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20\"/>
    </mc:Choice>
  </mc:AlternateContent>
  <bookViews>
    <workbookView xWindow="0" yWindow="0" windowWidth="28800" windowHeight="103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83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19'!$A$6:$M$260</definedName>
    <definedName name="_xlnm._FilterDatabase" localSheetId="23" hidden="1">'TABLICA 20'!$A$11:$O$106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17'!$A$1:$I$39</definedName>
    <definedName name="_xlnm.Print_Area" localSheetId="21">'TABLICA 18'!$A$1:$D$40</definedName>
    <definedName name="_xlnm.Print_Area" localSheetId="22">'TABLICA 19'!$A$1:$L$259</definedName>
    <definedName name="_xlnm.Print_Area" localSheetId="4">'TABLICA 2'!$A$1:$H$23</definedName>
    <definedName name="_xlnm.Print_Area" localSheetId="23">'TABLICA 20'!$A$1:$N$107</definedName>
    <definedName name="_xlnm.Print_Area" localSheetId="5">'TABLICA 3'!$A$1:$L$135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6'!$B$1:$L$102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6" i="75" l="1"/>
  <c r="M106" i="75"/>
  <c r="L106" i="75"/>
  <c r="K106" i="75"/>
  <c r="J106" i="75"/>
  <c r="I106" i="75"/>
  <c r="H106" i="75"/>
  <c r="G106" i="75"/>
  <c r="F106" i="75"/>
  <c r="E106" i="75"/>
  <c r="D106" i="75"/>
  <c r="D36" i="73"/>
  <c r="C36" i="73"/>
  <c r="B36" i="73"/>
  <c r="D35" i="73"/>
  <c r="D34" i="73"/>
  <c r="D33" i="73"/>
  <c r="D32" i="73"/>
  <c r="C32" i="73"/>
  <c r="B32" i="73"/>
  <c r="D31" i="73"/>
  <c r="D30" i="73"/>
  <c r="D29" i="73"/>
  <c r="D28" i="73"/>
  <c r="C28" i="73"/>
  <c r="B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L177" i="70" l="1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<sst xmlns="http://schemas.openxmlformats.org/spreadsheetml/2006/main" count="4600" uniqueCount="914">
  <si>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</si>
  <si>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</si>
  <si>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</si>
  <si>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</si>
  <si>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</si>
  <si>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</si>
  <si>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</si>
  <si>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</si>
  <si>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</si>
  <si>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</si>
  <si>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</si>
  <si>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</si>
  <si>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</si>
  <si>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</si>
  <si>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</si>
  <si>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</si>
  <si>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</si>
  <si>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</si>
  <si>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</si>
  <si>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</si>
  <si>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</si>
  <si>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</si>
  <si>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</si>
  <si>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</si>
  <si>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</si>
  <si>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</si>
  <si>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</si>
  <si>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</si>
  <si>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</si>
  <si>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</si>
  <si>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</si>
  <si>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</si>
  <si>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</si>
  <si>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</si>
  <si>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</si>
  <si>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</si>
  <si>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</si>
  <si>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</si>
  <si>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</si>
  <si>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</si>
  <si>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</si>
  <si>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</si>
  <si>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</si>
  <si>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</si>
  <si>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</si>
  <si>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</si>
  <si>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</si>
  <si>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</si>
  <si>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</si>
  <si>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</si>
  <si>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</si>
  <si>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</si>
  <si>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</si>
  <si>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</si>
  <si>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</si>
  <si>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</si>
  <si>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</si>
  <si>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</si>
  <si>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</si>
  <si>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</si>
  <si>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</si>
  <si>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</si>
  <si>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</si>
  <si>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</si>
  <si>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</si>
  <si>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</si>
  <si>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</si>
  <si>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</si>
  <si>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</si>
  <si>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</si>
  <si>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</si>
  <si>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</si>
  <si>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</si>
  <si>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</si>
  <si>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</si>
  <si>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</si>
  <si>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</si>
  <si>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</si>
  <si>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</si>
  <si>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</si>
  <si>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</si>
  <si>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</si>
  <si>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</si>
  <si>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</si>
  <si>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</si>
  <si>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</si>
  <si>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</si>
  <si>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</si>
  <si>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</si>
  <si>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</si>
  <si>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</si>
  <si>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</si>
  <si>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</si>
  <si>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</si>
  <si>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</si>
  <si>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</si>
  <si>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</si>
  <si>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</si>
  <si>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</si>
  <si>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</si>
  <si>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</si>
  <si>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</si>
  <si>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</si>
  <si>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</si>
  <si>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</si>
  <si>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</si>
  <si>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</si>
  <si>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</si>
  <si>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</si>
  <si>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</si>
  <si>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</si>
  <si>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</si>
  <si>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</si>
  <si>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</si>
  <si>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</si>
  <si>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</si>
  <si>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</si>
  <si>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</si>
  <si>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</si>
  <si>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</si>
  <si>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</si>
  <si>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</si>
  <si>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</si>
  <si>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</si>
  <si>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</si>
  <si>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</si>
  <si>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</si>
  <si>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</si>
  <si>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</si>
  <si>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</si>
  <si>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</si>
  <si>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</si>
  <si>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</si>
  <si>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</si>
  <si>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</si>
  <si>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</si>
  <si>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</si>
  <si>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</si>
  <si>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</si>
  <si>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</si>
  <si>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</si>
  <si>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</si>
  <si>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</si>
  <si>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</si>
  <si>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</si>
  <si>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</si>
  <si>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</si>
  <si>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</si>
  <si>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</si>
  <si>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</si>
  <si>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</si>
  <si>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</si>
  <si>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</si>
  <si>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</si>
  <si>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</si>
  <si>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</si>
  <si>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</si>
  <si>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</si>
  <si>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</si>
  <si>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</si>
  <si>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</si>
  <si>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</si>
  <si>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</si>
  <si>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</si>
  <si>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</si>
  <si>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</si>
  <si>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</si>
  <si>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</si>
  <si>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</si>
  <si>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</si>
  <si>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</si>
  <si>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</si>
  <si>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</si>
  <si>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</si>
  <si>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</si>
  <si>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</si>
  <si>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</si>
  <si>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</si>
  <si>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</si>
  <si>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</si>
  <si>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</si>
  <si>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</si>
  <si>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</si>
  <si>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</si>
  <si>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</si>
  <si>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</si>
  <si>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</si>
  <si>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</si>
  <si>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</si>
  <si>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</si>
  <si>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</si>
  <si>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</si>
  <si>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</si>
  <si>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</si>
  <si>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</si>
  <si>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</si>
  <si>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</si>
  <si>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</si>
  <si>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</si>
  <si>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</si>
  <si>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</si>
  <si>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</si>
  <si>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</si>
  <si>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</si>
  <si>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</si>
  <si>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</si>
  <si>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</si>
  <si>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</si>
  <si>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</si>
  <si>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</si>
  <si>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</si>
  <si>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</si>
  <si>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</si>
  <si>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</si>
  <si>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</si>
  <si>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</si>
  <si>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</si>
  <si>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</si>
  <si>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</si>
  <si>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</si>
  <si>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</si>
  <si>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</si>
  <si>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</si>
  <si>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</si>
  <si>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</si>
  <si>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</si>
  <si>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</si>
  <si>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</si>
  <si>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</si>
  <si>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</si>
  <si>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</si>
  <si>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</si>
  <si>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</si>
  <si>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</si>
  <si>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</si>
  <si>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</si>
  <si>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</si>
  <si>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</si>
  <si>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</si>
  <si>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</si>
  <si>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</si>
  <si>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</si>
  <si>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</si>
  <si>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</si>
  <si>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</si>
  <si>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</si>
  <si>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</si>
  <si>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</si>
  <si>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</si>
  <si>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</si>
  <si>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</si>
  <si>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</si>
  <si>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</si>
  <si>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</si>
  <si>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</si>
  <si>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</si>
  <si>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</si>
  <si>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</si>
  <si>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</si>
  <si>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</si>
  <si>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</si>
  <si>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</si>
  <si>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</si>
  <si>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</si>
  <si>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</si>
  <si>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</si>
  <si>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</si>
  <si>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</si>
  <si>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</si>
  <si>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</si>
  <si>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</si>
  <si>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</si>
  <si>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</si>
  <si>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</si>
  <si>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</si>
  <si>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</si>
  <si>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</si>
  <si>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</si>
  <si>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</si>
  <si>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</si>
  <si>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</si>
  <si>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</si>
  <si>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</si>
  <si>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</si>
  <si>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</si>
  <si>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</si>
  <si>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</si>
  <si>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</si>
  <si>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</si>
  <si>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</si>
  <si>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</si>
  <si>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</si>
  <si>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</si>
  <si>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</si>
  <si>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</si>
  <si>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</si>
  <si>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</si>
  <si>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</si>
  <si>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</si>
  <si>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</si>
  <si>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</si>
  <si>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</si>
  <si>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</si>
  <si>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</si>
  <si>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</si>
  <si>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</si>
  <si>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</si>
  <si>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</si>
  <si>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</si>
  <si>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</si>
  <si>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</si>
  <si>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</si>
  <si>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</si>
  <si>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</si>
  <si>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</si>
  <si>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</si>
  <si>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</si>
  <si>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</si>
  <si>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</si>
  <si>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</si>
  <si>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</si>
  <si>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</si>
  <si>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</si>
  <si>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</si>
  <si>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</si>
  <si>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</si>
  <si>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</si>
  <si>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</si>
  <si>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</si>
  <si>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</si>
  <si>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</si>
  <si>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</si>
  <si>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</si>
  <si>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</si>
  <si>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</si>
  <si>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</si>
  <si>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</si>
  <si>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</si>
  <si>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</si>
  <si>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</si>
  <si>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</si>
  <si>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</si>
  <si>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</si>
  <si>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</si>
  <si>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</si>
  <si>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</si>
  <si>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</si>
  <si>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</si>
  <si>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</si>
  <si>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</si>
  <si>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</si>
  <si>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</si>
  <si>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</si>
  <si>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</si>
  <si>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</si>
  <si>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</si>
  <si>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</si>
  <si>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</si>
  <si>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</si>
  <si>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</si>
  <si>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</si>
  <si>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</si>
  <si>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</si>
  <si>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</si>
  <si>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</si>
  <si>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</si>
  <si>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</si>
  <si>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</si>
  <si>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</si>
  <si>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</si>
  <si>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</si>
  <si>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</si>
  <si>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</si>
  <si>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</si>
  <si>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</si>
  <si>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</si>
  <si>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</si>
  <si>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</si>
  <si>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</si>
  <si>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</si>
  <si>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</si>
  <si>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</si>
  <si>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</si>
  <si>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</si>
  <si>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</si>
  <si>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</si>
  <si>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</si>
  <si>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</si>
  <si>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</si>
  <si>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</si>
  <si>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</si>
  <si>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</si>
  <si>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</si>
  <si>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</si>
  <si>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</si>
  <si>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</si>
  <si>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</si>
  <si>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</si>
  <si>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</si>
  <si>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</si>
  <si>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</si>
  <si>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</si>
  <si>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</si>
  <si>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</si>
  <si>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</si>
  <si>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</si>
  <si>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</si>
  <si>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</si>
  <si>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</si>
  <si>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</si>
  <si>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</si>
  <si>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</si>
  <si>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</si>
  <si>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</si>
  <si>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</si>
  <si>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</si>
  <si>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</si>
  <si>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</si>
  <si>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</si>
  <si>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</si>
  <si>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</si>
  <si>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</si>
  <si>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</si>
  <si>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</si>
  <si>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</si>
  <si>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</si>
  <si>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</si>
  <si>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</si>
  <si>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</si>
  <si>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</si>
  <si>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</si>
  <si>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</si>
  <si>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</si>
  <si>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</si>
  <si>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</si>
  <si>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</si>
  <si>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</si>
  <si>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</si>
  <si>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</si>
  <si>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</si>
  <si>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</si>
  <si>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</si>
  <si>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</si>
  <si>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</si>
  <si>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</si>
  <si>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</si>
  <si>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</si>
  <si>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</si>
  <si>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</si>
  <si>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</si>
  <si>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</si>
  <si>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</si>
  <si>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</si>
  <si>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</si>
  <si>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</si>
  <si>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</si>
  <si>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</si>
  <si>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</si>
  <si>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</si>
  <si>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</si>
  <si>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</si>
  <si>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</si>
  <si>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</si>
  <si>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</si>
  <si>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</si>
  <si>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</si>
  <si>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</si>
  <si>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</si>
  <si>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</si>
  <si>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</si>
  <si>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</si>
  <si>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</si>
  <si>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</si>
  <si>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</si>
  <si>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</si>
  <si>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</si>
  <si>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</si>
  <si>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</si>
  <si>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</si>
  <si>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</si>
  <si>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</si>
  <si>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</si>
  <si>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</si>
  <si>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</si>
  <si>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</si>
  <si>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</si>
  <si>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</si>
  <si>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</si>
  <si>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</si>
  <si>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</si>
  <si>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</si>
  <si>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</si>
  <si>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</si>
  <si>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</si>
  <si>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</si>
  <si>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</si>
  <si>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</si>
  <si>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</si>
  <si>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</si>
  <si>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</si>
  <si>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</si>
  <si>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</si>
  <si>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</si>
  <si>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</si>
  <si>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</si>
  <si>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</si>
  <si>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</si>
  <si>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</si>
  <si>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</si>
  <si>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</si>
  <si>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</si>
  <si>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</si>
  <si>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</si>
  <si>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</si>
  <si>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</si>
  <si>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</si>
  <si>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</si>
  <si>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</si>
  <si>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</si>
  <si>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</si>
  <si>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</si>
  <si>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</si>
  <si>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</si>
  <si>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</si>
  <si>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</si>
  <si>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</si>
  <si>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</si>
  <si>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</si>
  <si>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</si>
  <si>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</si>
  <si>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</si>
  <si>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</si>
  <si>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</si>
  <si>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</si>
  <si>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</si>
  <si>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</si>
  <si>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</si>
  <si>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</si>
  <si>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</si>
  <si>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</si>
  <si>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</si>
  <si>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</si>
  <si>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</si>
  <si>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</si>
  <si>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</si>
  <si>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</si>
  <si>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</si>
  <si>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</si>
  <si>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</si>
  <si>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</si>
  <si>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</si>
  <si>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</si>
  <si>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</si>
  <si>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</si>
  <si>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</si>
  <si>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</si>
  <si>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</si>
  <si>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</si>
  <si>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</si>
  <si>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</si>
  <si>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</si>
  <si>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</si>
  <si>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</si>
  <si>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</si>
  <si>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</si>
  <si>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</si>
  <si>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</si>
  <si>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</si>
  <si>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</si>
  <si>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</si>
  <si>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</si>
  <si>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</si>
  <si>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</si>
  <si>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</si>
  <si>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</si>
  <si>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</si>
  <si>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</si>
  <si>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</si>
  <si>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</si>
  <si>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</si>
  <si>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</si>
  <si>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</si>
  <si>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</si>
  <si>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</si>
  <si>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</si>
  <si>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</si>
  <si>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</si>
  <si>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</si>
  <si>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</si>
  <si>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</si>
  <si>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</si>
  <si>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</si>
  <si>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</si>
  <si>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</si>
  <si>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</si>
  <si>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</si>
  <si>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</si>
  <si>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</si>
  <si>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</si>
  <si>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</si>
  <si>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</si>
  <si>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</si>
  <si>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</si>
  <si>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</si>
  <si>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</si>
  <si>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</si>
  <si>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</si>
  <si>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</si>
  <si>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</si>
  <si>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</si>
  <si>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</si>
  <si>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</si>
  <si>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</si>
  <si>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</si>
  <si>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</si>
  <si>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</si>
  <si>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</si>
  <si>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</si>
  <si>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</si>
  <si>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</si>
  <si>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</si>
  <si>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</si>
  <si>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</si>
  <si>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</si>
  <si>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</si>
  <si>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</si>
  <si>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</si>
  <si>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</si>
  <si>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</si>
  <si>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</si>
  <si>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</si>
  <si>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</si>
  <si>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</si>
  <si>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</si>
  <si>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</si>
  <si>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</si>
  <si>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</si>
  <si>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</si>
  <si>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</si>
  <si>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</si>
  <si>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</si>
  <si>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</si>
  <si>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</si>
  <si>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</si>
  <si>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</si>
  <si>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</si>
  <si>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</si>
  <si>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</si>
  <si>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</si>
  <si>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</si>
  <si>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</si>
  <si>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</si>
  <si>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</si>
  <si>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</si>
  <si>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</si>
  <si>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</si>
  <si>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</si>
  <si>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</si>
  <si>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</si>
  <si>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</si>
  <si>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</si>
  <si>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</si>
  <si>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</si>
  <si>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</si>
  <si>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</si>
  <si>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</si>
  <si>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</si>
  <si>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</si>
  <si>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</si>
  <si>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</si>
  <si>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</si>
  <si>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</si>
  <si>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</si>
  <si>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</si>
  <si>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</si>
  <si>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</si>
  <si>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</si>
  <si>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</si>
  <si>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</si>
  <si>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</si>
  <si>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</si>
  <si>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</si>
  <si>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</si>
  <si>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</si>
  <si>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</si>
  <si>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</si>
  <si>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</si>
  <si>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</si>
  <si>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</si>
  <si>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</si>
  <si>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</si>
  <si>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</si>
  <si>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</si>
  <si>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</si>
  <si>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</si>
  <si>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</si>
  <si>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</si>
  <si>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</si>
  <si>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</si>
  <si>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</si>
  <si>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</si>
  <si>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</si>
  <si>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</si>
  <si>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</si>
  <si>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</si>
  <si>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</si>
  <si>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</si>
  <si>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</si>
  <si>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</si>
  <si>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</si>
  <si>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</si>
  <si>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</si>
  <si>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</si>
  <si>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</si>
  <si>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</si>
  <si>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</si>
  <si>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</si>
  <si>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</si>
  <si>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</si>
  <si>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</si>
  <si>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</si>
  <si>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</si>
  <si>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</si>
  <si>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</si>
  <si>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</si>
  <si>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</si>
  <si>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</si>
  <si>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</si>
  <si>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</si>
  <si>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</si>
  <si>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</si>
  <si>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</si>
  <si>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</si>
  <si>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</si>
  <si>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</si>
  <si>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</si>
  <si>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</si>
  <si>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</si>
  <si>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</si>
  <si>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</si>
  <si>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</si>
  <si>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</si>
  <si>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</si>
  <si>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</si>
  <si>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</si>
  <si>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</si>
  <si>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</si>
  <si>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</si>
  <si>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</si>
  <si>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</si>
  <si>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</si>
  <si>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</si>
  <si>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</si>
  <si>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</si>
  <si>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</si>
  <si>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</si>
  <si>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</si>
  <si>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</si>
  <si>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</si>
  <si>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</si>
  <si>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</si>
  <si>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</si>
  <si>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</si>
  <si>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</si>
  <si>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</si>
  <si>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- rozporządzenia Prezesa Rady Ministrów z dnia 6 lipca 2020 r. w sprawie przeniesienia planowanych wydatków budżetowych, </t>
  </si>
  <si>
    <t>- rozporządzenia Prezesa Rady Ministrów z dnia 29 czerwca 2020 r. w sprawie dokonania przeniesień niektórych planowanych wydatków budżetu państwa,</t>
  </si>
  <si>
    <t>I - VII</t>
  </si>
  <si>
    <t>I - VIII</t>
  </si>
  <si>
    <t>I - IX</t>
  </si>
  <si>
    <t>- rozporządzenia Rady Ministrów z dnia 19 czerwca 2020 r. w sprawie przeniesienia planowanych wydatków budżetowych,</t>
  </si>
  <si>
    <t xml:space="preserve">  określonych w ustawie budżetowej na rok 2020 (Dz.U. poz. 1067).</t>
  </si>
  <si>
    <t xml:space="preserve">- rozporządzenia Prezesa Rady Ministrów z dnia 21 sierpnia 2020 r. w sprawie przeniesienia planowanych wydatków budżetowych, </t>
  </si>
  <si>
    <t xml:space="preserve">  w tym wynagrodzeń, określonych w ustawie budżetowej na rok 2020 (Dz. U. poz. 1462).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</si>
  <si>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październik </t>
    </r>
    <r>
      <rPr>
        <b/>
        <sz val="14"/>
        <color indexed="22"/>
        <rFont val="Arial"/>
        <family val="2"/>
        <charset val="238"/>
      </rPr>
      <t>2020 r.</t>
    </r>
  </si>
  <si>
    <t>ZA STYCZEŃ - SIERPIEŃ 2020 ROKU</t>
  </si>
  <si>
    <t>na dzień 31-08-2020 r.</t>
  </si>
  <si>
    <t xml:space="preserve">                 6 386 951 tys. zł - zobowiązania części 79 z tytułu odsetek, dyskonta i opłat od kredytów otrzymanych, wyemitowanych obligacji Skarbu Państwa i transakcji</t>
  </si>
  <si>
    <t xml:space="preserve">         oraz innych tytułów płatne do końca 2020 r. w kwocie 6 386 951 tys. zł. Pozostałe zobowiazania płatne w latach następnych.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</si>
  <si>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wrzesień 3.817.629 tys.zł</t>
    </r>
  </si>
  <si>
    <t xml:space="preserve">- rozporządzenia Prezesa Rady Ministrów z dnia 15 sierpnia 2020 r. w sprawie przeniesienia planowanych dochodów i wydatków budżetowych, 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</si>
  <si>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</si>
  <si>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</si>
  <si>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</si>
  <si>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</si>
  <si>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</si>
  <si>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</si>
  <si>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</si>
  <si>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</si>
  <si>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</si>
  <si>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</si>
  <si>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</si>
  <si>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</si>
  <si>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</si>
  <si>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</si>
  <si>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</si>
  <si>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</si>
  <si>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</si>
  <si>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</si>
  <si>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</si>
  <si>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</si>
  <si>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</si>
  <si>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</si>
  <si>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</si>
  <si>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</si>
  <si>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</si>
  <si>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</si>
  <si>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</si>
  <si>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</si>
  <si>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</si>
  <si>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</si>
  <si>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</si>
  <si>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</si>
  <si>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</si>
  <si>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</si>
  <si>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</si>
  <si>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</si>
  <si>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</si>
  <si>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</si>
  <si>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</si>
  <si>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</si>
  <si>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</si>
  <si>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</si>
  <si>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</si>
  <si>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</si>
  <si>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</si>
  <si>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</si>
  <si>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</si>
  <si>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</si>
  <si>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</si>
  <si>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</si>
  <si>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</si>
  <si>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</si>
  <si>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</si>
  <si>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</si>
  <si>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</si>
  <si>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</si>
  <si>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Regionalny Program Operacyjny - Lubuskie 2020</t>
  </si>
  <si>
    <t>Wspólna polityka rolna</t>
  </si>
  <si>
    <t xml:space="preserve">
34</t>
  </si>
  <si>
    <t>Program Operacyjny Polska Wschodnia 2014-2020</t>
  </si>
  <si>
    <t>Regionalny Program Operacyjny Województwa Kujawsko - Pomorskiego na lata 2007-2013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</si>
  <si>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</si>
  <si>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</si>
  <si>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</si>
  <si>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</si>
  <si>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</si>
  <si>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</si>
  <si>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</si>
  <si>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</si>
  <si>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</si>
  <si>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</si>
  <si>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</si>
  <si>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</si>
  <si>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</si>
  <si>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</si>
  <si>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</si>
  <si>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</si>
  <si>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</si>
  <si>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</si>
  <si>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</si>
  <si>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</si>
  <si>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</si>
  <si>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</si>
  <si>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</si>
  <si>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I-VIII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</si>
  <si>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</si>
  <si>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</si>
  <si>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</si>
  <si>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</si>
  <si>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</si>
  <si>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EOG 2009 - 2014</t>
  </si>
  <si>
    <t>Program Operacyjny Infrastruktura i Środowisko 2007 - 2013</t>
  </si>
  <si>
    <t>Program Operacyjny Kapitał Ludzki 2007 - 2013</t>
  </si>
  <si>
    <t>Regionalny Program Operacyjny  Województwa Mazowieckiego na lata 2014 - 2020</t>
  </si>
  <si>
    <t xml:space="preserve">
34</t>
  </si>
  <si>
    <t xml:space="preserve">
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</si>
  <si>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</si>
  <si>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</si>
  <si>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</si>
  <si>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</si>
  <si>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</si>
  <si>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</si>
  <si>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</si>
  <si>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</si>
  <si>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</si>
  <si>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</si>
  <si>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</si>
  <si>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</si>
  <si>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</si>
  <si>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</si>
  <si>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</si>
  <si>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</si>
  <si>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</si>
  <si>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</si>
  <si>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</si>
  <si>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</si>
  <si>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</si>
  <si>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</si>
  <si>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</si>
  <si>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</si>
  <si>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</si>
  <si>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</si>
  <si>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</si>
  <si>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 i usług konsumpcyjnych 103,1% (na podstawie danych GUS)</t>
  </si>
  <si>
    <t xml:space="preserve">dla zapewnienia porównywalności wykonania za 2009 i 2010 r. posłużono się  wskaźnikiem  wzrostu cen towarów </t>
  </si>
  <si>
    <t xml:space="preserve">           </t>
  </si>
  <si>
    <t xml:space="preserve">
42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</si>
  <si>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46</t>
  </si>
  <si>
    <t xml:space="preserve">  określenia ich dysponentów (Dz. U. poz. 485),</t>
  </si>
  <si>
    <t xml:space="preserve">  w tym wynagrodzeń, określonych w ustawie budżetowej na rok 2020 (Dz. U. poz. 520, z późn. zm.),</t>
  </si>
  <si>
    <t xml:space="preserve">  w tym kwot wynagrodzeń, określonych w ustawie budżetowej na rok 2020 (Dz. U. poz. 1176),</t>
  </si>
  <si>
    <t xml:space="preserve">  w tym wynagrodzeń, określonych w ustawie budżetowej na rok 2020 (Dz. U. poz. 1210),</t>
  </si>
  <si>
    <t xml:space="preserve">  w tym wynagrodzeń, określonych w ustawie budżetowej na rok 2020 (Dz. U. poz. 1401),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</si>
</sst>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0&quot; &quot;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#,###.0,,"/>
    <numFmt numFmtId="182" formatCode="0.0%;;&quot;&quot;"/>
    <numFmt numFmtId="183" formatCode="#,##0.0_);\(#,##0.0\)"/>
    <numFmt numFmtId="184" formatCode="#,##0,;\ \-#,##0,;&quot;-&quot;"/>
    <numFmt numFmtId="185" formatCode="#,##0.0,,"/>
    <numFmt numFmtId="186" formatCode="\ #,###,"/>
    <numFmt numFmtId="187" formatCode="_-* #,##0.0\ _z_ł_-;\-* #,##0.0\ _z_ł_-;_-* &quot;-&quot;?\ _z_ł_-;_-@_-"/>
    <numFmt numFmtId="188" formatCode="#,0##,"/>
    <numFmt numFmtId="189" formatCode="_-* #,##0.0000\ _z_ł_-;\-* #,##0.0000\ _z_ł_-;_-* &quot;-&quot;??\ _z_ł_-;_-@_-"/>
    <numFmt numFmtId="190" formatCode="000"/>
  </numFmts>
  <fonts count="1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0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3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8" fillId="0" borderId="0"/>
    <xf numFmtId="9" fontId="29" fillId="0" borderId="0" applyFont="0" applyFill="0" applyBorder="0" applyAlignment="0" applyProtection="0"/>
    <xf numFmtId="0" fontId="26" fillId="0" borderId="0"/>
    <xf numFmtId="0" fontId="98" fillId="0" borderId="0"/>
    <xf numFmtId="0" fontId="27" fillId="0" borderId="0"/>
    <xf numFmtId="0" fontId="99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1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2" fillId="0" borderId="0"/>
    <xf numFmtId="165" fontId="54" fillId="0" borderId="0"/>
    <xf numFmtId="165" fontId="54" fillId="0" borderId="0"/>
    <xf numFmtId="0" fontId="10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4" fontId="54" fillId="0" borderId="0"/>
    <xf numFmtId="0" fontId="56" fillId="0" borderId="0"/>
    <xf numFmtId="174" fontId="54" fillId="0" borderId="0"/>
    <xf numFmtId="174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3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61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0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2" fillId="0" borderId="0" xfId="0" applyFont="1" applyAlignment="1"/>
    <xf numFmtId="0" fontId="88" fillId="0" borderId="0" xfId="0" applyFont="1"/>
    <xf numFmtId="0" fontId="95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4" fontId="76" fillId="25" borderId="0" xfId="483" applyNumberFormat="1" applyFont="1" applyFill="1" applyBorder="1"/>
    <xf numFmtId="174" fontId="76" fillId="25" borderId="14" xfId="483" applyNumberFormat="1" applyFont="1" applyFill="1" applyBorder="1"/>
    <xf numFmtId="174" fontId="76" fillId="25" borderId="15" xfId="483" applyNumberFormat="1" applyFont="1" applyFill="1" applyBorder="1"/>
    <xf numFmtId="174" fontId="76" fillId="25" borderId="0" xfId="483" applyNumberFormat="1" applyFont="1" applyFill="1" applyBorder="1" applyProtection="1"/>
    <xf numFmtId="174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4" fontId="67" fillId="25" borderId="11" xfId="310" applyNumberFormat="1" applyFont="1" applyFill="1" applyBorder="1"/>
    <xf numFmtId="174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5" fontId="67" fillId="25" borderId="0" xfId="310" applyNumberFormat="1" applyFont="1" applyFill="1" applyBorder="1"/>
    <xf numFmtId="174" fontId="67" fillId="25" borderId="0" xfId="310" applyNumberFormat="1" applyFont="1" applyFill="1" applyBorder="1"/>
    <xf numFmtId="175" fontId="78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100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4" fontId="76" fillId="25" borderId="0" xfId="315" applyNumberFormat="1" applyFont="1" applyFill="1" applyBorder="1"/>
    <xf numFmtId="174" fontId="76" fillId="25" borderId="14" xfId="315" applyNumberFormat="1" applyFont="1" applyFill="1" applyBorder="1"/>
    <xf numFmtId="174" fontId="76" fillId="25" borderId="15" xfId="315" applyNumberFormat="1" applyFont="1" applyFill="1" applyBorder="1"/>
    <xf numFmtId="174" fontId="76" fillId="25" borderId="18" xfId="315" applyNumberFormat="1" applyFont="1" applyFill="1" applyBorder="1" applyProtection="1"/>
    <xf numFmtId="174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4" fontId="67" fillId="25" borderId="11" xfId="315" applyNumberFormat="1" applyFont="1" applyFill="1" applyBorder="1"/>
    <xf numFmtId="174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3" fontId="66" fillId="0" borderId="35" xfId="449" quotePrefix="1" applyNumberFormat="1" applyFont="1" applyBorder="1" applyAlignment="1">
      <alignment horizontal="center"/>
    </xf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78" fontId="89" fillId="0" borderId="29" xfId="340" applyNumberFormat="1" applyFont="1" applyFill="1" applyBorder="1" applyAlignment="1" applyProtection="1"/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77" fontId="120" fillId="25" borderId="20" xfId="0" applyNumberFormat="1" applyFont="1" applyFill="1" applyBorder="1" applyAlignment="1" applyProtection="1">
      <alignment vertical="center"/>
      <protection locked="0" hidden="1"/>
    </xf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7" fontId="119" fillId="0" borderId="0" xfId="0" applyNumberFormat="1" applyFont="1" applyProtection="1">
      <protection locked="0" hidden="1"/>
    </xf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20" fillId="0" borderId="20" xfId="0" applyNumberFormat="1" applyFont="1" applyBorder="1" applyAlignment="1" applyProtection="1">
      <alignment vertical="center"/>
      <protection locked="0" hidden="1"/>
    </xf>
    <xf numFmtId="177" fontId="120" fillId="0" borderId="23" xfId="0" applyNumberFormat="1" applyFont="1" applyBorder="1" applyAlignment="1" applyProtection="1">
      <alignment vertical="center"/>
      <protection locked="0" hidden="1"/>
    </xf>
    <xf numFmtId="179" fontId="76" fillId="0" borderId="10" xfId="343" applyNumberFormat="1" applyFont="1" applyFill="1" applyBorder="1" applyAlignment="1" applyProtection="1">
      <alignment vertical="center"/>
    </xf>
    <xf numFmtId="179" fontId="66" fillId="0" borderId="0" xfId="343" applyNumberFormat="1" applyFont="1" applyFill="1" applyBorder="1" applyAlignment="1" applyProtection="1">
      <alignment vertical="center"/>
    </xf>
    <xf numFmtId="179" fontId="66" fillId="0" borderId="14" xfId="343" applyNumberFormat="1" applyFont="1" applyFill="1" applyBorder="1" applyAlignment="1" applyProtection="1">
      <alignment vertical="center"/>
    </xf>
    <xf numFmtId="179" fontId="76" fillId="0" borderId="0" xfId="343" applyNumberFormat="1" applyFont="1" applyFill="1" applyBorder="1" applyAlignment="1" applyProtection="1">
      <alignment vertical="center"/>
    </xf>
    <xf numFmtId="179" fontId="66" fillId="0" borderId="35" xfId="343" applyNumberFormat="1" applyFont="1" applyFill="1" applyBorder="1" applyAlignment="1" applyProtection="1">
      <alignment vertical="center"/>
    </xf>
    <xf numFmtId="179" fontId="78" fillId="0" borderId="0" xfId="343" applyNumberFormat="1" applyFont="1" applyFill="1" applyBorder="1" applyAlignment="1" applyProtection="1">
      <alignment vertical="center"/>
    </xf>
    <xf numFmtId="179" fontId="78" fillId="0" borderId="10" xfId="343" applyNumberFormat="1" applyFont="1" applyFill="1" applyBorder="1" applyAlignment="1" applyProtection="1">
      <alignment vertical="center"/>
    </xf>
    <xf numFmtId="179" fontId="76" fillId="0" borderId="10" xfId="342" applyNumberFormat="1" applyFont="1" applyFill="1" applyBorder="1" applyAlignment="1" applyProtection="1">
      <alignment vertical="center"/>
    </xf>
    <xf numFmtId="179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79" fontId="126" fillId="0" borderId="0" xfId="345" applyNumberFormat="1" applyFont="1" applyFill="1" applyBorder="1" applyAlignment="1" applyProtection="1">
      <alignment horizontal="right" vertical="center"/>
    </xf>
    <xf numFmtId="179" fontId="126" fillId="0" borderId="14" xfId="345" applyNumberFormat="1" applyFont="1" applyFill="1" applyBorder="1" applyAlignment="1" applyProtection="1">
      <alignment horizontal="right" vertical="center"/>
    </xf>
    <xf numFmtId="179" fontId="126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79" fontId="105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79" fontId="105" fillId="0" borderId="52" xfId="345" applyNumberFormat="1" applyFont="1" applyFill="1" applyBorder="1" applyAlignment="1" applyProtection="1">
      <alignment horizontal="right" vertical="center"/>
    </xf>
    <xf numFmtId="179" fontId="105" fillId="0" borderId="19" xfId="345" applyNumberFormat="1" applyFont="1" applyFill="1" applyBorder="1" applyAlignment="1" applyProtection="1">
      <alignment horizontal="right" vertical="center"/>
    </xf>
    <xf numFmtId="179" fontId="105" fillId="0" borderId="0" xfId="345" applyNumberFormat="1" applyFont="1" applyFill="1" applyAlignment="1" applyProtection="1">
      <alignment horizontal="right" vertical="center"/>
    </xf>
    <xf numFmtId="180" fontId="66" fillId="0" borderId="20" xfId="467" applyNumberFormat="1" applyFont="1" applyBorder="1" applyAlignment="1" applyProtection="1">
      <alignment horizontal="right"/>
    </xf>
    <xf numFmtId="180" fontId="66" fillId="0" borderId="18" xfId="467" applyNumberFormat="1" applyFont="1" applyFill="1" applyBorder="1" applyAlignment="1" applyProtection="1">
      <alignment horizontal="right"/>
    </xf>
    <xf numFmtId="180" fontId="66" fillId="0" borderId="20" xfId="467" applyNumberFormat="1" applyFont="1" applyFill="1" applyBorder="1" applyAlignment="1" applyProtection="1">
      <alignment horizontal="right"/>
    </xf>
    <xf numFmtId="180" fontId="67" fillId="0" borderId="20" xfId="467" applyNumberFormat="1" applyFont="1" applyBorder="1" applyAlignment="1" applyProtection="1">
      <alignment horizontal="right"/>
    </xf>
    <xf numFmtId="180" fontId="67" fillId="0" borderId="18" xfId="467" applyNumberFormat="1" applyFont="1" applyFill="1" applyBorder="1" applyAlignment="1" applyProtection="1">
      <alignment horizontal="right"/>
    </xf>
    <xf numFmtId="180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65" fontId="84" fillId="0" borderId="36" xfId="340" applyFont="1" applyBorder="1"/>
    <xf numFmtId="171" fontId="76" fillId="0" borderId="23" xfId="340" applyNumberFormat="1" applyFont="1" applyFill="1" applyBorder="1" applyAlignment="1" applyProtection="1">
      <alignment horizontal="right"/>
    </xf>
    <xf numFmtId="171" fontId="129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7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4" fontId="76" fillId="0" borderId="0" xfId="485" applyNumberFormat="1" applyFont="1" applyBorder="1"/>
    <xf numFmtId="174" fontId="76" fillId="0" borderId="14" xfId="485" applyNumberFormat="1" applyFont="1" applyBorder="1"/>
    <xf numFmtId="174" fontId="76" fillId="0" borderId="15" xfId="485" applyNumberFormat="1" applyFont="1" applyBorder="1"/>
    <xf numFmtId="174" fontId="76" fillId="0" borderId="0" xfId="485" applyNumberFormat="1" applyFont="1" applyBorder="1" applyProtection="1"/>
    <xf numFmtId="174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3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4" fontId="76" fillId="0" borderId="0" xfId="310" applyNumberFormat="1" applyFont="1" applyFill="1" applyBorder="1"/>
    <xf numFmtId="174" fontId="76" fillId="0" borderId="14" xfId="310" applyNumberFormat="1" applyFont="1" applyFill="1" applyBorder="1"/>
    <xf numFmtId="174" fontId="76" fillId="0" borderId="15" xfId="310" applyNumberFormat="1" applyFont="1" applyFill="1" applyBorder="1"/>
    <xf numFmtId="174" fontId="76" fillId="25" borderId="0" xfId="310" applyNumberFormat="1" applyFont="1" applyFill="1" applyBorder="1" applyProtection="1"/>
    <xf numFmtId="174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1" fillId="0" borderId="0" xfId="449" applyNumberFormat="1" applyFont="1"/>
    <xf numFmtId="176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2" fillId="0" borderId="0" xfId="0" applyFont="1" applyProtection="1">
      <protection locked="0" hidden="1"/>
    </xf>
    <xf numFmtId="0" fontId="132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8" fontId="117" fillId="0" borderId="0" xfId="0" applyNumberFormat="1" applyFont="1" applyAlignment="1">
      <alignment horizontal="right"/>
    </xf>
    <xf numFmtId="178" fontId="116" fillId="0" borderId="0" xfId="0" applyNumberFormat="1" applyFont="1" applyAlignment="1">
      <alignment horizontal="right" vertical="center"/>
    </xf>
    <xf numFmtId="178" fontId="117" fillId="26" borderId="20" xfId="0" applyNumberFormat="1" applyFont="1" applyFill="1" applyBorder="1" applyAlignment="1">
      <alignment horizontal="right"/>
    </xf>
    <xf numFmtId="178" fontId="67" fillId="0" borderId="20" xfId="313" applyNumberFormat="1" applyFont="1" applyFill="1" applyBorder="1" applyAlignment="1">
      <alignment vertical="center"/>
    </xf>
    <xf numFmtId="178" fontId="76" fillId="25" borderId="0" xfId="341" applyNumberFormat="1" applyFont="1" applyFill="1" applyBorder="1" applyAlignment="1" applyProtection="1"/>
    <xf numFmtId="178" fontId="117" fillId="0" borderId="12" xfId="0" applyNumberFormat="1" applyFont="1" applyBorder="1" applyAlignment="1">
      <alignment horizontal="right" wrapText="1"/>
    </xf>
    <xf numFmtId="178" fontId="78" fillId="25" borderId="18" xfId="341" applyNumberFormat="1" applyFont="1" applyFill="1" applyBorder="1" applyAlignment="1" applyProtection="1"/>
    <xf numFmtId="178" fontId="116" fillId="0" borderId="0" xfId="0" applyNumberFormat="1" applyFont="1" applyBorder="1" applyAlignment="1">
      <alignment horizontal="right" wrapText="1"/>
    </xf>
    <xf numFmtId="178" fontId="78" fillId="25" borderId="36" xfId="341" applyNumberFormat="1" applyFont="1" applyFill="1" applyBorder="1" applyAlignment="1" applyProtection="1"/>
    <xf numFmtId="178" fontId="116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8" fontId="112" fillId="0" borderId="0" xfId="326" applyNumberFormat="1" applyFont="1" applyFill="1" applyAlignment="1">
      <alignment vertical="center"/>
    </xf>
    <xf numFmtId="178" fontId="112" fillId="0" borderId="0" xfId="326" applyNumberFormat="1" applyFont="1" applyFill="1"/>
    <xf numFmtId="178" fontId="112" fillId="0" borderId="35" xfId="326" applyNumberFormat="1" applyFont="1" applyFill="1" applyBorder="1"/>
    <xf numFmtId="178" fontId="67" fillId="0" borderId="35" xfId="483" applyNumberFormat="1" applyFont="1" applyFill="1" applyBorder="1" applyAlignment="1">
      <alignment vertical="center"/>
    </xf>
    <xf numFmtId="178" fontId="78" fillId="0" borderId="18" xfId="483" applyNumberFormat="1" applyFont="1" applyFill="1" applyBorder="1" applyAlignment="1" applyProtection="1">
      <alignment vertical="center"/>
    </xf>
    <xf numFmtId="178" fontId="112" fillId="0" borderId="35" xfId="326" applyNumberFormat="1" applyFont="1" applyFill="1" applyBorder="1" applyAlignment="1">
      <alignment vertical="center"/>
    </xf>
    <xf numFmtId="178" fontId="112" fillId="0" borderId="18" xfId="326" applyNumberFormat="1" applyFont="1" applyFill="1" applyBorder="1" applyAlignment="1">
      <alignment vertical="center"/>
    </xf>
    <xf numFmtId="178" fontId="112" fillId="0" borderId="63" xfId="326" applyNumberFormat="1" applyFont="1" applyFill="1" applyBorder="1"/>
    <xf numFmtId="178" fontId="114" fillId="0" borderId="29" xfId="326" applyNumberFormat="1" applyFont="1" applyFill="1" applyBorder="1"/>
    <xf numFmtId="178" fontId="67" fillId="0" borderId="37" xfId="483" applyNumberFormat="1" applyFont="1" applyFill="1" applyBorder="1" applyAlignment="1">
      <alignment vertical="center"/>
    </xf>
    <xf numFmtId="178" fontId="112" fillId="0" borderId="37" xfId="326" applyNumberFormat="1" applyFont="1" applyFill="1" applyBorder="1" applyAlignment="1">
      <alignment vertical="center"/>
    </xf>
    <xf numFmtId="178" fontId="76" fillId="0" borderId="0" xfId="483" applyNumberFormat="1" applyFont="1" applyFill="1" applyBorder="1" applyAlignment="1">
      <alignment vertical="center"/>
    </xf>
    <xf numFmtId="178" fontId="76" fillId="0" borderId="20" xfId="483" applyNumberFormat="1" applyFont="1" applyFill="1" applyBorder="1" applyAlignment="1">
      <alignment vertical="center"/>
    </xf>
    <xf numFmtId="178" fontId="76" fillId="0" borderId="35" xfId="483" applyNumberFormat="1" applyFont="1" applyFill="1" applyBorder="1" applyAlignment="1">
      <alignment vertical="center"/>
    </xf>
    <xf numFmtId="178" fontId="85" fillId="0" borderId="0" xfId="483" applyNumberFormat="1" applyFont="1" applyFill="1" applyBorder="1" applyAlignment="1">
      <alignment vertical="center"/>
    </xf>
    <xf numFmtId="178" fontId="67" fillId="0" borderId="61" xfId="483" applyNumberFormat="1" applyFont="1" applyFill="1" applyBorder="1" applyAlignment="1">
      <alignment vertical="center"/>
    </xf>
    <xf numFmtId="178" fontId="67" fillId="0" borderId="62" xfId="483" applyNumberFormat="1" applyFont="1" applyFill="1" applyBorder="1" applyAlignment="1">
      <alignment vertical="center"/>
    </xf>
    <xf numFmtId="178" fontId="112" fillId="0" borderId="63" xfId="326" applyNumberFormat="1" applyFont="1" applyFill="1" applyBorder="1" applyAlignment="1">
      <alignment vertical="center"/>
    </xf>
    <xf numFmtId="178" fontId="67" fillId="0" borderId="63" xfId="483" applyNumberFormat="1" applyFont="1" applyFill="1" applyBorder="1" applyAlignment="1">
      <alignment vertical="center"/>
    </xf>
    <xf numFmtId="178" fontId="78" fillId="0" borderId="62" xfId="483" applyNumberFormat="1" applyFont="1" applyFill="1" applyBorder="1" applyAlignment="1" applyProtection="1">
      <alignment vertical="center"/>
    </xf>
    <xf numFmtId="178" fontId="78" fillId="0" borderId="36" xfId="484" applyNumberFormat="1" applyFont="1" applyFill="1" applyBorder="1" applyAlignment="1">
      <alignment horizontal="right" vertical="center" wrapText="1"/>
    </xf>
    <xf numFmtId="178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4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8" fontId="76" fillId="0" borderId="0" xfId="485" applyNumberFormat="1" applyFont="1" applyFill="1" applyBorder="1"/>
    <xf numFmtId="178" fontId="76" fillId="0" borderId="35" xfId="485" applyNumberFormat="1" applyFont="1" applyFill="1" applyBorder="1"/>
    <xf numFmtId="178" fontId="67" fillId="0" borderId="35" xfId="485" applyNumberFormat="1" applyFont="1" applyFill="1" applyBorder="1"/>
    <xf numFmtId="178" fontId="78" fillId="0" borderId="18" xfId="485" applyNumberFormat="1" applyFont="1" applyFill="1" applyBorder="1" applyProtection="1"/>
    <xf numFmtId="178" fontId="78" fillId="0" borderId="18" xfId="485" applyNumberFormat="1" applyFont="1" applyFill="1" applyBorder="1" applyAlignment="1" applyProtection="1">
      <alignment vertical="center"/>
    </xf>
    <xf numFmtId="178" fontId="116" fillId="0" borderId="0" xfId="326" applyNumberFormat="1" applyFont="1" applyFill="1" applyBorder="1"/>
    <xf numFmtId="178" fontId="67" fillId="0" borderId="20" xfId="485" applyNumberFormat="1" applyFont="1" applyFill="1" applyBorder="1"/>
    <xf numFmtId="178" fontId="67" fillId="0" borderId="61" xfId="485" applyNumberFormat="1" applyFont="1" applyFill="1" applyBorder="1"/>
    <xf numFmtId="178" fontId="67" fillId="0" borderId="62" xfId="485" applyNumberFormat="1" applyFont="1" applyFill="1" applyBorder="1"/>
    <xf numFmtId="178" fontId="67" fillId="0" borderId="63" xfId="485" applyNumberFormat="1" applyFont="1" applyFill="1" applyBorder="1"/>
    <xf numFmtId="178" fontId="67" fillId="0" borderId="67" xfId="485" applyNumberFormat="1" applyFont="1" applyFill="1" applyBorder="1"/>
    <xf numFmtId="178" fontId="78" fillId="0" borderId="62" xfId="485" applyNumberFormat="1" applyFont="1" applyFill="1" applyBorder="1" applyProtection="1"/>
    <xf numFmtId="178" fontId="112" fillId="0" borderId="36" xfId="326" applyNumberFormat="1" applyFont="1" applyFill="1" applyBorder="1"/>
    <xf numFmtId="178" fontId="67" fillId="0" borderId="37" xfId="485" applyNumberFormat="1" applyFont="1" applyFill="1" applyBorder="1"/>
    <xf numFmtId="178" fontId="67" fillId="0" borderId="23" xfId="485" applyNumberFormat="1" applyFont="1" applyFill="1" applyBorder="1"/>
    <xf numFmtId="178" fontId="112" fillId="0" borderId="37" xfId="326" applyNumberFormat="1" applyFont="1" applyFill="1" applyBorder="1"/>
    <xf numFmtId="178" fontId="76" fillId="0" borderId="0" xfId="310" applyNumberFormat="1" applyFont="1" applyFill="1" applyBorder="1" applyAlignment="1">
      <alignment vertical="center"/>
    </xf>
    <xf numFmtId="178" fontId="76" fillId="0" borderId="35" xfId="310" applyNumberFormat="1" applyFont="1" applyFill="1" applyBorder="1" applyAlignment="1">
      <alignment vertical="center"/>
    </xf>
    <xf numFmtId="178" fontId="76" fillId="25" borderId="0" xfId="310" applyNumberFormat="1" applyFont="1" applyFill="1" applyBorder="1" applyAlignment="1" applyProtection="1">
      <alignment vertical="center"/>
    </xf>
    <xf numFmtId="178" fontId="76" fillId="25" borderId="35" xfId="310" applyNumberFormat="1" applyFont="1" applyFill="1" applyBorder="1" applyAlignment="1" applyProtection="1">
      <alignment vertical="center"/>
    </xf>
    <xf numFmtId="178" fontId="116" fillId="0" borderId="0" xfId="310" applyNumberFormat="1" applyFont="1" applyFill="1" applyAlignment="1">
      <alignment vertical="center"/>
    </xf>
    <xf numFmtId="178" fontId="116" fillId="0" borderId="35" xfId="310" applyNumberFormat="1" applyFont="1" applyFill="1" applyBorder="1" applyAlignment="1">
      <alignment vertical="center"/>
    </xf>
    <xf numFmtId="178" fontId="116" fillId="0" borderId="18" xfId="310" applyNumberFormat="1" applyFont="1" applyFill="1" applyBorder="1" applyAlignment="1">
      <alignment vertical="center"/>
    </xf>
    <xf numFmtId="178" fontId="112" fillId="25" borderId="35" xfId="326" applyNumberFormat="1" applyFont="1" applyFill="1" applyBorder="1" applyAlignment="1">
      <alignment vertical="center"/>
    </xf>
    <xf numFmtId="178" fontId="78" fillId="25" borderId="18" xfId="310" applyNumberFormat="1" applyFont="1" applyFill="1" applyBorder="1" applyAlignment="1" applyProtection="1">
      <alignment vertical="center"/>
    </xf>
    <xf numFmtId="178" fontId="78" fillId="0" borderId="18" xfId="310" applyNumberFormat="1" applyFont="1" applyFill="1" applyBorder="1" applyAlignment="1" applyProtection="1">
      <alignment vertical="center"/>
    </xf>
    <xf numFmtId="178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8" fontId="117" fillId="0" borderId="0" xfId="315" applyNumberFormat="1" applyFont="1" applyFill="1"/>
    <xf numFmtId="178" fontId="76" fillId="0" borderId="35" xfId="315" applyNumberFormat="1" applyFont="1" applyFill="1" applyBorder="1"/>
    <xf numFmtId="178" fontId="76" fillId="25" borderId="18" xfId="315" applyNumberFormat="1" applyFont="1" applyFill="1" applyBorder="1" applyProtection="1"/>
    <xf numFmtId="178" fontId="118" fillId="25" borderId="35" xfId="326" applyNumberFormat="1" applyFont="1" applyFill="1" applyBorder="1" applyAlignment="1"/>
    <xf numFmtId="178" fontId="116" fillId="0" borderId="0" xfId="315" applyNumberFormat="1" applyFont="1" applyFill="1"/>
    <xf numFmtId="178" fontId="67" fillId="0" borderId="35" xfId="315" applyNumberFormat="1" applyFont="1" applyFill="1" applyBorder="1"/>
    <xf numFmtId="178" fontId="78" fillId="25" borderId="18" xfId="315" applyNumberFormat="1" applyFont="1" applyFill="1" applyBorder="1" applyProtection="1"/>
    <xf numFmtId="178" fontId="112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0" fontId="66" fillId="0" borderId="0" xfId="467" applyNumberFormat="1" applyFont="1" applyFill="1" applyBorder="1" applyAlignment="1" applyProtection="1">
      <alignment horizontal="right"/>
    </xf>
    <xf numFmtId="180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1" fontId="66" fillId="0" borderId="0" xfId="449" applyNumberFormat="1" applyFont="1" applyAlignment="1">
      <alignment horizontal="right"/>
    </xf>
    <xf numFmtId="181" fontId="66" fillId="0" borderId="20" xfId="449" applyNumberFormat="1" applyFont="1" applyFill="1" applyBorder="1" applyAlignment="1">
      <alignment horizontal="right"/>
    </xf>
    <xf numFmtId="181" fontId="67" fillId="0" borderId="0" xfId="449" applyNumberFormat="1" applyFont="1" applyAlignment="1">
      <alignment horizontal="right"/>
    </xf>
    <xf numFmtId="181" fontId="67" fillId="0" borderId="20" xfId="449" applyNumberFormat="1" applyFont="1" applyFill="1" applyBorder="1" applyAlignment="1">
      <alignment horizontal="right"/>
    </xf>
    <xf numFmtId="181" fontId="67" fillId="0" borderId="23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3" fillId="0" borderId="11" xfId="339" applyNumberFormat="1" applyFont="1" applyFill="1" applyBorder="1" applyAlignment="1" applyProtection="1">
      <alignment horizontal="right"/>
    </xf>
    <xf numFmtId="182" fontId="67" fillId="0" borderId="35" xfId="449" applyNumberFormat="1" applyFont="1" applyFill="1" applyBorder="1"/>
    <xf numFmtId="182" fontId="67" fillId="0" borderId="20" xfId="449" applyNumberFormat="1" applyFont="1" applyFill="1" applyBorder="1"/>
    <xf numFmtId="182" fontId="67" fillId="0" borderId="37" xfId="449" applyNumberFormat="1" applyFont="1" applyFill="1" applyBorder="1"/>
    <xf numFmtId="182" fontId="67" fillId="0" borderId="20" xfId="339" applyNumberFormat="1" applyFont="1" applyFill="1" applyBorder="1" applyProtection="1"/>
    <xf numFmtId="182" fontId="67" fillId="0" borderId="38" xfId="339" applyNumberFormat="1" applyFont="1" applyFill="1" applyBorder="1" applyProtection="1"/>
    <xf numFmtId="182" fontId="67" fillId="0" borderId="23" xfId="339" applyNumberFormat="1" applyFont="1" applyFill="1" applyBorder="1" applyProtection="1"/>
    <xf numFmtId="182" fontId="67" fillId="0" borderId="22" xfId="339" applyNumberFormat="1" applyFont="1" applyFill="1" applyBorder="1" applyProtection="1"/>
    <xf numFmtId="182" fontId="80" fillId="0" borderId="22" xfId="339" applyNumberFormat="1" applyFont="1" applyFill="1" applyBorder="1" applyProtection="1"/>
    <xf numFmtId="181" fontId="55" fillId="0" borderId="0" xfId="449" applyNumberFormat="1" applyFont="1"/>
    <xf numFmtId="182" fontId="67" fillId="0" borderId="23" xfId="449" applyNumberFormat="1" applyFont="1" applyFill="1" applyBorder="1"/>
    <xf numFmtId="179" fontId="135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3" fontId="41" fillId="0" borderId="0" xfId="313" applyNumberFormat="1" applyFill="1"/>
    <xf numFmtId="178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76" fontId="73" fillId="0" borderId="0" xfId="449" applyNumberFormat="1" applyFont="1"/>
    <xf numFmtId="184" fontId="116" fillId="0" borderId="0" xfId="0" applyNumberFormat="1" applyFont="1" applyAlignment="1">
      <alignment horizontal="right" vertical="center"/>
    </xf>
    <xf numFmtId="184" fontId="117" fillId="0" borderId="0" xfId="0" applyNumberFormat="1" applyFont="1" applyAlignment="1">
      <alignment horizontal="right"/>
    </xf>
    <xf numFmtId="184" fontId="89" fillId="0" borderId="29" xfId="340" applyNumberFormat="1" applyFont="1" applyFill="1" applyBorder="1" applyAlignment="1" applyProtection="1"/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20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5" fontId="84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177" fontId="120" fillId="0" borderId="15" xfId="0" applyNumberFormat="1" applyFont="1" applyBorder="1" applyAlignment="1" applyProtection="1">
      <alignment vertical="center"/>
      <protection locked="0" hidden="1"/>
    </xf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3" xfId="233" applyNumberFormat="1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7" fontId="120" fillId="25" borderId="20" xfId="0" applyNumberFormat="1" applyFont="1" applyFill="1" applyBorder="1" applyAlignment="1" applyProtection="1">
      <alignment vertical="center"/>
      <protection locked="0" hidden="1"/>
    </xf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20" fillId="0" borderId="20" xfId="0" applyNumberFormat="1" applyFont="1" applyBorder="1" applyAlignment="1" applyProtection="1">
      <alignment vertical="center"/>
      <protection locked="0" hidden="1"/>
    </xf>
    <xf numFmtId="177" fontId="120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79" fontId="78" fillId="0" borderId="0" xfId="342" applyNumberFormat="1" applyFont="1" applyFill="1" applyBorder="1" applyAlignment="1" applyProtection="1">
      <alignment vertical="center"/>
    </xf>
    <xf numFmtId="179" fontId="76" fillId="0" borderId="0" xfId="342" applyNumberFormat="1" applyFont="1" applyFill="1" applyBorder="1" applyAlignment="1" applyProtection="1">
      <alignment vertical="center"/>
    </xf>
    <xf numFmtId="179" fontId="76" fillId="0" borderId="14" xfId="342" applyNumberFormat="1" applyFont="1" applyFill="1" applyBorder="1" applyAlignment="1" applyProtection="1">
      <alignment vertical="center"/>
    </xf>
    <xf numFmtId="179" fontId="76" fillId="0" borderId="18" xfId="342" applyNumberFormat="1" applyFont="1" applyFill="1" applyBorder="1" applyAlignment="1" applyProtection="1">
      <alignment vertical="center"/>
    </xf>
    <xf numFmtId="179" fontId="76" fillId="0" borderId="35" xfId="342" applyNumberFormat="1" applyFont="1" applyFill="1" applyBorder="1" applyAlignment="1" applyProtection="1">
      <alignment vertical="center"/>
    </xf>
    <xf numFmtId="179" fontId="78" fillId="0" borderId="10" xfId="342" applyNumberFormat="1" applyFont="1" applyFill="1" applyBorder="1" applyAlignment="1" applyProtection="1">
      <alignment vertical="center"/>
    </xf>
    <xf numFmtId="179" fontId="78" fillId="0" borderId="11" xfId="342" applyNumberFormat="1" applyFont="1" applyFill="1" applyBorder="1" applyAlignment="1" applyProtection="1">
      <alignment vertical="center"/>
    </xf>
    <xf numFmtId="179" fontId="78" fillId="0" borderId="18" xfId="342" applyNumberFormat="1" applyFont="1" applyFill="1" applyBorder="1" applyAlignment="1" applyProtection="1">
      <alignment vertical="center"/>
    </xf>
    <xf numFmtId="179" fontId="78" fillId="0" borderId="35" xfId="342" applyNumberFormat="1" applyFont="1" applyFill="1" applyBorder="1" applyAlignment="1" applyProtection="1">
      <alignment vertical="center"/>
    </xf>
    <xf numFmtId="179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2" fontId="66" fillId="0" borderId="37" xfId="449" applyNumberFormat="1" applyFont="1" applyFill="1" applyBorder="1"/>
    <xf numFmtId="182" fontId="66" fillId="0" borderId="14" xfId="449" applyNumberFormat="1" applyFont="1" applyFill="1" applyBorder="1"/>
    <xf numFmtId="182" fontId="66" fillId="0" borderId="35" xfId="449" applyNumberFormat="1" applyFont="1" applyFill="1" applyBorder="1"/>
    <xf numFmtId="182" fontId="66" fillId="0" borderId="10" xfId="449" applyNumberFormat="1" applyFont="1" applyFill="1" applyBorder="1"/>
    <xf numFmtId="182" fontId="66" fillId="0" borderId="15" xfId="449" applyNumberFormat="1" applyFont="1" applyFill="1" applyBorder="1"/>
    <xf numFmtId="182" fontId="67" fillId="0" borderId="35" xfId="449" applyNumberFormat="1" applyFont="1" applyFill="1" applyBorder="1"/>
    <xf numFmtId="182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2" fontId="66" fillId="0" borderId="42" xfId="449" applyNumberFormat="1" applyFont="1" applyFill="1" applyBorder="1"/>
    <xf numFmtId="182" fontId="66" fillId="0" borderId="23" xfId="449" applyNumberFormat="1" applyFont="1" applyFill="1" applyBorder="1"/>
    <xf numFmtId="182" fontId="55" fillId="0" borderId="20" xfId="449" applyNumberFormat="1" applyFont="1" applyBorder="1" applyAlignment="1">
      <alignment horizontal="right" vertical="top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7" fontId="120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1" fontId="66" fillId="0" borderId="23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79" fontId="139" fillId="0" borderId="0" xfId="342" applyNumberFormat="1" applyFont="1" applyFill="1" applyBorder="1" applyAlignment="1" applyProtection="1">
      <alignment vertical="center"/>
    </xf>
    <xf numFmtId="178" fontId="78" fillId="0" borderId="36" xfId="483" applyNumberFormat="1" applyFont="1" applyFill="1" applyBorder="1" applyAlignment="1" applyProtection="1">
      <alignment vertical="center"/>
    </xf>
    <xf numFmtId="178" fontId="78" fillId="0" borderId="36" xfId="485" applyNumberFormat="1" applyFont="1" applyFill="1" applyBorder="1" applyProtection="1"/>
    <xf numFmtId="179" fontId="105" fillId="0" borderId="0" xfId="342" applyNumberFormat="1" applyFont="1" applyFill="1" applyBorder="1" applyAlignment="1" applyProtection="1">
      <alignment vertical="center"/>
    </xf>
    <xf numFmtId="179" fontId="105" fillId="0" borderId="35" xfId="342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/>
    <xf numFmtId="165" fontId="100" fillId="0" borderId="0" xfId="485" applyNumberFormat="1" applyFont="1" applyFill="1" applyBorder="1"/>
    <xf numFmtId="0" fontId="123" fillId="0" borderId="27" xfId="0" applyFont="1" applyBorder="1" applyAlignment="1" applyProtection="1">
      <alignment horizontal="center" vertical="center"/>
      <protection locked="0" hidden="1"/>
    </xf>
    <xf numFmtId="0" fontId="66" fillId="0" borderId="23" xfId="449" quotePrefix="1" applyFont="1" applyBorder="1" applyAlignment="1">
      <alignment vertical="center" wrapText="1"/>
    </xf>
    <xf numFmtId="0" fontId="66" fillId="0" borderId="23" xfId="449" quotePrefix="1" applyFont="1" applyBorder="1" applyAlignment="1">
      <alignment vertical="center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79" fontId="78" fillId="0" borderId="0" xfId="342" applyNumberFormat="1" applyFont="1" applyFill="1" applyBorder="1" applyAlignment="1" applyProtection="1">
      <alignment vertical="center"/>
    </xf>
    <xf numFmtId="179" fontId="78" fillId="0" borderId="10" xfId="342" applyNumberFormat="1" applyFont="1" applyFill="1" applyBorder="1" applyAlignment="1" applyProtection="1">
      <alignment vertical="center"/>
    </xf>
    <xf numFmtId="179" fontId="78" fillId="0" borderId="18" xfId="342" applyNumberFormat="1" applyFont="1" applyFill="1" applyBorder="1" applyAlignment="1" applyProtection="1">
      <alignment vertical="center"/>
    </xf>
    <xf numFmtId="179" fontId="78" fillId="0" borderId="35" xfId="342" applyNumberFormat="1" applyFont="1" applyFill="1" applyBorder="1" applyAlignment="1" applyProtection="1">
      <alignment vertical="center"/>
    </xf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4" fillId="0" borderId="0" xfId="0" applyFont="1" applyFill="1" applyAlignment="1" applyProtection="1">
      <alignment horizontal="right"/>
    </xf>
    <xf numFmtId="166" fontId="66" fillId="0" borderId="36" xfId="0" applyNumberFormat="1" applyFont="1" applyFill="1" applyBorder="1" applyAlignment="1" applyProtection="1">
      <alignment vertical="center"/>
      <protection locked="0" hidden="1"/>
    </xf>
    <xf numFmtId="166" fontId="66" fillId="0" borderId="37" xfId="233" applyNumberFormat="1" applyFont="1" applyFill="1" applyBorder="1" applyAlignment="1">
      <alignment vertical="center"/>
    </xf>
    <xf numFmtId="165" fontId="106" fillId="0" borderId="0" xfId="483" applyNumberFormat="1" applyFont="1" applyFill="1"/>
    <xf numFmtId="165" fontId="72" fillId="0" borderId="20" xfId="467" applyFont="1" applyBorder="1"/>
    <xf numFmtId="182" fontId="67" fillId="0" borderId="20" xfId="449" applyNumberFormat="1" applyFont="1" applyFill="1" applyBorder="1" applyAlignment="1">
      <alignment horizontal="right"/>
    </xf>
    <xf numFmtId="182" fontId="67" fillId="0" borderId="35" xfId="449" applyNumberFormat="1" applyFont="1" applyFill="1" applyBorder="1" applyAlignment="1">
      <alignment horizontal="right"/>
    </xf>
    <xf numFmtId="0" fontId="67" fillId="0" borderId="0" xfId="313" applyFont="1" applyFill="1" applyAlignment="1">
      <alignment vertical="top"/>
    </xf>
    <xf numFmtId="3" fontId="108" fillId="0" borderId="35" xfId="313" applyNumberFormat="1" applyFont="1" applyFill="1" applyBorder="1" applyAlignment="1">
      <alignment horizontal="left" vertical="center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1" fontId="66" fillId="0" borderId="14" xfId="487" applyNumberFormat="1" applyFont="1" applyFill="1" applyBorder="1" applyAlignment="1">
      <alignment horizontal="right"/>
    </xf>
    <xf numFmtId="181" fontId="66" fillId="0" borderId="35" xfId="449" applyNumberFormat="1" applyFont="1" applyFill="1" applyBorder="1" applyAlignment="1">
      <alignment horizontal="right"/>
    </xf>
    <xf numFmtId="181" fontId="67" fillId="0" borderId="35" xfId="449" applyNumberFormat="1" applyFont="1" applyFill="1" applyBorder="1" applyAlignment="1">
      <alignment horizontal="right"/>
    </xf>
    <xf numFmtId="185" fontId="67" fillId="0" borderId="35" xfId="449" applyNumberFormat="1" applyFont="1" applyFill="1" applyBorder="1" applyAlignment="1">
      <alignment horizontal="right"/>
    </xf>
    <xf numFmtId="181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1" fontId="66" fillId="0" borderId="10" xfId="487" applyNumberFormat="1" applyFont="1" applyFill="1" applyBorder="1" applyAlignment="1">
      <alignment horizontal="right"/>
    </xf>
    <xf numFmtId="181" fontId="66" fillId="0" borderId="18" xfId="449" applyNumberFormat="1" applyFont="1" applyFill="1" applyBorder="1" applyAlignment="1">
      <alignment horizontal="right"/>
    </xf>
    <xf numFmtId="181" fontId="67" fillId="0" borderId="18" xfId="449" applyNumberFormat="1" applyFont="1" applyFill="1" applyBorder="1" applyAlignment="1">
      <alignment horizontal="right"/>
    </xf>
    <xf numFmtId="185" fontId="67" fillId="0" borderId="18" xfId="449" applyNumberFormat="1" applyFont="1" applyFill="1" applyBorder="1" applyAlignment="1">
      <alignment horizontal="right"/>
    </xf>
    <xf numFmtId="181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1" fontId="108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0" fillId="0" borderId="0" xfId="0"/>
    <xf numFmtId="165" fontId="72" fillId="0" borderId="0" xfId="467" applyFont="1"/>
    <xf numFmtId="0" fontId="0" fillId="0" borderId="0" xfId="0" applyFill="1"/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77" fontId="120" fillId="25" borderId="20" xfId="0" applyNumberFormat="1" applyFont="1" applyFill="1" applyBorder="1" applyAlignment="1" applyProtection="1">
      <alignment vertical="center"/>
      <protection locked="0" hidden="1"/>
    </xf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20" fillId="0" borderId="20" xfId="0" applyNumberFormat="1" applyFont="1" applyBorder="1" applyAlignment="1" applyProtection="1">
      <alignment vertical="center"/>
      <protection locked="0" hidden="1"/>
    </xf>
    <xf numFmtId="177" fontId="120" fillId="0" borderId="23" xfId="0" applyNumberFormat="1" applyFont="1" applyBorder="1" applyAlignment="1" applyProtection="1">
      <alignment vertical="center"/>
      <protection locked="0" hidden="1"/>
    </xf>
    <xf numFmtId="180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2" fontId="67" fillId="0" borderId="20" xfId="339" applyNumberFormat="1" applyFont="1" applyFill="1" applyBorder="1" applyProtection="1"/>
    <xf numFmtId="177" fontId="120" fillId="0" borderId="15" xfId="0" applyNumberFormat="1" applyFont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15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166" fontId="67" fillId="0" borderId="10" xfId="449" applyNumberFormat="1" applyFont="1" applyFill="1" applyBorder="1"/>
    <xf numFmtId="0" fontId="69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8" fillId="0" borderId="0" xfId="452"/>
    <xf numFmtId="0" fontId="98" fillId="0" borderId="0" xfId="452" applyFill="1"/>
    <xf numFmtId="166" fontId="67" fillId="0" borderId="14" xfId="449" applyNumberFormat="1" applyFont="1" applyFill="1" applyBorder="1"/>
    <xf numFmtId="166" fontId="67" fillId="0" borderId="35" xfId="449" applyNumberFormat="1" applyFont="1" applyFill="1" applyBorder="1"/>
    <xf numFmtId="3" fontId="71" fillId="0" borderId="14" xfId="449" quotePrefix="1" applyNumberFormat="1" applyFont="1" applyFill="1" applyBorder="1" applyAlignment="1">
      <alignment horizontal="center" vertical="center"/>
    </xf>
    <xf numFmtId="167" fontId="67" fillId="0" borderId="15" xfId="449" applyNumberFormat="1" applyFont="1" applyFill="1" applyBorder="1" applyAlignment="1">
      <alignment horizontal="right"/>
    </xf>
    <xf numFmtId="167" fontId="67" fillId="0" borderId="14" xfId="449" applyNumberFormat="1" applyFont="1" applyFill="1" applyBorder="1"/>
    <xf numFmtId="166" fontId="67" fillId="0" borderId="37" xfId="449" applyNumberFormat="1" applyFont="1" applyFill="1" applyBorder="1"/>
    <xf numFmtId="3" fontId="142" fillId="0" borderId="0" xfId="452" applyNumberFormat="1" applyFont="1" applyBorder="1" applyAlignment="1">
      <alignment horizontal="left" vertical="top" wrapText="1"/>
    </xf>
    <xf numFmtId="3" fontId="142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0" fillId="0" borderId="29" xfId="452" applyNumberFormat="1" applyFont="1" applyBorder="1" applyAlignment="1">
      <alignment horizontal="center" vertical="top" wrapText="1"/>
    </xf>
    <xf numFmtId="3" fontId="142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142" fillId="25" borderId="42" xfId="452" applyNumberFormat="1" applyFont="1" applyFill="1" applyBorder="1" applyAlignment="1">
      <alignment horizontal="center" vertical="center" wrapText="1"/>
    </xf>
    <xf numFmtId="3" fontId="142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6" fontId="67" fillId="0" borderId="15" xfId="452" applyNumberFormat="1" applyFont="1" applyBorder="1" applyAlignment="1">
      <alignment horizontal="center" vertical="center"/>
    </xf>
    <xf numFmtId="186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6" fontId="67" fillId="0" borderId="42" xfId="452" applyNumberFormat="1" applyFont="1" applyBorder="1" applyAlignment="1">
      <alignment horizontal="center" vertical="center"/>
    </xf>
    <xf numFmtId="0" fontId="66" fillId="0" borderId="68" xfId="452" applyFont="1" applyFill="1" applyBorder="1" applyAlignment="1">
      <alignment horizontal="center" vertical="center" wrapText="1"/>
    </xf>
    <xf numFmtId="186" fontId="66" fillId="0" borderId="68" xfId="452" applyNumberFormat="1" applyFont="1" applyBorder="1" applyAlignment="1">
      <alignment horizontal="center" vertical="center"/>
    </xf>
    <xf numFmtId="186" fontId="66" fillId="25" borderId="68" xfId="452" applyNumberFormat="1" applyFont="1" applyFill="1" applyBorder="1" applyAlignment="1">
      <alignment horizontal="center" vertical="center"/>
    </xf>
    <xf numFmtId="166" fontId="66" fillId="0" borderId="68" xfId="453" applyNumberFormat="1" applyFont="1" applyBorder="1" applyAlignment="1">
      <alignment horizontal="center" vertical="center"/>
    </xf>
    <xf numFmtId="0" fontId="143" fillId="0" borderId="23" xfId="1907" applyFont="1" applyFill="1" applyBorder="1" applyAlignment="1">
      <alignment horizontal="left" vertical="center" wrapText="1" indent="1"/>
    </xf>
    <xf numFmtId="177" fontId="143" fillId="0" borderId="42" xfId="1907" applyNumberFormat="1" applyFont="1" applyBorder="1" applyAlignment="1">
      <alignment horizontal="center" vertical="center"/>
    </xf>
    <xf numFmtId="186" fontId="67" fillId="25" borderId="23" xfId="452" applyNumberFormat="1" applyFont="1" applyFill="1" applyBorder="1" applyAlignment="1">
      <alignment horizontal="center" vertical="center" wrapText="1"/>
    </xf>
    <xf numFmtId="0" fontId="143" fillId="0" borderId="42" xfId="1907" applyFont="1" applyFill="1" applyBorder="1" applyAlignment="1">
      <alignment horizontal="left" vertical="center" wrapText="1" indent="1"/>
    </xf>
    <xf numFmtId="0" fontId="143" fillId="0" borderId="69" xfId="1907" applyFont="1" applyFill="1" applyBorder="1" applyAlignment="1">
      <alignment horizontal="left" vertical="center" wrapText="1" indent="1"/>
    </xf>
    <xf numFmtId="177" fontId="143" fillId="0" borderId="69" xfId="1907" applyNumberFormat="1" applyFont="1" applyBorder="1" applyAlignment="1">
      <alignment horizontal="center" vertical="center"/>
    </xf>
    <xf numFmtId="186" fontId="67" fillId="25" borderId="69" xfId="452" applyNumberFormat="1" applyFont="1" applyFill="1" applyBorder="1" applyAlignment="1">
      <alignment horizontal="center" vertical="center" wrapText="1"/>
    </xf>
    <xf numFmtId="166" fontId="112" fillId="0" borderId="69" xfId="453" applyNumberFormat="1" applyFont="1" applyBorder="1" applyAlignment="1">
      <alignment horizontal="center" vertical="center"/>
    </xf>
    <xf numFmtId="166" fontId="66" fillId="25" borderId="68" xfId="452" applyNumberFormat="1" applyFont="1" applyFill="1" applyBorder="1" applyAlignment="1">
      <alignment horizontal="center" vertical="center"/>
    </xf>
    <xf numFmtId="186" fontId="67" fillId="0" borderId="23" xfId="452" applyNumberFormat="1" applyFont="1" applyBorder="1" applyAlignment="1">
      <alignment horizontal="center" vertical="center"/>
    </xf>
    <xf numFmtId="166" fontId="112" fillId="0" borderId="23" xfId="453" applyNumberFormat="1" applyFont="1" applyBorder="1" applyAlignment="1">
      <alignment horizontal="center" vertical="center"/>
    </xf>
    <xf numFmtId="166" fontId="112" fillId="0" borderId="42" xfId="453" applyNumberFormat="1" applyFont="1" applyBorder="1" applyAlignment="1">
      <alignment horizontal="center" vertical="center"/>
    </xf>
    <xf numFmtId="0" fontId="143" fillId="0" borderId="69" xfId="452" applyFont="1" applyFill="1" applyBorder="1" applyAlignment="1">
      <alignment horizontal="left" vertical="center" wrapText="1" indent="1"/>
    </xf>
    <xf numFmtId="186" fontId="67" fillId="0" borderId="69" xfId="452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86" fontId="66" fillId="0" borderId="70" xfId="452" applyNumberFormat="1" applyFont="1" applyBorder="1" applyAlignment="1">
      <alignment horizontal="center" vertical="center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44" fillId="0" borderId="0" xfId="455" applyNumberFormat="1" applyFont="1" applyFill="1" applyAlignment="1"/>
    <xf numFmtId="167" fontId="145" fillId="0" borderId="0" xfId="1907" applyNumberFormat="1" applyFont="1" applyFill="1" applyAlignment="1">
      <alignment horizontal="center"/>
    </xf>
    <xf numFmtId="167" fontId="145" fillId="0" borderId="0" xfId="1907" applyNumberFormat="1" applyFont="1" applyFill="1" applyBorder="1" applyAlignment="1">
      <alignment horizontal="left"/>
    </xf>
    <xf numFmtId="167" fontId="145" fillId="0" borderId="0" xfId="1907" applyNumberFormat="1" applyFont="1" applyFill="1" applyAlignment="1">
      <alignment horizontal="left" indent="1"/>
    </xf>
    <xf numFmtId="167" fontId="145" fillId="0" borderId="0" xfId="1907" applyNumberFormat="1" applyFont="1" applyFill="1" applyAlignment="1">
      <alignment horizontal="right" vertical="center"/>
    </xf>
    <xf numFmtId="4" fontId="146" fillId="0" borderId="0" xfId="1907" applyNumberFormat="1" applyFont="1" applyFill="1" applyAlignment="1">
      <alignment horizontal="right" vertical="center"/>
    </xf>
    <xf numFmtId="177" fontId="146" fillId="0" borderId="0" xfId="1907" applyNumberFormat="1" applyFont="1" applyFill="1" applyAlignment="1">
      <alignment horizontal="right" vertical="center"/>
    </xf>
    <xf numFmtId="43" fontId="146" fillId="0" borderId="0" xfId="1907" applyNumberFormat="1" applyFont="1" applyFill="1" applyAlignment="1">
      <alignment horizontal="center" vertical="center"/>
    </xf>
    <xf numFmtId="0" fontId="146" fillId="0" borderId="0" xfId="1907" applyFont="1" applyFill="1" applyAlignment="1">
      <alignment horizontal="center" vertical="center"/>
    </xf>
    <xf numFmtId="0" fontId="113" fillId="0" borderId="0" xfId="456" applyFont="1" applyFill="1"/>
    <xf numFmtId="167" fontId="149" fillId="0" borderId="0" xfId="1907" applyNumberFormat="1" applyFont="1" applyFill="1" applyBorder="1" applyAlignment="1">
      <alignment horizontal="center" wrapText="1"/>
    </xf>
    <xf numFmtId="167" fontId="145" fillId="0" borderId="0" xfId="1907" applyNumberFormat="1" applyFont="1" applyFill="1" applyBorder="1" applyAlignment="1">
      <alignment horizontal="center"/>
    </xf>
    <xf numFmtId="167" fontId="145" fillId="0" borderId="0" xfId="1907" applyNumberFormat="1" applyFont="1" applyFill="1" applyBorder="1" applyAlignment="1">
      <alignment horizontal="left" indent="1"/>
    </xf>
    <xf numFmtId="167" fontId="145" fillId="0" borderId="0" xfId="1907" applyNumberFormat="1" applyFont="1" applyFill="1" applyBorder="1" applyAlignment="1">
      <alignment horizontal="right" vertical="center"/>
    </xf>
    <xf numFmtId="167" fontId="150" fillId="0" borderId="4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/>
    </xf>
    <xf numFmtId="4" fontId="150" fillId="0" borderId="42" xfId="456" applyNumberFormat="1" applyFont="1" applyFill="1" applyBorder="1" applyAlignment="1">
      <alignment horizontal="center" vertical="center" wrapText="1"/>
    </xf>
    <xf numFmtId="177" fontId="150" fillId="0" borderId="42" xfId="456" applyNumberFormat="1" applyFont="1" applyFill="1" applyBorder="1" applyAlignment="1">
      <alignment horizontal="center" vertical="center" wrapText="1"/>
    </xf>
    <xf numFmtId="20" fontId="150" fillId="0" borderId="42" xfId="456" quotePrefix="1" applyNumberFormat="1" applyFont="1" applyFill="1" applyBorder="1" applyAlignment="1">
      <alignment horizontal="center" vertical="center" wrapText="1"/>
    </xf>
    <xf numFmtId="0" fontId="150" fillId="0" borderId="75" xfId="456" quotePrefix="1" applyFont="1" applyFill="1" applyBorder="1" applyAlignment="1">
      <alignment horizontal="center" vertical="center" wrapText="1"/>
    </xf>
    <xf numFmtId="167" fontId="151" fillId="0" borderId="76" xfId="456" applyNumberFormat="1" applyFont="1" applyFill="1" applyBorder="1" applyAlignment="1">
      <alignment horizontal="center" vertical="center" wrapText="1"/>
    </xf>
    <xf numFmtId="167" fontId="151" fillId="0" borderId="15" xfId="456" applyNumberFormat="1" applyFont="1" applyFill="1" applyBorder="1" applyAlignment="1">
      <alignment horizontal="center" vertical="center" wrapText="1"/>
    </xf>
    <xf numFmtId="0" fontId="151" fillId="0" borderId="15" xfId="456" applyFont="1" applyFill="1" applyBorder="1" applyAlignment="1">
      <alignment horizontal="center" vertical="center" wrapText="1"/>
    </xf>
    <xf numFmtId="167" fontId="151" fillId="0" borderId="14" xfId="456" applyNumberFormat="1" applyFont="1" applyFill="1" applyBorder="1" applyAlignment="1">
      <alignment horizontal="center" vertical="center" wrapText="1"/>
    </xf>
    <xf numFmtId="3" fontId="151" fillId="0" borderId="15" xfId="456" applyNumberFormat="1" applyFont="1" applyFill="1" applyBorder="1" applyAlignment="1">
      <alignment horizontal="center" vertical="center" wrapText="1"/>
    </xf>
    <xf numFmtId="3" fontId="151" fillId="0" borderId="10" xfId="456" applyNumberFormat="1" applyFont="1" applyFill="1" applyBorder="1" applyAlignment="1">
      <alignment horizontal="center" vertical="center" wrapText="1"/>
    </xf>
    <xf numFmtId="0" fontId="151" fillId="0" borderId="77" xfId="456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45" fillId="0" borderId="78" xfId="1907" quotePrefix="1" applyNumberFormat="1" applyFont="1" applyFill="1" applyBorder="1" applyAlignment="1">
      <alignment horizontal="center" vertical="center"/>
    </xf>
    <xf numFmtId="49" fontId="145" fillId="0" borderId="79" xfId="1907" quotePrefix="1" applyNumberFormat="1" applyFont="1" applyFill="1" applyBorder="1" applyAlignment="1">
      <alignment horizontal="center" vertical="center"/>
    </xf>
    <xf numFmtId="49" fontId="145" fillId="0" borderId="79" xfId="1907" applyNumberFormat="1" applyFont="1" applyFill="1" applyBorder="1" applyAlignment="1">
      <alignment horizontal="left" vertical="center"/>
    </xf>
    <xf numFmtId="0" fontId="145" fillId="0" borderId="79" xfId="1907" applyFont="1" applyFill="1" applyBorder="1" applyAlignment="1">
      <alignment horizontal="left" vertical="center" wrapText="1"/>
    </xf>
    <xf numFmtId="177" fontId="145" fillId="0" borderId="79" xfId="1907" applyNumberFormat="1" applyFont="1" applyFill="1" applyBorder="1" applyAlignment="1">
      <alignment horizontal="right" vertical="center"/>
    </xf>
    <xf numFmtId="177" fontId="145" fillId="0" borderId="79" xfId="456" applyNumberFormat="1" applyFont="1" applyFill="1" applyBorder="1" applyAlignment="1">
      <alignment horizontal="right" vertical="center" wrapText="1"/>
    </xf>
    <xf numFmtId="177" fontId="152" fillId="0" borderId="79" xfId="453" applyNumberFormat="1" applyFont="1" applyFill="1" applyBorder="1" applyAlignment="1">
      <alignment horizontal="right" vertical="center"/>
    </xf>
    <xf numFmtId="177" fontId="145" fillId="0" borderId="79" xfId="456" applyNumberFormat="1" applyFont="1" applyFill="1" applyBorder="1" applyAlignment="1">
      <alignment horizontal="right" vertical="center"/>
    </xf>
    <xf numFmtId="166" fontId="145" fillId="0" borderId="79" xfId="456" applyNumberFormat="1" applyFont="1" applyFill="1" applyBorder="1" applyAlignment="1">
      <alignment horizontal="right" vertical="center"/>
    </xf>
    <xf numFmtId="166" fontId="145" fillId="0" borderId="80" xfId="456" applyNumberFormat="1" applyFont="1" applyFill="1" applyBorder="1" applyAlignment="1">
      <alignment horizontal="right" vertical="center"/>
    </xf>
    <xf numFmtId="0" fontId="145" fillId="0" borderId="72" xfId="1907" applyFont="1" applyFill="1" applyBorder="1" applyAlignment="1">
      <alignment horizontal="left" vertical="center" wrapText="1"/>
    </xf>
    <xf numFmtId="177" fontId="145" fillId="0" borderId="72" xfId="1907" applyNumberFormat="1" applyFont="1" applyFill="1" applyBorder="1" applyAlignment="1">
      <alignment horizontal="right" vertical="center" wrapText="1"/>
    </xf>
    <xf numFmtId="177" fontId="152" fillId="0" borderId="72" xfId="453" applyNumberFormat="1" applyFont="1" applyFill="1" applyBorder="1" applyAlignment="1">
      <alignment horizontal="right" vertical="center"/>
    </xf>
    <xf numFmtId="41" fontId="152" fillId="0" borderId="72" xfId="453" applyNumberFormat="1" applyFont="1" applyFill="1" applyBorder="1" applyAlignment="1">
      <alignment horizontal="right" vertical="center"/>
    </xf>
    <xf numFmtId="187" fontId="152" fillId="0" borderId="72" xfId="453" applyNumberFormat="1" applyFont="1" applyFill="1" applyBorder="1" applyAlignment="1">
      <alignment horizontal="right" vertical="center"/>
    </xf>
    <xf numFmtId="187" fontId="152" fillId="0" borderId="73" xfId="453" applyNumberFormat="1" applyFont="1" applyFill="1" applyBorder="1" applyAlignment="1">
      <alignment horizontal="right" vertical="center"/>
    </xf>
    <xf numFmtId="0" fontId="145" fillId="0" borderId="82" xfId="1907" applyFont="1" applyFill="1" applyBorder="1" applyAlignment="1">
      <alignment horizontal="left" vertical="center" wrapText="1"/>
    </xf>
    <xf numFmtId="177" fontId="145" fillId="0" borderId="82" xfId="1907" applyNumberFormat="1" applyFont="1" applyFill="1" applyBorder="1" applyAlignment="1">
      <alignment horizontal="right" vertical="center" wrapText="1"/>
    </xf>
    <xf numFmtId="177" fontId="152" fillId="0" borderId="82" xfId="453" applyNumberFormat="1" applyFont="1" applyFill="1" applyBorder="1" applyAlignment="1">
      <alignment horizontal="right" vertical="center"/>
    </xf>
    <xf numFmtId="177" fontId="145" fillId="0" borderId="82" xfId="456" applyNumberFormat="1" applyFont="1" applyFill="1" applyBorder="1" applyAlignment="1">
      <alignment horizontal="right" vertical="center"/>
    </xf>
    <xf numFmtId="166" fontId="145" fillId="0" borderId="82" xfId="456" applyNumberFormat="1" applyFont="1" applyFill="1" applyBorder="1" applyAlignment="1">
      <alignment horizontal="right" vertical="center"/>
    </xf>
    <xf numFmtId="166" fontId="145" fillId="0" borderId="83" xfId="456" applyNumberFormat="1" applyFont="1" applyFill="1" applyBorder="1" applyAlignment="1">
      <alignment horizontal="right" vertical="center"/>
    </xf>
    <xf numFmtId="167" fontId="145" fillId="0" borderId="84" xfId="1907" quotePrefix="1" applyNumberFormat="1" applyFont="1" applyFill="1" applyBorder="1" applyAlignment="1">
      <alignment horizontal="center" vertical="center"/>
    </xf>
    <xf numFmtId="167" fontId="145" fillId="0" borderId="20" xfId="1907" quotePrefix="1" applyNumberFormat="1" applyFont="1" applyFill="1" applyBorder="1" applyAlignment="1">
      <alignment horizontal="center" vertical="center"/>
    </xf>
    <xf numFmtId="167" fontId="145" fillId="0" borderId="20" xfId="1907" applyNumberFormat="1" applyFont="1" applyFill="1" applyBorder="1" applyAlignment="1">
      <alignment vertical="center" wrapText="1"/>
    </xf>
    <xf numFmtId="0" fontId="145" fillId="0" borderId="20" xfId="1907" applyFont="1" applyFill="1" applyBorder="1" applyAlignment="1">
      <alignment horizontal="left" vertical="center" wrapText="1" indent="1"/>
    </xf>
    <xf numFmtId="177" fontId="145" fillId="0" borderId="20" xfId="1907" applyNumberFormat="1" applyFont="1" applyFill="1" applyBorder="1" applyAlignment="1">
      <alignment horizontal="right" vertical="center"/>
    </xf>
    <xf numFmtId="177" fontId="152" fillId="0" borderId="20" xfId="453" applyNumberFormat="1" applyFont="1" applyFill="1" applyBorder="1" applyAlignment="1">
      <alignment horizontal="right" vertical="center"/>
    </xf>
    <xf numFmtId="177" fontId="145" fillId="0" borderId="20" xfId="456" applyNumberFormat="1" applyFont="1" applyFill="1" applyBorder="1" applyAlignment="1">
      <alignment horizontal="right" vertical="center"/>
    </xf>
    <xf numFmtId="166" fontId="145" fillId="0" borderId="20" xfId="456" applyNumberFormat="1" applyFont="1" applyFill="1" applyBorder="1" applyAlignment="1">
      <alignment horizontal="right" vertical="center"/>
    </xf>
    <xf numFmtId="166" fontId="145" fillId="0" borderId="85" xfId="456" applyNumberFormat="1" applyFont="1" applyFill="1" applyBorder="1" applyAlignment="1">
      <alignment horizontal="right" vertical="center"/>
    </xf>
    <xf numFmtId="167" fontId="145" fillId="0" borderId="72" xfId="1907" applyNumberFormat="1" applyFont="1" applyFill="1" applyBorder="1" applyAlignment="1">
      <alignment horizontal="center" vertical="center" wrapText="1"/>
    </xf>
    <xf numFmtId="177" fontId="145" fillId="0" borderId="72" xfId="456" applyNumberFormat="1" applyFont="1" applyFill="1" applyBorder="1" applyAlignment="1">
      <alignment horizontal="right" vertical="center"/>
    </xf>
    <xf numFmtId="166" fontId="145" fillId="0" borderId="72" xfId="456" applyNumberFormat="1" applyFont="1" applyFill="1" applyBorder="1" applyAlignment="1">
      <alignment horizontal="right" vertical="center"/>
    </xf>
    <xf numFmtId="166" fontId="145" fillId="0" borderId="73" xfId="456" applyNumberFormat="1" applyFont="1" applyFill="1" applyBorder="1" applyAlignment="1">
      <alignment horizontal="right" vertical="center"/>
    </xf>
    <xf numFmtId="167" fontId="145" fillId="0" borderId="82" xfId="1907" applyNumberFormat="1" applyFont="1" applyFill="1" applyBorder="1" applyAlignment="1">
      <alignment horizontal="center" vertical="center" wrapText="1"/>
    </xf>
    <xf numFmtId="0" fontId="145" fillId="0" borderId="23" xfId="1907" applyFont="1" applyFill="1" applyBorder="1" applyAlignment="1">
      <alignment horizontal="left" vertical="center" wrapText="1"/>
    </xf>
    <xf numFmtId="177" fontId="145" fillId="0" borderId="23" xfId="1907" applyNumberFormat="1" applyFont="1" applyFill="1" applyBorder="1" applyAlignment="1">
      <alignment horizontal="right" vertical="center" wrapText="1"/>
    </xf>
    <xf numFmtId="177" fontId="152" fillId="0" borderId="23" xfId="453" applyNumberFormat="1" applyFont="1" applyFill="1" applyBorder="1" applyAlignment="1">
      <alignment horizontal="right" vertical="center"/>
    </xf>
    <xf numFmtId="177" fontId="145" fillId="0" borderId="23" xfId="456" applyNumberFormat="1" applyFont="1" applyFill="1" applyBorder="1" applyAlignment="1">
      <alignment horizontal="right" vertical="center"/>
    </xf>
    <xf numFmtId="166" fontId="145" fillId="0" borderId="23" xfId="456" applyNumberFormat="1" applyFont="1" applyFill="1" applyBorder="1" applyAlignment="1">
      <alignment horizontal="right" vertical="center"/>
    </xf>
    <xf numFmtId="166" fontId="145" fillId="0" borderId="87" xfId="456" applyNumberFormat="1" applyFont="1" applyFill="1" applyBorder="1" applyAlignment="1">
      <alignment horizontal="right" vertical="center"/>
    </xf>
    <xf numFmtId="0" fontId="145" fillId="0" borderId="42" xfId="1907" applyFont="1" applyFill="1" applyBorder="1" applyAlignment="1">
      <alignment horizontal="left" vertical="center" wrapText="1"/>
    </xf>
    <xf numFmtId="177" fontId="145" fillId="0" borderId="42" xfId="1907" applyNumberFormat="1" applyFont="1" applyFill="1" applyBorder="1" applyAlignment="1">
      <alignment horizontal="right" vertical="center" wrapText="1"/>
    </xf>
    <xf numFmtId="177" fontId="152" fillId="0" borderId="42" xfId="453" applyNumberFormat="1" applyFont="1" applyFill="1" applyBorder="1" applyAlignment="1">
      <alignment horizontal="right" vertical="center"/>
    </xf>
    <xf numFmtId="177" fontId="145" fillId="0" borderId="42" xfId="456" applyNumberFormat="1" applyFont="1" applyFill="1" applyBorder="1" applyAlignment="1">
      <alignment horizontal="right" vertical="center"/>
    </xf>
    <xf numFmtId="166" fontId="145" fillId="0" borderId="42" xfId="456" applyNumberFormat="1" applyFont="1" applyFill="1" applyBorder="1" applyAlignment="1">
      <alignment horizontal="right" vertical="center"/>
    </xf>
    <xf numFmtId="166" fontId="145" fillId="0" borderId="75" xfId="456" applyNumberFormat="1" applyFont="1" applyFill="1" applyBorder="1" applyAlignment="1">
      <alignment horizontal="right" vertical="center"/>
    </xf>
    <xf numFmtId="0" fontId="145" fillId="0" borderId="15" xfId="1907" applyFont="1" applyFill="1" applyBorder="1" applyAlignment="1">
      <alignment horizontal="left" vertical="center" wrapText="1"/>
    </xf>
    <xf numFmtId="177" fontId="145" fillId="0" borderId="15" xfId="1907" applyNumberFormat="1" applyFont="1" applyFill="1" applyBorder="1" applyAlignment="1">
      <alignment horizontal="right" vertical="center" wrapText="1"/>
    </xf>
    <xf numFmtId="177" fontId="152" fillId="0" borderId="15" xfId="453" applyNumberFormat="1" applyFont="1" applyFill="1" applyBorder="1" applyAlignment="1">
      <alignment horizontal="right" vertical="center"/>
    </xf>
    <xf numFmtId="177" fontId="145" fillId="0" borderId="15" xfId="456" applyNumberFormat="1" applyFont="1" applyFill="1" applyBorder="1" applyAlignment="1">
      <alignment horizontal="right" vertical="center"/>
    </xf>
    <xf numFmtId="166" fontId="145" fillId="0" borderId="15" xfId="456" applyNumberFormat="1" applyFont="1" applyFill="1" applyBorder="1" applyAlignment="1">
      <alignment horizontal="right" vertical="center"/>
    </xf>
    <xf numFmtId="166" fontId="145" fillId="0" borderId="77" xfId="456" applyNumberFormat="1" applyFont="1" applyFill="1" applyBorder="1" applyAlignment="1">
      <alignment horizontal="right" vertical="center"/>
    </xf>
    <xf numFmtId="0" fontId="153" fillId="0" borderId="0" xfId="456" applyFont="1" applyFill="1" applyAlignment="1">
      <alignment horizontal="center" vertical="center"/>
    </xf>
    <xf numFmtId="187" fontId="152" fillId="0" borderId="42" xfId="453" applyNumberFormat="1" applyFont="1" applyFill="1" applyBorder="1" applyAlignment="1">
      <alignment horizontal="right" vertical="center"/>
    </xf>
    <xf numFmtId="167" fontId="145" fillId="0" borderId="42" xfId="1907" applyNumberFormat="1" applyFont="1" applyFill="1" applyBorder="1" applyAlignment="1">
      <alignment horizontal="center" vertical="center" wrapText="1"/>
    </xf>
    <xf numFmtId="41" fontId="152" fillId="0" borderId="42" xfId="453" applyNumberFormat="1" applyFont="1" applyFill="1" applyBorder="1" applyAlignment="1">
      <alignment horizontal="right" vertical="center"/>
    </xf>
    <xf numFmtId="187" fontId="152" fillId="0" borderId="75" xfId="453" applyNumberFormat="1" applyFont="1" applyFill="1" applyBorder="1" applyAlignment="1">
      <alignment horizontal="right" vertical="center"/>
    </xf>
    <xf numFmtId="177" fontId="154" fillId="0" borderId="42" xfId="456" applyNumberFormat="1" applyFont="1" applyFill="1" applyBorder="1" applyAlignment="1">
      <alignment horizontal="right" vertical="center"/>
    </xf>
    <xf numFmtId="0" fontId="155" fillId="0" borderId="0" xfId="456" applyFont="1" applyFill="1" applyAlignment="1">
      <alignment vertical="top"/>
    </xf>
    <xf numFmtId="177" fontId="156" fillId="0" borderId="42" xfId="453" applyNumberFormat="1" applyFont="1" applyFill="1" applyBorder="1" applyAlignment="1">
      <alignment horizontal="right" vertical="center"/>
    </xf>
    <xf numFmtId="166" fontId="145" fillId="0" borderId="88" xfId="456" applyNumberFormat="1" applyFont="1" applyFill="1" applyBorder="1" applyAlignment="1">
      <alignment horizontal="right" vertical="center"/>
    </xf>
    <xf numFmtId="187" fontId="152" fillId="0" borderId="82" xfId="453" applyNumberFormat="1" applyFont="1" applyFill="1" applyBorder="1" applyAlignment="1">
      <alignment horizontal="right" vertical="center"/>
    </xf>
    <xf numFmtId="177" fontId="145" fillId="0" borderId="72" xfId="1907" applyNumberFormat="1" applyFont="1" applyFill="1" applyBorder="1" applyAlignment="1">
      <alignment horizontal="right" vertical="center"/>
    </xf>
    <xf numFmtId="177" fontId="152" fillId="0" borderId="89" xfId="453" applyNumberFormat="1" applyFont="1" applyFill="1" applyBorder="1" applyAlignment="1">
      <alignment horizontal="right" vertical="center"/>
    </xf>
    <xf numFmtId="177" fontId="145" fillId="0" borderId="42" xfId="1907" applyNumberFormat="1" applyFont="1" applyFill="1" applyBorder="1" applyAlignment="1">
      <alignment horizontal="right" vertical="center"/>
    </xf>
    <xf numFmtId="177" fontId="145" fillId="0" borderId="82" xfId="1907" applyNumberFormat="1" applyFont="1" applyFill="1" applyBorder="1" applyAlignment="1">
      <alignment horizontal="right" vertical="center"/>
    </xf>
    <xf numFmtId="167" fontId="145" fillId="0" borderId="72" xfId="1907" quotePrefix="1" applyNumberFormat="1" applyFont="1" applyFill="1" applyBorder="1" applyAlignment="1">
      <alignment horizontal="center" vertical="center" wrapText="1"/>
    </xf>
    <xf numFmtId="0" fontId="145" fillId="0" borderId="42" xfId="1907" applyFont="1" applyFill="1" applyBorder="1" applyAlignment="1">
      <alignment vertical="center" wrapText="1"/>
    </xf>
    <xf numFmtId="41" fontId="152" fillId="0" borderId="82" xfId="453" applyNumberFormat="1" applyFont="1" applyFill="1" applyBorder="1" applyAlignment="1">
      <alignment horizontal="right" vertical="center"/>
    </xf>
    <xf numFmtId="187" fontId="152" fillId="0" borderId="83" xfId="453" applyNumberFormat="1" applyFont="1" applyFill="1" applyBorder="1" applyAlignment="1">
      <alignment horizontal="right" vertical="center"/>
    </xf>
    <xf numFmtId="167" fontId="145" fillId="0" borderId="84" xfId="1907" quotePrefix="1" applyNumberFormat="1" applyFont="1" applyFill="1" applyBorder="1" applyAlignment="1">
      <alignment horizontal="center" vertical="center" wrapText="1"/>
    </xf>
    <xf numFmtId="0" fontId="145" fillId="0" borderId="20" xfId="1907" applyFont="1" applyFill="1" applyBorder="1" applyAlignment="1">
      <alignment vertical="center" wrapText="1"/>
    </xf>
    <xf numFmtId="177" fontId="154" fillId="0" borderId="20" xfId="456" applyNumberFormat="1" applyFont="1" applyFill="1" applyBorder="1" applyAlignment="1">
      <alignment horizontal="right" vertical="center"/>
    </xf>
    <xf numFmtId="0" fontId="145" fillId="0" borderId="72" xfId="1907" applyFont="1" applyFill="1" applyBorder="1" applyAlignment="1">
      <alignment vertical="center" wrapText="1"/>
    </xf>
    <xf numFmtId="188" fontId="152" fillId="0" borderId="42" xfId="1907" applyNumberFormat="1" applyFont="1" applyFill="1" applyBorder="1" applyAlignment="1">
      <alignment horizontal="right" vertical="center"/>
    </xf>
    <xf numFmtId="0" fontId="145" fillId="0" borderId="23" xfId="1907" applyFont="1" applyFill="1" applyBorder="1" applyAlignment="1">
      <alignment vertical="center" wrapText="1"/>
    </xf>
    <xf numFmtId="177" fontId="145" fillId="0" borderId="23" xfId="1907" applyNumberFormat="1" applyFont="1" applyFill="1" applyBorder="1" applyAlignment="1">
      <alignment horizontal="right" vertical="center"/>
    </xf>
    <xf numFmtId="0" fontId="145" fillId="0" borderId="15" xfId="1907" applyFont="1" applyFill="1" applyBorder="1" applyAlignment="1">
      <alignment vertical="center" wrapText="1"/>
    </xf>
    <xf numFmtId="177" fontId="145" fillId="0" borderId="15" xfId="1907" applyNumberFormat="1" applyFont="1" applyFill="1" applyBorder="1" applyAlignment="1">
      <alignment horizontal="right" vertical="center"/>
    </xf>
    <xf numFmtId="167" fontId="145" fillId="0" borderId="72" xfId="1907" quotePrefix="1" applyNumberFormat="1" applyFont="1" applyFill="1" applyBorder="1" applyAlignment="1">
      <alignment horizontal="center" vertical="center"/>
    </xf>
    <xf numFmtId="167" fontId="145" fillId="0" borderId="72" xfId="1907" applyNumberFormat="1" applyFont="1" applyFill="1" applyBorder="1" applyAlignment="1">
      <alignment horizontal="left" vertical="center"/>
    </xf>
    <xf numFmtId="167" fontId="145" fillId="0" borderId="82" xfId="1907" quotePrefix="1" applyNumberFormat="1" applyFont="1" applyFill="1" applyBorder="1" applyAlignment="1">
      <alignment horizontal="center" vertical="center"/>
    </xf>
    <xf numFmtId="167" fontId="145" fillId="0" borderId="82" xfId="1907" applyNumberFormat="1" applyFont="1" applyFill="1" applyBorder="1" applyAlignment="1">
      <alignment horizontal="left" vertical="center"/>
    </xf>
    <xf numFmtId="0" fontId="145" fillId="0" borderId="82" xfId="1907" applyFont="1" applyFill="1" applyBorder="1" applyAlignment="1">
      <alignment vertical="center" wrapText="1"/>
    </xf>
    <xf numFmtId="0" fontId="145" fillId="0" borderId="72" xfId="1907" quotePrefix="1" applyFont="1" applyFill="1" applyBorder="1" applyAlignment="1">
      <alignment horizontal="center" vertical="center"/>
    </xf>
    <xf numFmtId="49" fontId="145" fillId="0" borderId="72" xfId="1907" quotePrefix="1" applyNumberFormat="1" applyFont="1" applyFill="1" applyBorder="1" applyAlignment="1">
      <alignment horizontal="center" vertical="center"/>
    </xf>
    <xf numFmtId="49" fontId="145" fillId="0" borderId="72" xfId="1907" applyNumberFormat="1" applyFont="1" applyFill="1" applyBorder="1" applyAlignment="1">
      <alignment horizontal="left" vertical="center"/>
    </xf>
    <xf numFmtId="49" fontId="145" fillId="0" borderId="15" xfId="1907" quotePrefix="1" applyNumberFormat="1" applyFont="1" applyFill="1" applyBorder="1" applyAlignment="1">
      <alignment horizontal="center" vertical="center"/>
    </xf>
    <xf numFmtId="187" fontId="152" fillId="0" borderId="23" xfId="453" applyNumberFormat="1" applyFont="1" applyFill="1" applyBorder="1" applyAlignment="1">
      <alignment horizontal="right" vertical="center"/>
    </xf>
    <xf numFmtId="49" fontId="145" fillId="0" borderId="23" xfId="1907" quotePrefix="1" applyNumberFormat="1" applyFont="1" applyFill="1" applyBorder="1" applyAlignment="1">
      <alignment horizontal="center" vertical="center"/>
    </xf>
    <xf numFmtId="49" fontId="145" fillId="0" borderId="23" xfId="1907" applyNumberFormat="1" applyFont="1" applyFill="1" applyBorder="1" applyAlignment="1">
      <alignment vertical="center"/>
    </xf>
    <xf numFmtId="49" fontId="145" fillId="0" borderId="42" xfId="1907" quotePrefix="1" applyNumberFormat="1" applyFont="1" applyFill="1" applyBorder="1" applyAlignment="1">
      <alignment horizontal="center" vertical="center"/>
    </xf>
    <xf numFmtId="49" fontId="145" fillId="0" borderId="42" xfId="1907" applyNumberFormat="1" applyFont="1" applyFill="1" applyBorder="1" applyAlignment="1">
      <alignment horizontal="left" vertical="center"/>
    </xf>
    <xf numFmtId="49" fontId="145" fillId="0" borderId="15" xfId="1907" applyNumberFormat="1" applyFont="1" applyFill="1" applyBorder="1" applyAlignment="1">
      <alignment horizontal="left" vertical="center" wrapText="1"/>
    </xf>
    <xf numFmtId="0" fontId="145" fillId="0" borderId="23" xfId="1907" quotePrefix="1" applyFont="1" applyFill="1" applyBorder="1" applyAlignment="1">
      <alignment horizontal="center" vertical="center"/>
    </xf>
    <xf numFmtId="187" fontId="152" fillId="0" borderId="15" xfId="453" applyNumberFormat="1" applyFont="1" applyFill="1" applyBorder="1" applyAlignment="1">
      <alignment horizontal="right" vertical="center"/>
    </xf>
    <xf numFmtId="0" fontId="145" fillId="0" borderId="82" xfId="1907" applyFont="1" applyFill="1" applyBorder="1" applyAlignment="1">
      <alignment horizontal="left" vertical="center" wrapText="1" indent="1"/>
    </xf>
    <xf numFmtId="0" fontId="145" fillId="0" borderId="82" xfId="1907" quotePrefix="1" applyFont="1" applyFill="1" applyBorder="1" applyAlignment="1">
      <alignment horizontal="center" vertical="center"/>
    </xf>
    <xf numFmtId="0" fontId="145" fillId="0" borderId="84" xfId="1907" applyFont="1" applyFill="1" applyBorder="1" applyAlignment="1">
      <alignment horizontal="center" vertical="center"/>
    </xf>
    <xf numFmtId="0" fontId="145" fillId="0" borderId="20" xfId="1907" quotePrefix="1" applyFont="1" applyFill="1" applyBorder="1" applyAlignment="1">
      <alignment horizontal="center" vertical="center"/>
    </xf>
    <xf numFmtId="187" fontId="156" fillId="0" borderId="82" xfId="453" applyNumberFormat="1" applyFont="1" applyFill="1" applyBorder="1" applyAlignment="1">
      <alignment horizontal="right" vertical="center"/>
    </xf>
    <xf numFmtId="49" fontId="145" fillId="0" borderId="20" xfId="1907" quotePrefix="1" applyNumberFormat="1" applyFont="1" applyFill="1" applyBorder="1" applyAlignment="1">
      <alignment horizontal="center" vertical="center"/>
    </xf>
    <xf numFmtId="49" fontId="145" fillId="0" borderId="20" xfId="1907" applyNumberFormat="1" applyFont="1" applyFill="1" applyBorder="1" applyAlignment="1">
      <alignment horizontal="left" vertical="center"/>
    </xf>
    <xf numFmtId="0" fontId="145" fillId="0" borderId="20" xfId="1907" applyFont="1" applyFill="1" applyBorder="1" applyAlignment="1">
      <alignment horizontal="left" vertical="center" wrapText="1"/>
    </xf>
    <xf numFmtId="186" fontId="145" fillId="0" borderId="20" xfId="456" applyNumberFormat="1" applyFont="1" applyFill="1" applyBorder="1" applyAlignment="1">
      <alignment horizontal="right" vertical="center"/>
    </xf>
    <xf numFmtId="167" fontId="145" fillId="0" borderId="84" xfId="1907" applyNumberFormat="1" applyFont="1" applyFill="1" applyBorder="1" applyAlignment="1">
      <alignment horizontal="center" vertical="center"/>
    </xf>
    <xf numFmtId="167" fontId="145" fillId="0" borderId="78" xfId="1907" applyNumberFormat="1" applyFont="1" applyFill="1" applyBorder="1" applyAlignment="1">
      <alignment horizontal="center" vertical="center"/>
    </xf>
    <xf numFmtId="0" fontId="145" fillId="0" borderId="79" xfId="1907" applyFont="1" applyFill="1" applyBorder="1" applyAlignment="1">
      <alignment vertical="center" wrapText="1"/>
    </xf>
    <xf numFmtId="186" fontId="145" fillId="0" borderId="79" xfId="456" applyNumberFormat="1" applyFont="1" applyFill="1" applyBorder="1" applyAlignment="1">
      <alignment horizontal="right" vertical="center"/>
    </xf>
    <xf numFmtId="187" fontId="156" fillId="0" borderId="79" xfId="453" applyNumberFormat="1" applyFont="1" applyFill="1" applyBorder="1" applyAlignment="1">
      <alignment horizontal="right" vertical="center"/>
    </xf>
    <xf numFmtId="0" fontId="145" fillId="0" borderId="23" xfId="1907" quotePrefix="1" applyFont="1" applyFill="1" applyBorder="1" applyAlignment="1">
      <alignment horizontal="left" vertical="center" wrapText="1" indent="1"/>
    </xf>
    <xf numFmtId="177" fontId="154" fillId="0" borderId="23" xfId="1907" applyNumberFormat="1" applyFont="1" applyFill="1" applyBorder="1" applyAlignment="1">
      <alignment horizontal="right" vertical="center"/>
    </xf>
    <xf numFmtId="177" fontId="156" fillId="0" borderId="23" xfId="453" applyNumberFormat="1" applyFont="1" applyFill="1" applyBorder="1" applyAlignment="1">
      <alignment horizontal="right" vertical="center"/>
    </xf>
    <xf numFmtId="41" fontId="152" fillId="0" borderId="23" xfId="453" applyNumberFormat="1" applyFont="1" applyFill="1" applyBorder="1" applyAlignment="1">
      <alignment horizontal="right" vertical="center"/>
    </xf>
    <xf numFmtId="187" fontId="156" fillId="0" borderId="23" xfId="453" applyNumberFormat="1" applyFont="1" applyFill="1" applyBorder="1" applyAlignment="1">
      <alignment horizontal="right" vertical="center"/>
    </xf>
    <xf numFmtId="187" fontId="156" fillId="0" borderId="87" xfId="453" applyNumberFormat="1" applyFont="1" applyFill="1" applyBorder="1" applyAlignment="1">
      <alignment horizontal="right" vertical="center"/>
    </xf>
    <xf numFmtId="0" fontId="145" fillId="0" borderId="15" xfId="1907" applyFont="1" applyFill="1" applyBorder="1" applyAlignment="1">
      <alignment horizontal="left" vertical="center" wrapText="1" indent="1"/>
    </xf>
    <xf numFmtId="177" fontId="154" fillId="0" borderId="15" xfId="1907" applyNumberFormat="1" applyFont="1" applyFill="1" applyBorder="1" applyAlignment="1">
      <alignment horizontal="right" vertical="center"/>
    </xf>
    <xf numFmtId="177" fontId="156" fillId="0" borderId="15" xfId="453" applyNumberFormat="1" applyFont="1" applyFill="1" applyBorder="1" applyAlignment="1">
      <alignment horizontal="right" vertical="center"/>
    </xf>
    <xf numFmtId="41" fontId="152" fillId="0" borderId="15" xfId="453" applyNumberFormat="1" applyFont="1" applyFill="1" applyBorder="1" applyAlignment="1">
      <alignment horizontal="right" vertical="center"/>
    </xf>
    <xf numFmtId="187" fontId="156" fillId="0" borderId="15" xfId="453" applyNumberFormat="1" applyFont="1" applyFill="1" applyBorder="1" applyAlignment="1">
      <alignment horizontal="right" vertical="center"/>
    </xf>
    <xf numFmtId="187" fontId="156" fillId="0" borderId="77" xfId="453" applyNumberFormat="1" applyFont="1" applyFill="1" applyBorder="1" applyAlignment="1">
      <alignment horizontal="right" vertical="center"/>
    </xf>
    <xf numFmtId="49" fontId="145" fillId="0" borderId="72" xfId="1907" applyNumberFormat="1" applyFont="1" applyFill="1" applyBorder="1" applyAlignment="1">
      <alignment horizontal="left" vertical="center" wrapText="1"/>
    </xf>
    <xf numFmtId="49" fontId="145" fillId="0" borderId="82" xfId="1907" quotePrefix="1" applyNumberFormat="1" applyFont="1" applyFill="1" applyBorder="1" applyAlignment="1">
      <alignment horizontal="center" vertical="center"/>
    </xf>
    <xf numFmtId="49" fontId="145" fillId="0" borderId="82" xfId="1907" applyNumberFormat="1" applyFont="1" applyFill="1" applyBorder="1" applyAlignment="1">
      <alignment horizontal="left" vertical="center"/>
    </xf>
    <xf numFmtId="0" fontId="145" fillId="0" borderId="89" xfId="1907" applyFont="1" applyFill="1" applyBorder="1" applyAlignment="1">
      <alignment horizontal="left" vertical="center" wrapText="1"/>
    </xf>
    <xf numFmtId="177" fontId="145" fillId="0" borderId="89" xfId="1907" applyNumberFormat="1" applyFont="1" applyFill="1" applyBorder="1" applyAlignment="1">
      <alignment horizontal="right" vertical="center"/>
    </xf>
    <xf numFmtId="177" fontId="145" fillId="0" borderId="89" xfId="456" applyNumberFormat="1" applyFont="1" applyFill="1" applyBorder="1" applyAlignment="1">
      <alignment horizontal="right" vertical="center"/>
    </xf>
    <xf numFmtId="166" fontId="152" fillId="0" borderId="73" xfId="1908" applyNumberFormat="1" applyFont="1" applyFill="1" applyBorder="1" applyAlignment="1">
      <alignment horizontal="right" vertical="center"/>
    </xf>
    <xf numFmtId="166" fontId="152" fillId="0" borderId="83" xfId="1908" applyNumberFormat="1" applyFont="1" applyFill="1" applyBorder="1" applyAlignment="1">
      <alignment horizontal="right" vertical="center"/>
    </xf>
    <xf numFmtId="49" fontId="145" fillId="0" borderId="23" xfId="1907" applyNumberFormat="1" applyFont="1" applyFill="1" applyBorder="1" applyAlignment="1">
      <alignment horizontal="left" vertical="center" wrapText="1"/>
    </xf>
    <xf numFmtId="166" fontId="152" fillId="0" borderId="87" xfId="1908" applyNumberFormat="1" applyFont="1" applyFill="1" applyBorder="1" applyAlignment="1">
      <alignment horizontal="right" vertical="center"/>
    </xf>
    <xf numFmtId="49" fontId="145" fillId="0" borderId="90" xfId="1907" quotePrefix="1" applyNumberFormat="1" applyFont="1" applyFill="1" applyBorder="1" applyAlignment="1">
      <alignment horizontal="center" vertical="center"/>
    </xf>
    <xf numFmtId="49" fontId="145" fillId="0" borderId="90" xfId="1907" applyNumberFormat="1" applyFont="1" applyFill="1" applyBorder="1" applyAlignment="1">
      <alignment horizontal="left" vertical="center"/>
    </xf>
    <xf numFmtId="177" fontId="145" fillId="0" borderId="90" xfId="1907" applyNumberFormat="1" applyFont="1" applyFill="1" applyBorder="1" applyAlignment="1">
      <alignment horizontal="right" vertical="center"/>
    </xf>
    <xf numFmtId="177" fontId="152" fillId="0" borderId="90" xfId="453" applyNumberFormat="1" applyFont="1" applyFill="1" applyBorder="1" applyAlignment="1">
      <alignment horizontal="right" vertical="center"/>
    </xf>
    <xf numFmtId="187" fontId="152" fillId="0" borderId="20" xfId="453" applyNumberFormat="1" applyFont="1" applyFill="1" applyBorder="1" applyAlignment="1">
      <alignment horizontal="right" vertical="center"/>
    </xf>
    <xf numFmtId="49" fontId="145" fillId="0" borderId="42" xfId="1907" applyNumberFormat="1" applyFont="1" applyFill="1" applyBorder="1" applyAlignment="1">
      <alignment horizontal="left" vertical="center" wrapText="1"/>
    </xf>
    <xf numFmtId="49" fontId="145" fillId="0" borderId="82" xfId="1907" applyNumberFormat="1" applyFont="1" applyFill="1" applyBorder="1" applyAlignment="1">
      <alignment horizontal="left" vertical="center" wrapText="1"/>
    </xf>
    <xf numFmtId="49" fontId="145" fillId="0" borderId="23" xfId="1907" applyNumberFormat="1" applyFont="1" applyFill="1" applyBorder="1" applyAlignment="1">
      <alignment horizontal="left" vertical="center"/>
    </xf>
    <xf numFmtId="187" fontId="152" fillId="0" borderId="87" xfId="453" applyNumberFormat="1" applyFont="1" applyFill="1" applyBorder="1" applyAlignment="1">
      <alignment horizontal="right" vertical="center"/>
    </xf>
    <xf numFmtId="166" fontId="145" fillId="0" borderId="93" xfId="456" applyNumberFormat="1" applyFont="1" applyFill="1" applyBorder="1" applyAlignment="1">
      <alignment horizontal="right" vertical="center"/>
    </xf>
    <xf numFmtId="167" fontId="145" fillId="0" borderId="92" xfId="1907" applyNumberFormat="1" applyFont="1" applyFill="1" applyBorder="1" applyAlignment="1">
      <alignment horizontal="center"/>
    </xf>
    <xf numFmtId="167" fontId="145" fillId="0" borderId="90" xfId="1907" applyNumberFormat="1" applyFont="1" applyFill="1" applyBorder="1" applyAlignment="1">
      <alignment horizontal="center"/>
    </xf>
    <xf numFmtId="167" fontId="145" fillId="0" borderId="90" xfId="1907" applyNumberFormat="1" applyFont="1" applyFill="1" applyBorder="1" applyAlignment="1">
      <alignment horizontal="left"/>
    </xf>
    <xf numFmtId="167" fontId="149" fillId="0" borderId="90" xfId="1907" applyNumberFormat="1" applyFont="1" applyFill="1" applyBorder="1" applyAlignment="1">
      <alignment horizontal="left" vertical="center" indent="1"/>
    </xf>
    <xf numFmtId="177" fontId="149" fillId="0" borderId="90" xfId="1907" applyNumberFormat="1" applyFont="1" applyFill="1" applyBorder="1" applyAlignment="1">
      <alignment horizontal="right" vertical="center"/>
    </xf>
    <xf numFmtId="166" fontId="149" fillId="0" borderId="90" xfId="456" applyNumberFormat="1" applyFont="1" applyFill="1" applyBorder="1" applyAlignment="1">
      <alignment horizontal="right" vertical="center"/>
    </xf>
    <xf numFmtId="166" fontId="149" fillId="0" borderId="93" xfId="456" applyNumberFormat="1" applyFont="1" applyFill="1" applyBorder="1" applyAlignment="1">
      <alignment horizontal="right" vertical="center"/>
    </xf>
    <xf numFmtId="167" fontId="149" fillId="0" borderId="0" xfId="1907" applyNumberFormat="1" applyFont="1" applyFill="1" applyBorder="1" applyAlignment="1">
      <alignment horizontal="left" vertical="center" indent="1"/>
    </xf>
    <xf numFmtId="186" fontId="149" fillId="0" borderId="0" xfId="1907" applyNumberFormat="1" applyFont="1" applyFill="1" applyBorder="1" applyAlignment="1">
      <alignment horizontal="right" vertical="center"/>
    </xf>
    <xf numFmtId="187" fontId="152" fillId="0" borderId="0" xfId="453" applyNumberFormat="1" applyFont="1" applyFill="1" applyBorder="1" applyAlignment="1">
      <alignment horizontal="right" vertical="center"/>
    </xf>
    <xf numFmtId="166" fontId="149" fillId="0" borderId="0" xfId="456" applyNumberFormat="1" applyFont="1" applyFill="1" applyBorder="1" applyAlignment="1">
      <alignment horizontal="right" vertical="center"/>
    </xf>
    <xf numFmtId="0" fontId="157" fillId="0" borderId="0" xfId="456" applyFont="1" applyFill="1" applyAlignment="1">
      <alignment horizontal="right" vertical="top"/>
    </xf>
    <xf numFmtId="0" fontId="153" fillId="0" borderId="0" xfId="456" applyFont="1" applyFill="1" applyAlignment="1">
      <alignment horizontal="right" vertical="top"/>
    </xf>
    <xf numFmtId="0" fontId="113" fillId="0" borderId="0" xfId="456" applyFont="1" applyFill="1" applyAlignment="1">
      <alignment vertical="center"/>
    </xf>
    <xf numFmtId="167" fontId="113" fillId="0" borderId="0" xfId="1907" applyNumberFormat="1" applyFont="1" applyFill="1" applyBorder="1" applyAlignment="1">
      <alignment vertical="center" wrapText="1"/>
    </xf>
    <xf numFmtId="4" fontId="113" fillId="0" borderId="0" xfId="1907" applyNumberFormat="1" applyFont="1" applyFill="1" applyBorder="1" applyAlignment="1">
      <alignment vertical="center" wrapText="1"/>
    </xf>
    <xf numFmtId="0" fontId="113" fillId="0" borderId="0" xfId="456" applyFont="1" applyFill="1" applyAlignment="1">
      <alignment horizontal="center"/>
    </xf>
    <xf numFmtId="0" fontId="113" fillId="0" borderId="0" xfId="456" applyFont="1" applyFill="1" applyAlignment="1">
      <alignment horizontal="right"/>
    </xf>
    <xf numFmtId="43" fontId="27" fillId="0" borderId="0" xfId="456" applyNumberFormat="1" applyFont="1" applyFill="1" applyAlignment="1">
      <alignment horizontal="right" vertical="center"/>
    </xf>
    <xf numFmtId="43" fontId="113" fillId="0" borderId="0" xfId="456" applyNumberFormat="1" applyFont="1" applyFill="1" applyAlignment="1">
      <alignment horizontal="right"/>
    </xf>
    <xf numFmtId="177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 vertical="center"/>
    </xf>
    <xf numFmtId="43" fontId="27" fillId="0" borderId="0" xfId="456" applyNumberFormat="1" applyFont="1" applyFill="1" applyAlignment="1">
      <alignment horizontal="right"/>
    </xf>
    <xf numFmtId="186" fontId="113" fillId="0" borderId="0" xfId="456" applyNumberFormat="1" applyFont="1" applyFill="1"/>
    <xf numFmtId="189" fontId="113" fillId="0" borderId="0" xfId="456" applyNumberFormat="1" applyFont="1" applyFill="1" applyAlignment="1">
      <alignment horizontal="right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horizontal="right" vertical="center"/>
    </xf>
    <xf numFmtId="167" fontId="66" fillId="0" borderId="0" xfId="452" applyNumberFormat="1" applyFont="1" applyFill="1"/>
    <xf numFmtId="167" fontId="150" fillId="0" borderId="0" xfId="452" applyNumberFormat="1" applyFont="1" applyFill="1" applyAlignment="1">
      <alignment horizontal="center"/>
    </xf>
    <xf numFmtId="167" fontId="146" fillId="0" borderId="0" xfId="452" applyNumberFormat="1" applyFont="1" applyFill="1" applyBorder="1" applyAlignment="1">
      <alignment horizontal="center" vertical="center"/>
    </xf>
    <xf numFmtId="167" fontId="146" fillId="0" borderId="0" xfId="452" applyNumberFormat="1" applyFont="1" applyFill="1" applyAlignment="1">
      <alignment horizontal="center" vertical="center" wrapText="1"/>
    </xf>
    <xf numFmtId="41" fontId="146" fillId="0" borderId="0" xfId="452" applyNumberFormat="1" applyFont="1" applyFill="1" applyAlignment="1">
      <alignment horizontal="right" vertical="center"/>
    </xf>
    <xf numFmtId="4" fontId="146" fillId="0" borderId="0" xfId="452" applyNumberFormat="1" applyFont="1" applyFill="1" applyAlignment="1">
      <alignment horizontal="right" vertical="center"/>
    </xf>
    <xf numFmtId="43" fontId="146" fillId="0" borderId="0" xfId="452" applyNumberFormat="1" applyFont="1" applyFill="1" applyAlignment="1">
      <alignment horizontal="right" vertical="center"/>
    </xf>
    <xf numFmtId="0" fontId="146" fillId="0" borderId="0" xfId="452" applyFont="1" applyFill="1"/>
    <xf numFmtId="0" fontId="153" fillId="0" borderId="0" xfId="452" applyFont="1" applyFill="1" applyBorder="1" applyAlignment="1">
      <alignment horizontal="center"/>
    </xf>
    <xf numFmtId="0" fontId="153" fillId="0" borderId="0" xfId="452" applyFont="1" applyFill="1" applyBorder="1" applyAlignment="1"/>
    <xf numFmtId="0" fontId="150" fillId="0" borderId="0" xfId="452" applyFont="1" applyFill="1"/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55" fillId="25" borderId="45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5" fillId="25" borderId="27" xfId="452" applyFont="1" applyFill="1" applyBorder="1" applyAlignment="1">
      <alignment horizontal="left" vertical="center" wrapText="1"/>
    </xf>
    <xf numFmtId="177" fontId="55" fillId="0" borderId="27" xfId="452" applyNumberFormat="1" applyFont="1" applyFill="1" applyBorder="1" applyAlignment="1">
      <alignment vertical="center" wrapText="1"/>
    </xf>
    <xf numFmtId="177" fontId="55" fillId="0" borderId="42" xfId="452" applyNumberFormat="1" applyFont="1" applyFill="1" applyBorder="1" applyAlignment="1">
      <alignment horizontal="right" vertical="center"/>
    </xf>
    <xf numFmtId="188" fontId="55" fillId="0" borderId="42" xfId="452" applyNumberFormat="1" applyFont="1" applyFill="1" applyBorder="1" applyAlignment="1">
      <alignment horizontal="right" vertical="center"/>
    </xf>
    <xf numFmtId="41" fontId="158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0" fontId="87" fillId="0" borderId="0" xfId="452" applyFont="1" applyFill="1" applyAlignment="1">
      <alignment vertical="center"/>
    </xf>
    <xf numFmtId="177" fontId="158" fillId="0" borderId="42" xfId="452" applyNumberFormat="1" applyFont="1" applyFill="1" applyBorder="1" applyAlignment="1">
      <alignment horizontal="right" vertical="center"/>
    </xf>
    <xf numFmtId="41" fontId="158" fillId="0" borderId="27" xfId="452" applyNumberFormat="1" applyFont="1" applyFill="1" applyBorder="1" applyAlignment="1">
      <alignment horizontal="right" vertical="center"/>
    </xf>
    <xf numFmtId="0" fontId="55" fillId="25" borderId="42" xfId="452" applyFont="1" applyFill="1" applyBorder="1" applyAlignment="1">
      <alignment horizontal="left" vertical="center" wrapText="1"/>
    </xf>
    <xf numFmtId="188" fontId="55" fillId="0" borderId="42" xfId="452" applyNumberFormat="1" applyFont="1" applyFill="1" applyBorder="1" applyAlignment="1">
      <alignment vertical="center" wrapText="1"/>
    </xf>
    <xf numFmtId="0" fontId="87" fillId="0" borderId="0" xfId="452" applyFont="1" applyFill="1" applyAlignment="1">
      <alignment vertical="center" wrapText="1"/>
    </xf>
    <xf numFmtId="0" fontId="55" fillId="0" borderId="23" xfId="452" applyFont="1" applyFill="1" applyBorder="1" applyAlignment="1">
      <alignment horizontal="center" vertical="center"/>
    </xf>
    <xf numFmtId="41" fontId="55" fillId="0" borderId="42" xfId="452" applyNumberFormat="1" applyFont="1" applyFill="1" applyBorder="1" applyAlignment="1">
      <alignment horizontal="right" vertical="center"/>
    </xf>
    <xf numFmtId="177" fontId="55" fillId="0" borderId="42" xfId="452" applyNumberFormat="1" applyFont="1" applyFill="1" applyBorder="1" applyAlignment="1">
      <alignment vertical="center"/>
    </xf>
    <xf numFmtId="41" fontId="55" fillId="0" borderId="27" xfId="452" applyNumberFormat="1" applyFont="1" applyFill="1" applyBorder="1" applyAlignment="1">
      <alignment vertical="center" wrapText="1"/>
    </xf>
    <xf numFmtId="188" fontId="158" fillId="0" borderId="42" xfId="452" applyNumberFormat="1" applyFont="1" applyFill="1" applyBorder="1" applyAlignment="1">
      <alignment horizontal="right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188" fontId="55" fillId="0" borderId="27" xfId="452" applyNumberFormat="1" applyFont="1" applyFill="1" applyBorder="1" applyAlignment="1">
      <alignment vertical="center" wrapText="1"/>
    </xf>
    <xf numFmtId="0" fontId="87" fillId="0" borderId="0" xfId="452" applyFont="1" applyFill="1" applyBorder="1" applyAlignment="1">
      <alignment vertical="center"/>
    </xf>
    <xf numFmtId="0" fontId="55" fillId="25" borderId="36" xfId="452" applyFont="1" applyFill="1" applyBorder="1" applyAlignment="1">
      <alignment horizontal="left" vertical="center" wrapText="1"/>
    </xf>
    <xf numFmtId="190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7" fontId="73" fillId="0" borderId="23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83" fillId="0" borderId="0" xfId="452" applyFont="1" applyFill="1" applyBorder="1" applyAlignment="1">
      <alignment wrapText="1"/>
    </xf>
    <xf numFmtId="0" fontId="98" fillId="0" borderId="0" xfId="452" applyFill="1" applyBorder="1"/>
    <xf numFmtId="4" fontId="140" fillId="0" borderId="0" xfId="452" applyNumberFormat="1" applyFont="1" applyFill="1" applyBorder="1"/>
    <xf numFmtId="0" fontId="83" fillId="0" borderId="0" xfId="452" applyFont="1" applyFill="1" applyBorder="1" applyAlignment="1">
      <alignment horizontal="left" wrapText="1"/>
    </xf>
    <xf numFmtId="4" fontId="98" fillId="0" borderId="0" xfId="452" applyNumberFormat="1" applyFill="1" applyBorder="1"/>
    <xf numFmtId="0" fontId="83" fillId="0" borderId="0" xfId="452" applyFont="1" applyFill="1" applyBorder="1" applyAlignment="1">
      <alignment horizontal="left"/>
    </xf>
    <xf numFmtId="3" fontId="98" fillId="0" borderId="0" xfId="452" applyNumberFormat="1" applyFill="1" applyBorder="1"/>
    <xf numFmtId="0" fontId="115" fillId="0" borderId="0" xfId="452" applyFont="1" applyFill="1" applyBorder="1" applyAlignment="1">
      <alignment horizontal="left"/>
    </xf>
    <xf numFmtId="0" fontId="159" fillId="0" borderId="0" xfId="452" applyFont="1" applyFill="1"/>
    <xf numFmtId="0" fontId="159" fillId="0" borderId="0" xfId="452" applyFont="1" applyFill="1" applyAlignment="1">
      <alignment horizontal="right"/>
    </xf>
    <xf numFmtId="0" fontId="145" fillId="0" borderId="72" xfId="1907" applyFont="1" applyFill="1" applyBorder="1" applyAlignment="1">
      <alignment horizontal="left" vertical="center" wrapText="1"/>
    </xf>
    <xf numFmtId="0" fontId="145" fillId="0" borderId="82" xfId="1907" applyFont="1" applyFill="1" applyBorder="1" applyAlignment="1">
      <alignment horizontal="left" vertical="center" wrapText="1"/>
    </xf>
    <xf numFmtId="177" fontId="152" fillId="0" borderId="72" xfId="453" applyNumberFormat="1" applyFont="1" applyFill="1" applyBorder="1" applyAlignment="1">
      <alignment horizontal="right" vertical="center"/>
    </xf>
    <xf numFmtId="177" fontId="152" fillId="0" borderId="82" xfId="453" applyNumberFormat="1" applyFont="1" applyFill="1" applyBorder="1" applyAlignment="1">
      <alignment horizontal="right" vertical="center"/>
    </xf>
    <xf numFmtId="0" fontId="145" fillId="0" borderId="42" xfId="1907" applyFont="1" applyFill="1" applyBorder="1" applyAlignment="1">
      <alignment horizontal="left" vertical="center" wrapText="1"/>
    </xf>
    <xf numFmtId="177" fontId="152" fillId="0" borderId="42" xfId="453" applyNumberFormat="1" applyFont="1" applyFill="1" applyBorder="1" applyAlignment="1">
      <alignment horizontal="right" vertical="center"/>
    </xf>
    <xf numFmtId="177" fontId="145" fillId="0" borderId="72" xfId="456" applyNumberFormat="1" applyFont="1" applyFill="1" applyBorder="1" applyAlignment="1">
      <alignment horizontal="right" vertical="center"/>
    </xf>
    <xf numFmtId="177" fontId="145" fillId="0" borderId="42" xfId="456" applyNumberFormat="1" applyFont="1" applyFill="1" applyBorder="1" applyAlignment="1">
      <alignment horizontal="right" vertical="center"/>
    </xf>
    <xf numFmtId="177" fontId="145" fillId="0" borderId="82" xfId="456" applyNumberFormat="1" applyFont="1" applyFill="1" applyBorder="1" applyAlignment="1">
      <alignment horizontal="right" vertical="center"/>
    </xf>
    <xf numFmtId="0" fontId="160" fillId="0" borderId="0" xfId="0" applyFont="1"/>
    <xf numFmtId="0" fontId="160" fillId="0" borderId="0" xfId="0" applyFont="1" applyBorder="1" applyAlignment="1" applyProtection="1">
      <alignment horizontal="left"/>
    </xf>
    <xf numFmtId="0" fontId="145" fillId="0" borderId="72" xfId="1907" applyFont="1" applyFill="1" applyBorder="1" applyAlignment="1">
      <alignment horizontal="left" vertical="center" wrapText="1"/>
    </xf>
    <xf numFmtId="0" fontId="145" fillId="0" borderId="82" xfId="1907" applyFont="1" applyFill="1" applyBorder="1" applyAlignment="1">
      <alignment horizontal="left" vertical="center" wrapText="1"/>
    </xf>
    <xf numFmtId="177" fontId="145" fillId="0" borderId="72" xfId="1907" applyNumberFormat="1" applyFont="1" applyFill="1" applyBorder="1" applyAlignment="1">
      <alignment horizontal="right" vertical="center"/>
    </xf>
    <xf numFmtId="177" fontId="145" fillId="0" borderId="82" xfId="1907" applyNumberFormat="1" applyFont="1" applyFill="1" applyBorder="1" applyAlignment="1">
      <alignment horizontal="right" vertical="center"/>
    </xf>
    <xf numFmtId="177" fontId="152" fillId="0" borderId="72" xfId="453" applyNumberFormat="1" applyFont="1" applyFill="1" applyBorder="1" applyAlignment="1">
      <alignment horizontal="right" vertical="center"/>
    </xf>
    <xf numFmtId="177" fontId="152" fillId="0" borderId="82" xfId="453" applyNumberFormat="1" applyFont="1" applyFill="1" applyBorder="1" applyAlignment="1">
      <alignment horizontal="right" vertical="center"/>
    </xf>
    <xf numFmtId="0" fontId="145" fillId="0" borderId="42" xfId="1907" applyFont="1" applyFill="1" applyBorder="1" applyAlignment="1">
      <alignment horizontal="left" vertical="center" wrapText="1"/>
    </xf>
    <xf numFmtId="177" fontId="145" fillId="0" borderId="42" xfId="1907" applyNumberFormat="1" applyFont="1" applyFill="1" applyBorder="1" applyAlignment="1">
      <alignment horizontal="right" vertical="center"/>
    </xf>
    <xf numFmtId="177" fontId="152" fillId="0" borderId="42" xfId="453" applyNumberFormat="1" applyFont="1" applyFill="1" applyBorder="1" applyAlignment="1">
      <alignment horizontal="right" vertical="center"/>
    </xf>
    <xf numFmtId="177" fontId="145" fillId="0" borderId="72" xfId="456" applyNumberFormat="1" applyFont="1" applyFill="1" applyBorder="1" applyAlignment="1">
      <alignment horizontal="right" vertical="center"/>
    </xf>
    <xf numFmtId="177" fontId="145" fillId="0" borderId="42" xfId="456" applyNumberFormat="1" applyFont="1" applyFill="1" applyBorder="1" applyAlignment="1">
      <alignment horizontal="right" vertical="center"/>
    </xf>
    <xf numFmtId="177" fontId="145" fillId="0" borderId="82" xfId="456" applyNumberFormat="1" applyFont="1" applyFill="1" applyBorder="1" applyAlignment="1">
      <alignment horizontal="right" vertical="center"/>
    </xf>
    <xf numFmtId="49" fontId="145" fillId="0" borderId="42" xfId="1907" quotePrefix="1" applyNumberFormat="1" applyFont="1" applyFill="1" applyBorder="1" applyAlignment="1">
      <alignment horizontal="center" vertical="center"/>
    </xf>
    <xf numFmtId="49" fontId="145" fillId="0" borderId="82" xfId="1907" quotePrefix="1" applyNumberFormat="1" applyFont="1" applyFill="1" applyBorder="1" applyAlignment="1">
      <alignment horizontal="center" vertical="center"/>
    </xf>
    <xf numFmtId="49" fontId="145" fillId="0" borderId="42" xfId="1907" applyNumberFormat="1" applyFont="1" applyFill="1" applyBorder="1" applyAlignment="1">
      <alignment horizontal="left" vertical="center"/>
    </xf>
    <xf numFmtId="49" fontId="145" fillId="0" borderId="82" xfId="1907" applyNumberFormat="1" applyFont="1" applyFill="1" applyBorder="1" applyAlignment="1">
      <alignment horizontal="left" vertical="center"/>
    </xf>
    <xf numFmtId="49" fontId="145" fillId="0" borderId="72" xfId="1907" quotePrefix="1" applyNumberFormat="1" applyFont="1" applyFill="1" applyBorder="1" applyAlignment="1">
      <alignment horizontal="center" vertical="center"/>
    </xf>
    <xf numFmtId="49" fontId="145" fillId="0" borderId="72" xfId="1907" applyNumberFormat="1" applyFont="1" applyFill="1" applyBorder="1" applyAlignment="1">
      <alignment horizontal="left" vertical="center"/>
    </xf>
    <xf numFmtId="0" fontId="145" fillId="0" borderId="72" xfId="1907" applyFont="1" applyFill="1" applyBorder="1" applyAlignment="1">
      <alignment vertical="center" wrapText="1"/>
    </xf>
    <xf numFmtId="187" fontId="152" fillId="0" borderId="79" xfId="453" applyNumberFormat="1" applyFont="1" applyFill="1" applyBorder="1" applyAlignment="1">
      <alignment horizontal="right" vertical="center"/>
    </xf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0" fontId="66" fillId="0" borderId="0" xfId="313" applyFont="1" applyFill="1" applyAlignment="1">
      <alignment horizont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1" fillId="0" borderId="0" xfId="0" applyFont="1" applyBorder="1" applyAlignment="1"/>
    <xf numFmtId="0" fontId="91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37" fillId="0" borderId="11" xfId="340" quotePrefix="1" applyFont="1" applyFill="1" applyBorder="1" applyAlignment="1"/>
    <xf numFmtId="0" fontId="137" fillId="0" borderId="11" xfId="0" applyFont="1" applyFill="1" applyBorder="1" applyAlignment="1"/>
    <xf numFmtId="0" fontId="136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center" wrapText="1"/>
    </xf>
    <xf numFmtId="0" fontId="105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6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Border="1" applyAlignment="1">
      <alignment horizontal="center" vertical="center" wrapText="1"/>
    </xf>
    <xf numFmtId="165" fontId="66" fillId="0" borderId="20" xfId="341" applyFont="1" applyBorder="1" applyAlignment="1">
      <alignment horizontal="center" vertical="center" wrapText="1"/>
    </xf>
    <xf numFmtId="165" fontId="66" fillId="0" borderId="23" xfId="341" applyFont="1" applyBorder="1" applyAlignment="1">
      <alignment horizontal="center" vertical="center" wrapText="1"/>
    </xf>
    <xf numFmtId="3" fontId="142" fillId="0" borderId="0" xfId="452" applyNumberFormat="1" applyFont="1" applyAlignment="1">
      <alignment horizontal="right" vertical="top" wrapText="1"/>
    </xf>
    <xf numFmtId="0" fontId="142" fillId="24" borderId="0" xfId="452" applyFont="1" applyFill="1" applyBorder="1" applyAlignment="1">
      <alignment horizontal="center" vertical="center" wrapText="1"/>
    </xf>
    <xf numFmtId="3" fontId="142" fillId="0" borderId="29" xfId="452" applyNumberFormat="1" applyFont="1" applyBorder="1" applyAlignment="1">
      <alignment horizontal="right" vertical="top" wrapText="1"/>
    </xf>
    <xf numFmtId="0" fontId="142" fillId="0" borderId="15" xfId="452" applyFont="1" applyBorder="1" applyAlignment="1">
      <alignment horizontal="center" vertical="center" wrapText="1"/>
    </xf>
    <xf numFmtId="0" fontId="142" fillId="0" borderId="23" xfId="452" applyFont="1" applyBorder="1" applyAlignment="1">
      <alignment horizontal="center" vertical="center" wrapText="1"/>
    </xf>
    <xf numFmtId="3" fontId="142" fillId="0" borderId="15" xfId="452" applyNumberFormat="1" applyFont="1" applyBorder="1" applyAlignment="1">
      <alignment horizontal="center" vertical="center" wrapText="1"/>
    </xf>
    <xf numFmtId="3" fontId="142" fillId="0" borderId="23" xfId="452" applyNumberFormat="1" applyFont="1" applyBorder="1" applyAlignment="1">
      <alignment horizontal="center" vertical="center" wrapText="1"/>
    </xf>
    <xf numFmtId="167" fontId="145" fillId="0" borderId="71" xfId="1907" quotePrefix="1" applyNumberFormat="1" applyFont="1" applyFill="1" applyBorder="1" applyAlignment="1">
      <alignment horizontal="center" vertical="center" wrapText="1"/>
    </xf>
    <xf numFmtId="167" fontId="145" fillId="0" borderId="81" xfId="1907" quotePrefix="1" applyNumberFormat="1" applyFont="1" applyFill="1" applyBorder="1" applyAlignment="1">
      <alignment horizontal="center" vertical="center" wrapText="1"/>
    </xf>
    <xf numFmtId="167" fontId="145" fillId="0" borderId="72" xfId="1907" applyNumberFormat="1" applyFont="1" applyFill="1" applyBorder="1" applyAlignment="1">
      <alignment horizontal="center" vertical="center" wrapText="1"/>
    </xf>
    <xf numFmtId="167" fontId="145" fillId="0" borderId="82" xfId="1907" applyNumberFormat="1" applyFont="1" applyFill="1" applyBorder="1" applyAlignment="1">
      <alignment horizontal="center" vertical="center" wrapText="1"/>
    </xf>
    <xf numFmtId="0" fontId="145" fillId="0" borderId="72" xfId="1907" applyFont="1" applyFill="1" applyBorder="1" applyAlignment="1">
      <alignment horizontal="left" vertical="center" wrapText="1"/>
    </xf>
    <xf numFmtId="0" fontId="145" fillId="0" borderId="82" xfId="1907" applyFont="1" applyFill="1" applyBorder="1" applyAlignment="1">
      <alignment horizontal="left" vertical="center" wrapText="1"/>
    </xf>
    <xf numFmtId="177" fontId="145" fillId="0" borderId="72" xfId="1907" applyNumberFormat="1" applyFont="1" applyFill="1" applyBorder="1" applyAlignment="1">
      <alignment horizontal="right" vertical="center"/>
    </xf>
    <xf numFmtId="177" fontId="145" fillId="0" borderId="82" xfId="1907" applyNumberFormat="1" applyFont="1" applyFill="1" applyBorder="1" applyAlignment="1">
      <alignment horizontal="right" vertical="center"/>
    </xf>
    <xf numFmtId="177" fontId="152" fillId="0" borderId="72" xfId="453" applyNumberFormat="1" applyFont="1" applyFill="1" applyBorder="1" applyAlignment="1">
      <alignment horizontal="right" vertical="center"/>
    </xf>
    <xf numFmtId="177" fontId="152" fillId="0" borderId="82" xfId="453" applyNumberFormat="1" applyFont="1" applyFill="1" applyBorder="1" applyAlignment="1">
      <alignment horizontal="right" vertical="center"/>
    </xf>
    <xf numFmtId="0" fontId="147" fillId="0" borderId="0" xfId="1907" applyFont="1" applyFill="1" applyBorder="1" applyAlignment="1">
      <alignment horizontal="center"/>
    </xf>
    <xf numFmtId="0" fontId="147" fillId="0" borderId="0" xfId="1907" applyFont="1" applyFill="1" applyAlignment="1">
      <alignment horizontal="center"/>
    </xf>
    <xf numFmtId="0" fontId="148" fillId="0" borderId="0" xfId="1907" applyFont="1" applyFill="1" applyAlignment="1">
      <alignment horizontal="center"/>
    </xf>
    <xf numFmtId="167" fontId="149" fillId="0" borderId="0" xfId="1907" applyNumberFormat="1" applyFont="1" applyFill="1" applyBorder="1" applyAlignment="1">
      <alignment horizontal="center" vertical="center"/>
    </xf>
    <xf numFmtId="167" fontId="150" fillId="0" borderId="71" xfId="456" applyNumberFormat="1" applyFont="1" applyFill="1" applyBorder="1" applyAlignment="1">
      <alignment horizontal="center" vertical="center" wrapText="1"/>
    </xf>
    <xf numFmtId="167" fontId="150" fillId="0" borderId="74" xfId="456" applyNumberFormat="1" applyFont="1" applyFill="1" applyBorder="1" applyAlignment="1">
      <alignment horizontal="center" vertical="center" wrapText="1"/>
    </xf>
    <xf numFmtId="167" fontId="150" fillId="0" borderId="7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 wrapText="1"/>
    </xf>
    <xf numFmtId="0" fontId="146" fillId="0" borderId="72" xfId="456" applyFont="1" applyFill="1" applyBorder="1" applyAlignment="1">
      <alignment horizontal="center"/>
    </xf>
    <xf numFmtId="4" fontId="150" fillId="0" borderId="72" xfId="456" applyNumberFormat="1" applyFont="1" applyFill="1" applyBorder="1" applyAlignment="1">
      <alignment horizontal="center" vertical="center"/>
    </xf>
    <xf numFmtId="4" fontId="146" fillId="0" borderId="72" xfId="456" applyNumberFormat="1" applyFont="1" applyFill="1" applyBorder="1" applyAlignment="1">
      <alignment horizontal="center" vertical="center"/>
    </xf>
    <xf numFmtId="41" fontId="150" fillId="0" borderId="72" xfId="456" applyNumberFormat="1" applyFont="1" applyFill="1" applyBorder="1" applyAlignment="1">
      <alignment horizontal="center" vertical="center"/>
    </xf>
    <xf numFmtId="41" fontId="146" fillId="0" borderId="72" xfId="456" applyNumberFormat="1" applyFont="1" applyFill="1" applyBorder="1" applyAlignment="1">
      <alignment horizontal="center" vertical="center"/>
    </xf>
    <xf numFmtId="43" fontId="150" fillId="0" borderId="72" xfId="456" applyNumberFormat="1" applyFont="1" applyFill="1" applyBorder="1" applyAlignment="1">
      <alignment horizontal="center" vertical="center"/>
    </xf>
    <xf numFmtId="43" fontId="150" fillId="0" borderId="73" xfId="456" applyNumberFormat="1" applyFont="1" applyFill="1" applyBorder="1" applyAlignment="1">
      <alignment horizontal="center" vertical="center"/>
    </xf>
    <xf numFmtId="167" fontId="145" fillId="0" borderId="74" xfId="1907" quotePrefix="1" applyNumberFormat="1" applyFont="1" applyFill="1" applyBorder="1" applyAlignment="1">
      <alignment horizontal="center" vertical="center" wrapText="1"/>
    </xf>
    <xf numFmtId="167" fontId="145" fillId="0" borderId="42" xfId="1907" applyNumberFormat="1" applyFont="1" applyFill="1" applyBorder="1" applyAlignment="1">
      <alignment horizontal="center" vertical="center" wrapText="1"/>
    </xf>
    <xf numFmtId="0" fontId="145" fillId="0" borderId="42" xfId="1907" applyFont="1" applyFill="1" applyBorder="1" applyAlignment="1">
      <alignment horizontal="left" vertical="center" wrapText="1"/>
    </xf>
    <xf numFmtId="177" fontId="145" fillId="0" borderId="42" xfId="1907" applyNumberFormat="1" applyFont="1" applyFill="1" applyBorder="1" applyAlignment="1">
      <alignment horizontal="right" vertical="center"/>
    </xf>
    <xf numFmtId="177" fontId="152" fillId="0" borderId="42" xfId="453" applyNumberFormat="1" applyFont="1" applyFill="1" applyBorder="1" applyAlignment="1">
      <alignment horizontal="right" vertical="center"/>
    </xf>
    <xf numFmtId="177" fontId="145" fillId="0" borderId="72" xfId="456" applyNumberFormat="1" applyFont="1" applyFill="1" applyBorder="1" applyAlignment="1">
      <alignment horizontal="right" vertical="center"/>
    </xf>
    <xf numFmtId="177" fontId="145" fillId="0" borderId="42" xfId="456" applyNumberFormat="1" applyFont="1" applyFill="1" applyBorder="1" applyAlignment="1">
      <alignment horizontal="right" vertical="center"/>
    </xf>
    <xf numFmtId="177" fontId="145" fillId="0" borderId="82" xfId="456" applyNumberFormat="1" applyFont="1" applyFill="1" applyBorder="1" applyAlignment="1">
      <alignment horizontal="right" vertical="center"/>
    </xf>
    <xf numFmtId="167" fontId="145" fillId="0" borderId="86" xfId="1907" quotePrefix="1" applyNumberFormat="1" applyFont="1" applyFill="1" applyBorder="1" applyAlignment="1">
      <alignment horizontal="center" vertical="center" wrapText="1"/>
    </xf>
    <xf numFmtId="167" fontId="145" fillId="0" borderId="76" xfId="1907" quotePrefix="1" applyNumberFormat="1" applyFont="1" applyFill="1" applyBorder="1" applyAlignment="1">
      <alignment horizontal="center" vertical="center" wrapText="1"/>
    </xf>
    <xf numFmtId="167" fontId="145" fillId="0" borderId="23" xfId="1907" applyNumberFormat="1" applyFont="1" applyFill="1" applyBorder="1" applyAlignment="1">
      <alignment horizontal="center" vertical="center" wrapText="1"/>
    </xf>
    <xf numFmtId="167" fontId="145" fillId="0" borderId="15" xfId="1907" applyNumberFormat="1" applyFont="1" applyFill="1" applyBorder="1" applyAlignment="1">
      <alignment horizontal="center" vertical="center" wrapText="1"/>
    </xf>
    <xf numFmtId="0" fontId="145" fillId="0" borderId="23" xfId="1907" applyFont="1" applyFill="1" applyBorder="1" applyAlignment="1">
      <alignment horizontal="left" vertical="center" wrapText="1"/>
    </xf>
    <xf numFmtId="0" fontId="145" fillId="0" borderId="15" xfId="1907" applyFont="1" applyFill="1" applyBorder="1" applyAlignment="1">
      <alignment horizontal="left" vertical="center" wrapText="1"/>
    </xf>
    <xf numFmtId="177" fontId="145" fillId="0" borderId="23" xfId="1907" applyNumberFormat="1" applyFont="1" applyFill="1" applyBorder="1" applyAlignment="1">
      <alignment horizontal="right" vertical="center"/>
    </xf>
    <xf numFmtId="177" fontId="145" fillId="0" borderId="15" xfId="1907" applyNumberFormat="1" applyFont="1" applyFill="1" applyBorder="1" applyAlignment="1">
      <alignment horizontal="right" vertical="center"/>
    </xf>
    <xf numFmtId="177" fontId="152" fillId="0" borderId="23" xfId="453" applyNumberFormat="1" applyFont="1" applyFill="1" applyBorder="1" applyAlignment="1">
      <alignment horizontal="right" vertical="center"/>
    </xf>
    <xf numFmtId="177" fontId="152" fillId="0" borderId="15" xfId="453" applyNumberFormat="1" applyFont="1" applyFill="1" applyBorder="1" applyAlignment="1">
      <alignment horizontal="right" vertical="center"/>
    </xf>
    <xf numFmtId="177" fontId="145" fillId="0" borderId="89" xfId="456" applyNumberFormat="1" applyFont="1" applyFill="1" applyBorder="1" applyAlignment="1">
      <alignment horizontal="right" vertical="center"/>
    </xf>
    <xf numFmtId="177" fontId="145" fillId="0" borderId="20" xfId="456" applyNumberFormat="1" applyFont="1" applyFill="1" applyBorder="1" applyAlignment="1">
      <alignment horizontal="right" vertical="center"/>
    </xf>
    <xf numFmtId="177" fontId="145" fillId="0" borderId="90" xfId="456" applyNumberFormat="1" applyFont="1" applyFill="1" applyBorder="1" applyAlignment="1">
      <alignment horizontal="right" vertical="center"/>
    </xf>
    <xf numFmtId="177" fontId="145" fillId="0" borderId="23" xfId="456" applyNumberFormat="1" applyFont="1" applyFill="1" applyBorder="1" applyAlignment="1">
      <alignment horizontal="right" vertical="center"/>
    </xf>
    <xf numFmtId="177" fontId="145" fillId="0" borderId="15" xfId="456" applyNumberFormat="1" applyFont="1" applyFill="1" applyBorder="1" applyAlignment="1">
      <alignment horizontal="right" vertical="center"/>
    </xf>
    <xf numFmtId="167" fontId="145" fillId="0" borderId="71" xfId="1907" quotePrefix="1" applyNumberFormat="1" applyFont="1" applyFill="1" applyBorder="1" applyAlignment="1">
      <alignment horizontal="center" vertical="center"/>
    </xf>
    <xf numFmtId="167" fontId="145" fillId="0" borderId="74" xfId="1907" quotePrefix="1" applyNumberFormat="1" applyFont="1" applyFill="1" applyBorder="1" applyAlignment="1">
      <alignment horizontal="center" vertical="center"/>
    </xf>
    <xf numFmtId="167" fontId="145" fillId="0" borderId="81" xfId="1907" quotePrefix="1" applyNumberFormat="1" applyFont="1" applyFill="1" applyBorder="1" applyAlignment="1">
      <alignment horizontal="center" vertical="center"/>
    </xf>
    <xf numFmtId="167" fontId="145" fillId="0" borderId="72" xfId="1907" quotePrefix="1" applyNumberFormat="1" applyFont="1" applyFill="1" applyBorder="1" applyAlignment="1">
      <alignment horizontal="center" vertical="center"/>
    </xf>
    <xf numFmtId="167" fontId="145" fillId="0" borderId="42" xfId="1907" quotePrefix="1" applyNumberFormat="1" applyFont="1" applyFill="1" applyBorder="1" applyAlignment="1">
      <alignment horizontal="center" vertical="center"/>
    </xf>
    <xf numFmtId="167" fontId="145" fillId="0" borderId="72" xfId="1907" applyNumberFormat="1" applyFont="1" applyFill="1" applyBorder="1" applyAlignment="1">
      <alignment horizontal="left" vertical="center"/>
    </xf>
    <xf numFmtId="167" fontId="145" fillId="0" borderId="42" xfId="1907" applyNumberFormat="1" applyFont="1" applyFill="1" applyBorder="1" applyAlignment="1">
      <alignment horizontal="left" vertical="center"/>
    </xf>
    <xf numFmtId="167" fontId="145" fillId="0" borderId="82" xfId="1907" quotePrefix="1" applyNumberFormat="1" applyFont="1" applyFill="1" applyBorder="1" applyAlignment="1">
      <alignment horizontal="center" vertical="center"/>
    </xf>
    <xf numFmtId="167" fontId="145" fillId="0" borderId="82" xfId="1907" applyNumberFormat="1" applyFont="1" applyFill="1" applyBorder="1" applyAlignment="1">
      <alignment horizontal="left" vertical="center"/>
    </xf>
    <xf numFmtId="167" fontId="145" fillId="0" borderId="71" xfId="1907" quotePrefix="1" applyNumberFormat="1" applyFont="1" applyFill="1" applyBorder="1" applyAlignment="1">
      <alignment horizontal="center" vertical="top" wrapText="1"/>
    </xf>
    <xf numFmtId="167" fontId="145" fillId="0" borderId="74" xfId="1907" quotePrefix="1" applyNumberFormat="1" applyFont="1" applyFill="1" applyBorder="1" applyAlignment="1">
      <alignment horizontal="center" vertical="top" wrapText="1"/>
    </xf>
    <xf numFmtId="167" fontId="145" fillId="0" borderId="81" xfId="1907" quotePrefix="1" applyNumberFormat="1" applyFont="1" applyFill="1" applyBorder="1" applyAlignment="1">
      <alignment horizontal="center" vertical="top" wrapText="1"/>
    </xf>
    <xf numFmtId="167" fontId="145" fillId="0" borderId="86" xfId="1907" quotePrefix="1" applyNumberFormat="1" applyFont="1" applyFill="1" applyBorder="1" applyAlignment="1">
      <alignment horizontal="center" vertical="center"/>
    </xf>
    <xf numFmtId="167" fontId="145" fillId="0" borderId="76" xfId="1907" quotePrefix="1" applyNumberFormat="1" applyFont="1" applyFill="1" applyBorder="1" applyAlignment="1">
      <alignment horizontal="center" vertical="center"/>
    </xf>
    <xf numFmtId="167" fontId="145" fillId="0" borderId="23" xfId="1907" quotePrefix="1" applyNumberFormat="1" applyFont="1" applyFill="1" applyBorder="1" applyAlignment="1">
      <alignment horizontal="center" vertical="center"/>
    </xf>
    <xf numFmtId="167" fontId="145" fillId="0" borderId="15" xfId="1907" quotePrefix="1" applyNumberFormat="1" applyFont="1" applyFill="1" applyBorder="1" applyAlignment="1">
      <alignment horizontal="center" vertical="center"/>
    </xf>
    <xf numFmtId="167" fontId="145" fillId="0" borderId="23" xfId="1907" applyNumberFormat="1" applyFont="1" applyFill="1" applyBorder="1" applyAlignment="1">
      <alignment horizontal="left" vertical="center"/>
    </xf>
    <xf numFmtId="167" fontId="145" fillId="0" borderId="15" xfId="1907" applyNumberFormat="1" applyFont="1" applyFill="1" applyBorder="1" applyAlignment="1">
      <alignment horizontal="left" vertical="center"/>
    </xf>
    <xf numFmtId="186" fontId="145" fillId="0" borderId="23" xfId="456" applyNumberFormat="1" applyFont="1" applyFill="1" applyBorder="1" applyAlignment="1">
      <alignment horizontal="right" vertical="center"/>
    </xf>
    <xf numFmtId="186" fontId="145" fillId="0" borderId="42" xfId="456" applyNumberFormat="1" applyFont="1" applyFill="1" applyBorder="1" applyAlignment="1">
      <alignment horizontal="right" vertical="center"/>
    </xf>
    <xf numFmtId="186" fontId="145" fillId="0" borderId="15" xfId="456" applyNumberFormat="1" applyFont="1" applyFill="1" applyBorder="1" applyAlignment="1">
      <alignment horizontal="right" vertical="center"/>
    </xf>
    <xf numFmtId="0" fontId="145" fillId="0" borderId="15" xfId="1907" quotePrefix="1" applyFont="1" applyFill="1" applyBorder="1" applyAlignment="1">
      <alignment horizontal="center" vertical="center"/>
    </xf>
    <xf numFmtId="0" fontId="145" fillId="0" borderId="20" xfId="1907" quotePrefix="1" applyFont="1" applyFill="1" applyBorder="1" applyAlignment="1">
      <alignment horizontal="center" vertical="center"/>
    </xf>
    <xf numFmtId="0" fontId="145" fillId="0" borderId="23" xfId="1907" quotePrefix="1" applyFont="1" applyFill="1" applyBorder="1" applyAlignment="1">
      <alignment horizontal="center" vertical="center"/>
    </xf>
    <xf numFmtId="0" fontId="145" fillId="0" borderId="20" xfId="1907" applyFont="1" applyFill="1" applyBorder="1" applyAlignment="1">
      <alignment horizontal="left" vertical="center" wrapText="1"/>
    </xf>
    <xf numFmtId="49" fontId="145" fillId="0" borderId="42" xfId="1907" quotePrefix="1" applyNumberFormat="1" applyFont="1" applyFill="1" applyBorder="1" applyAlignment="1">
      <alignment horizontal="center" vertical="center"/>
    </xf>
    <xf numFmtId="49" fontId="145" fillId="0" borderId="82" xfId="1907" quotePrefix="1" applyNumberFormat="1" applyFont="1" applyFill="1" applyBorder="1" applyAlignment="1">
      <alignment horizontal="center" vertical="center"/>
    </xf>
    <xf numFmtId="49" fontId="145" fillId="0" borderId="42" xfId="1907" applyNumberFormat="1" applyFont="1" applyFill="1" applyBorder="1" applyAlignment="1">
      <alignment horizontal="left" vertical="center" wrapText="1"/>
    </xf>
    <xf numFmtId="49" fontId="145" fillId="0" borderId="82" xfId="1907" applyNumberFormat="1" applyFont="1" applyFill="1" applyBorder="1" applyAlignment="1">
      <alignment horizontal="left" vertical="center" wrapText="1"/>
    </xf>
    <xf numFmtId="186" fontId="145" fillId="0" borderId="72" xfId="456" applyNumberFormat="1" applyFont="1" applyFill="1" applyBorder="1" applyAlignment="1">
      <alignment horizontal="right" vertical="center"/>
    </xf>
    <xf numFmtId="186" fontId="145" fillId="0" borderId="82" xfId="456" applyNumberFormat="1" applyFont="1" applyFill="1" applyBorder="1" applyAlignment="1">
      <alignment horizontal="right" vertical="center"/>
    </xf>
    <xf numFmtId="0" fontId="145" fillId="0" borderId="42" xfId="1907" quotePrefix="1" applyFont="1" applyFill="1" applyBorder="1" applyAlignment="1">
      <alignment horizontal="center" vertical="center"/>
    </xf>
    <xf numFmtId="49" fontId="145" fillId="0" borderId="42" xfId="1907" applyNumberFormat="1" applyFont="1" applyFill="1" applyBorder="1" applyAlignment="1">
      <alignment horizontal="left" vertical="center"/>
    </xf>
    <xf numFmtId="49" fontId="145" fillId="0" borderId="82" xfId="1907" applyNumberFormat="1" applyFont="1" applyFill="1" applyBorder="1" applyAlignment="1">
      <alignment horizontal="left" vertical="center"/>
    </xf>
    <xf numFmtId="0" fontId="145" fillId="0" borderId="71" xfId="1907" applyFont="1" applyFill="1" applyBorder="1" applyAlignment="1">
      <alignment horizontal="center" vertical="center"/>
    </xf>
    <xf numFmtId="0" fontId="145" fillId="0" borderId="74" xfId="1907" applyFont="1" applyFill="1" applyBorder="1" applyAlignment="1">
      <alignment horizontal="center" vertical="center"/>
    </xf>
    <xf numFmtId="0" fontId="145" fillId="0" borderId="76" xfId="1907" applyFont="1" applyFill="1" applyBorder="1" applyAlignment="1">
      <alignment horizontal="center" vertical="center"/>
    </xf>
    <xf numFmtId="0" fontId="145" fillId="0" borderId="71" xfId="1907" applyFont="1" applyFill="1" applyBorder="1" applyAlignment="1">
      <alignment horizontal="center" vertical="top" wrapText="1"/>
    </xf>
    <xf numFmtId="0" fontId="145" fillId="0" borderId="74" xfId="1907" applyFont="1" applyFill="1" applyBorder="1" applyAlignment="1">
      <alignment horizontal="center" vertical="top"/>
    </xf>
    <xf numFmtId="0" fontId="145" fillId="0" borderId="81" xfId="1907" applyFont="1" applyFill="1" applyBorder="1" applyAlignment="1">
      <alignment horizontal="center" vertical="top"/>
    </xf>
    <xf numFmtId="49" fontId="145" fillId="0" borderId="15" xfId="1907" applyNumberFormat="1" applyFont="1" applyFill="1" applyBorder="1" applyAlignment="1">
      <alignment horizontal="left" vertical="center" wrapText="1"/>
    </xf>
    <xf numFmtId="0" fontId="145" fillId="0" borderId="86" xfId="1907" applyFont="1" applyFill="1" applyBorder="1" applyAlignment="1">
      <alignment horizontal="center" vertical="center"/>
    </xf>
    <xf numFmtId="0" fontId="145" fillId="0" borderId="81" xfId="1907" applyFont="1" applyFill="1" applyBorder="1" applyAlignment="1">
      <alignment horizontal="center" vertical="center"/>
    </xf>
    <xf numFmtId="49" fontId="145" fillId="0" borderId="72" xfId="1907" quotePrefix="1" applyNumberFormat="1" applyFont="1" applyFill="1" applyBorder="1" applyAlignment="1">
      <alignment horizontal="center" vertical="center"/>
    </xf>
    <xf numFmtId="49" fontId="145" fillId="0" borderId="72" xfId="1907" applyNumberFormat="1" applyFont="1" applyFill="1" applyBorder="1" applyAlignment="1">
      <alignment horizontal="left" vertical="center"/>
    </xf>
    <xf numFmtId="0" fontId="145" fillId="0" borderId="91" xfId="1907" applyFont="1" applyFill="1" applyBorder="1" applyAlignment="1">
      <alignment horizontal="center" vertical="center" wrapText="1"/>
    </xf>
    <xf numFmtId="0" fontId="145" fillId="0" borderId="84" xfId="1907" applyFont="1" applyFill="1" applyBorder="1" applyAlignment="1">
      <alignment horizontal="center" vertical="center" wrapText="1"/>
    </xf>
    <xf numFmtId="0" fontId="145" fillId="0" borderId="92" xfId="1907" applyFont="1" applyFill="1" applyBorder="1" applyAlignment="1">
      <alignment horizontal="center" vertical="center" wrapText="1"/>
    </xf>
    <xf numFmtId="0" fontId="145" fillId="0" borderId="72" xfId="1907" quotePrefix="1" applyFont="1" applyFill="1" applyBorder="1" applyAlignment="1">
      <alignment horizontal="center" vertical="center"/>
    </xf>
    <xf numFmtId="0" fontId="145" fillId="0" borderId="82" xfId="1907" quotePrefix="1" applyFont="1" applyFill="1" applyBorder="1" applyAlignment="1">
      <alignment horizontal="center" vertical="center"/>
    </xf>
    <xf numFmtId="49" fontId="145" fillId="0" borderId="71" xfId="1907" quotePrefix="1" applyNumberFormat="1" applyFont="1" applyFill="1" applyBorder="1" applyAlignment="1">
      <alignment horizontal="center" vertical="center"/>
    </xf>
    <xf numFmtId="49" fontId="145" fillId="0" borderId="74" xfId="1907" quotePrefix="1" applyNumberFormat="1" applyFont="1" applyFill="1" applyBorder="1" applyAlignment="1">
      <alignment horizontal="center" vertical="center"/>
    </xf>
    <xf numFmtId="49" fontId="145" fillId="0" borderId="81" xfId="1907" quotePrefix="1" applyNumberFormat="1" applyFont="1" applyFill="1" applyBorder="1" applyAlignment="1">
      <alignment horizontal="center" vertical="center"/>
    </xf>
    <xf numFmtId="49" fontId="145" fillId="0" borderId="72" xfId="1907" applyNumberFormat="1" applyFont="1" applyFill="1" applyBorder="1" applyAlignment="1">
      <alignment horizontal="left" vertical="center" wrapText="1"/>
    </xf>
    <xf numFmtId="177" fontId="152" fillId="0" borderId="20" xfId="453" applyNumberFormat="1" applyFont="1" applyFill="1" applyBorder="1" applyAlignment="1">
      <alignment horizontal="right" vertical="center"/>
    </xf>
    <xf numFmtId="177" fontId="152" fillId="0" borderId="90" xfId="453" applyNumberFormat="1" applyFont="1" applyFill="1" applyBorder="1" applyAlignment="1">
      <alignment horizontal="right" vertical="center"/>
    </xf>
    <xf numFmtId="49" fontId="145" fillId="0" borderId="15" xfId="1907" quotePrefix="1" applyNumberFormat="1" applyFont="1" applyFill="1" applyBorder="1" applyAlignment="1">
      <alignment horizontal="center" vertical="center"/>
    </xf>
    <xf numFmtId="167" fontId="145" fillId="0" borderId="71" xfId="1907" applyNumberFormat="1" applyFont="1" applyFill="1" applyBorder="1" applyAlignment="1">
      <alignment horizontal="center" vertical="center"/>
    </xf>
    <xf numFmtId="167" fontId="145" fillId="0" borderId="81" xfId="1907" applyNumberFormat="1" applyFont="1" applyFill="1" applyBorder="1" applyAlignment="1">
      <alignment horizontal="center" vertical="center"/>
    </xf>
    <xf numFmtId="0" fontId="145" fillId="0" borderId="72" xfId="1907" applyFont="1" applyFill="1" applyBorder="1" applyAlignment="1">
      <alignment vertical="center" wrapText="1"/>
    </xf>
    <xf numFmtId="0" fontId="145" fillId="0" borderId="82" xfId="1907" applyFont="1" applyFill="1" applyBorder="1" applyAlignment="1">
      <alignment vertical="center" wrapText="1"/>
    </xf>
    <xf numFmtId="167" fontId="145" fillId="0" borderId="74" xfId="1907" applyNumberFormat="1" applyFont="1" applyFill="1" applyBorder="1" applyAlignment="1">
      <alignment horizontal="center" vertical="center"/>
    </xf>
    <xf numFmtId="167" fontId="145" fillId="0" borderId="76" xfId="1907" applyNumberFormat="1" applyFont="1" applyFill="1" applyBorder="1" applyAlignment="1">
      <alignment horizontal="center" vertical="center"/>
    </xf>
    <xf numFmtId="49" fontId="145" fillId="0" borderId="15" xfId="1907" applyNumberFormat="1" applyFont="1" applyFill="1" applyBorder="1" applyAlignment="1">
      <alignment horizontal="left" vertical="center"/>
    </xf>
    <xf numFmtId="167" fontId="154" fillId="0" borderId="86" xfId="1907" quotePrefix="1" applyNumberFormat="1" applyFont="1" applyFill="1" applyBorder="1" applyAlignment="1">
      <alignment horizontal="center" vertical="center"/>
    </xf>
    <xf numFmtId="167" fontId="154" fillId="0" borderId="76" xfId="1907" quotePrefix="1" applyNumberFormat="1" applyFont="1" applyFill="1" applyBorder="1" applyAlignment="1">
      <alignment horizontal="center" vertical="center"/>
    </xf>
    <xf numFmtId="167" fontId="154" fillId="0" borderId="23" xfId="1907" quotePrefix="1" applyNumberFormat="1" applyFont="1" applyFill="1" applyBorder="1" applyAlignment="1">
      <alignment horizontal="center" vertical="center"/>
    </xf>
    <xf numFmtId="167" fontId="154" fillId="0" borderId="15" xfId="1907" quotePrefix="1" applyNumberFormat="1" applyFont="1" applyFill="1" applyBorder="1" applyAlignment="1">
      <alignment horizontal="center" vertical="center"/>
    </xf>
    <xf numFmtId="177" fontId="154" fillId="0" borderId="23" xfId="1907" applyNumberFormat="1" applyFont="1" applyFill="1" applyBorder="1" applyAlignment="1">
      <alignment horizontal="right" vertical="center"/>
    </xf>
    <xf numFmtId="177" fontId="154" fillId="0" borderId="15" xfId="1907" applyNumberFormat="1" applyFont="1" applyFill="1" applyBorder="1" applyAlignment="1">
      <alignment horizontal="right" vertical="center"/>
    </xf>
    <xf numFmtId="41" fontId="152" fillId="0" borderId="23" xfId="453" applyNumberFormat="1" applyFont="1" applyFill="1" applyBorder="1" applyAlignment="1">
      <alignment horizontal="right" vertical="center"/>
    </xf>
    <xf numFmtId="41" fontId="152" fillId="0" borderId="15" xfId="453" applyNumberFormat="1" applyFont="1" applyFill="1" applyBorder="1" applyAlignment="1">
      <alignment horizontal="right" vertical="center"/>
    </xf>
    <xf numFmtId="167" fontId="145" fillId="0" borderId="84" xfId="1907" quotePrefix="1" applyNumberFormat="1" applyFont="1" applyFill="1" applyBorder="1" applyAlignment="1">
      <alignment horizontal="center" vertical="center"/>
    </xf>
    <xf numFmtId="167" fontId="145" fillId="0" borderId="92" xfId="1907" quotePrefix="1" applyNumberFormat="1" applyFont="1" applyFill="1" applyBorder="1" applyAlignment="1">
      <alignment horizontal="center" vertical="center"/>
    </xf>
    <xf numFmtId="167" fontId="145" fillId="0" borderId="91" xfId="1907" quotePrefix="1" applyNumberFormat="1" applyFont="1" applyFill="1" applyBorder="1" applyAlignment="1">
      <alignment horizontal="center" vertical="center"/>
    </xf>
    <xf numFmtId="49" fontId="145" fillId="0" borderId="89" xfId="1907" quotePrefix="1" applyNumberFormat="1" applyFont="1" applyFill="1" applyBorder="1" applyAlignment="1">
      <alignment horizontal="center" vertical="center"/>
    </xf>
    <xf numFmtId="49" fontId="145" fillId="0" borderId="23" xfId="1907" quotePrefix="1" applyNumberFormat="1" applyFont="1" applyFill="1" applyBorder="1" applyAlignment="1">
      <alignment horizontal="center" vertical="center"/>
    </xf>
    <xf numFmtId="49" fontId="145" fillId="0" borderId="89" xfId="1907" applyNumberFormat="1" applyFont="1" applyFill="1" applyBorder="1" applyAlignment="1">
      <alignment horizontal="left" vertical="center" wrapText="1"/>
    </xf>
    <xf numFmtId="49" fontId="145" fillId="0" borderId="23" xfId="1907" applyNumberFormat="1" applyFont="1" applyFill="1" applyBorder="1" applyAlignment="1">
      <alignment horizontal="left" vertical="center" wrapText="1"/>
    </xf>
    <xf numFmtId="177" fontId="145" fillId="0" borderId="89" xfId="1907" applyNumberFormat="1" applyFont="1" applyFill="1" applyBorder="1" applyAlignment="1">
      <alignment horizontal="right" vertical="center"/>
    </xf>
    <xf numFmtId="177" fontId="145" fillId="0" borderId="20" xfId="1907" applyNumberFormat="1" applyFont="1" applyFill="1" applyBorder="1" applyAlignment="1">
      <alignment horizontal="right" vertical="center"/>
    </xf>
    <xf numFmtId="177" fontId="145" fillId="0" borderId="90" xfId="1907" applyNumberFormat="1" applyFont="1" applyFill="1" applyBorder="1" applyAlignment="1">
      <alignment horizontal="right" vertical="center"/>
    </xf>
    <xf numFmtId="177" fontId="152" fillId="0" borderId="89" xfId="453" applyNumberFormat="1" applyFont="1" applyFill="1" applyBorder="1" applyAlignment="1">
      <alignment horizontal="right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5" fillId="0" borderId="15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83" fillId="0" borderId="15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0" fontId="153" fillId="0" borderId="0" xfId="452" applyFont="1" applyFill="1" applyBorder="1" applyAlignment="1">
      <alignment horizontal="center"/>
    </xf>
    <xf numFmtId="0" fontId="55" fillId="0" borderId="42" xfId="452" applyFont="1" applyFill="1" applyBorder="1" applyAlignment="1">
      <alignment horizontal="center" vertical="center"/>
    </xf>
    <xf numFmtId="0" fontId="55" fillId="25" borderId="15" xfId="452" applyFont="1" applyFill="1" applyBorder="1" applyAlignment="1">
      <alignment horizontal="center" vertical="center"/>
    </xf>
    <xf numFmtId="0" fontId="55" fillId="25" borderId="20" xfId="452" applyFont="1" applyFill="1" applyBorder="1" applyAlignment="1">
      <alignment horizontal="center" vertical="center"/>
    </xf>
    <xf numFmtId="0" fontId="55" fillId="25" borderId="23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top" wrapText="1"/>
    </xf>
    <xf numFmtId="0" fontId="83" fillId="0" borderId="20" xfId="452" applyFont="1" applyFill="1" applyBorder="1" applyAlignment="1">
      <alignment horizontal="center" vertical="top"/>
    </xf>
    <xf numFmtId="0" fontId="83" fillId="0" borderId="23" xfId="452" applyFont="1" applyFill="1" applyBorder="1" applyAlignment="1">
      <alignment horizontal="center" vertical="top"/>
    </xf>
    <xf numFmtId="190" fontId="55" fillId="0" borderId="15" xfId="452" applyNumberFormat="1" applyFont="1" applyFill="1" applyBorder="1" applyAlignment="1">
      <alignment horizontal="center" vertical="center"/>
    </xf>
    <xf numFmtId="190" fontId="55" fillId="0" borderId="23" xfId="452" applyNumberFormat="1" applyFont="1" applyFill="1" applyBorder="1" applyAlignment="1">
      <alignment horizontal="center" vertical="center"/>
    </xf>
  </cellXfs>
  <cellStyles count="19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1908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I-VIII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6821431803783145E-4"/>
                  <c:y val="-3.38396225062031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9724280"/>
        <c:axId val="369725848"/>
      </c:barChart>
      <c:catAx>
        <c:axId val="36972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9725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97258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97242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115118539.02754998</c:v>
              </c:pt>
              <c:pt idx="1">
                <c:v>45072638.138959989</c:v>
              </c:pt>
              <c:pt idx="2">
                <c:v>27841725.021359995</c:v>
              </c:pt>
              <c:pt idx="3">
                <c:v>32116996.142480005</c:v>
              </c:pt>
              <c:pt idx="4">
                <c:v>7441199.26064</c:v>
              </c:pt>
              <c:pt idx="5">
                <c:v>5618978.5971299708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7270341208"/>
                  <c:y val="1.720871847540737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594670457859434E-2"/>
                  <c:y val="-4.34336287674185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341374.05828</c:v>
              </c:pt>
              <c:pt idx="1">
                <c:v>7437077.4013100006</c:v>
              </c:pt>
              <c:pt idx="2">
                <c:v>2872100.49162</c:v>
              </c:pt>
              <c:pt idx="3">
                <c:v>22590403.200830016</c:v>
              </c:pt>
              <c:pt idx="4">
                <c:v>1859136.80993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44219221317241819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262843.951</c:v>
              </c:pt>
              <c:pt idx="1">
                <c:v>264824.68800000002</c:v>
              </c:pt>
              <c:pt idx="2">
                <c:v>-1980.7380000000001</c:v>
              </c:pt>
              <c:pt idx="3">
                <c:v>1214.2819999999999</c:v>
              </c:pt>
              <c:pt idx="4">
                <c:v>-5481.9930000000004</c:v>
              </c:pt>
              <c:pt idx="5">
                <c:v>6696.2759999999998</c:v>
              </c:pt>
            </c:numLit>
          </c:val>
        </c:ser>
        <c:ser>
          <c:idx val="1"/>
          <c:order val="1"/>
          <c:tx>
            <c:v>Wykonanie I-VIII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268909.81300000002</c:v>
              </c:pt>
              <c:pt idx="1">
                <c:v>282208.42599999998</c:v>
              </c:pt>
              <c:pt idx="2">
                <c:v>-13298.612999999999</c:v>
              </c:pt>
              <c:pt idx="3">
                <c:v>13298.612999999999</c:v>
              </c:pt>
              <c:pt idx="4">
                <c:v>22560.261999999999</c:v>
              </c:pt>
              <c:pt idx="5">
                <c:v>-9261.6489999999994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787640"/>
        <c:axId val="638781368"/>
      </c:barChart>
      <c:catAx>
        <c:axId val="63878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136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38781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6.7132913283430559E-2"/>
              <c:y val="0.3668864329647988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76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95574385381758E-2"/>
                  <c:y val="-1.1234107931630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164671.5806298301</c:v>
              </c:pt>
              <c:pt idx="1">
                <c:v>17665.207312059996</c:v>
              </c:pt>
              <c:pt idx="2">
                <c:v>51900.679869359985</c:v>
              </c:pt>
              <c:pt idx="3">
                <c:v>8256.3644365999935</c:v>
              </c:pt>
              <c:pt idx="4">
                <c:v>18799.912625929999</c:v>
              </c:pt>
              <c:pt idx="5">
                <c:v>15532.75730961</c:v>
              </c:pt>
              <c:pt idx="6">
                <c:v>5381.9234889799809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9725064"/>
        <c:axId val="369721928"/>
      </c:barChart>
      <c:catAx>
        <c:axId val="36972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97219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972192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972506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I-VIII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190531401267624E-5"/>
                  <c:y val="-7.119601853045722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623208278395498E-3"/>
                  <c:y val="2.0853950633220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  <c:pt idx="7">
                <c:v>2995.8575958804577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31665496"/>
        <c:axId val="331664320"/>
      </c:barChart>
      <c:catAx>
        <c:axId val="331665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16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66432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316654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I-VIII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31666280"/>
        <c:axId val="638783720"/>
      </c:barChart>
      <c:catAx>
        <c:axId val="33166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38783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38783720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3166628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170580110873702E-3"/>
                  <c:y val="2.4446737482548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813746609128681E-4"/>
                  <c:y val="2.44009414824946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163661997474642E-2"/>
                  <c:y val="2.53106165744467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9016318612351619E-4"/>
                  <c:y val="-1.0036777089446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385027958460864E-3"/>
                  <c:y val="-1.40371698852339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163642588154741E-4"/>
                  <c:y val="1.1989141097103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233210.07618811994</c:v>
              </c:pt>
              <c:pt idx="1">
                <c:v>35100.091961970014</c:v>
              </c:pt>
              <c:pt idx="2">
                <c:v>599.64455515999998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784896"/>
        <c:axId val="638788424"/>
      </c:barChart>
      <c:catAx>
        <c:axId val="6387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84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38788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48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153422410761172E-17"/>
                  <c:y val="1.6484478382518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9566157525E-3"/>
                  <c:y val="-1.2448185468804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077028414925545E-3"/>
                  <c:y val="-2.8353098071183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076727392983948E-3"/>
                  <c:y val="2.746302857691219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3295102283444E-3"/>
                  <c:y val="7.93936110000317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6.06380673421854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3052160671999514E-5"/>
                  <c:y val="-7.874830372656624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237571.38273149999</c:v>
              </c:pt>
              <c:pt idx="1">
                <c:v>26225.811285530002</c:v>
              </c:pt>
              <c:pt idx="2">
                <c:v>88346.899585659965</c:v>
              </c:pt>
              <c:pt idx="3">
                <c:v>24383.749309570001</c:v>
              </c:pt>
              <c:pt idx="4">
                <c:v>27599.904999999999</c:v>
              </c:pt>
              <c:pt idx="5">
                <c:v>21346.221311419999</c:v>
              </c:pt>
              <c:pt idx="6">
                <c:v>9866.0307763199926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845441058998017E-2"/>
                  <c:y val="1.082089040047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576202261155872E-2"/>
                  <c:y val="1.1159652558237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652151089809426E-2"/>
                  <c:y val="1.137460575234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833934781897667E-3"/>
                  <c:y val="1.221608301399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032874342676598E-2"/>
                  <c:y val="1.3182378615099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77215093269954E-2"/>
                  <c:y val="1.4963426689867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943333006258E-3"/>
                  <c:y val="1.5741750527122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164671.5806298301</c:v>
              </c:pt>
              <c:pt idx="1">
                <c:v>17665.207312059996</c:v>
              </c:pt>
              <c:pt idx="2">
                <c:v>51900.679869359985</c:v>
              </c:pt>
              <c:pt idx="3">
                <c:v>8256.3644365999935</c:v>
              </c:pt>
              <c:pt idx="4">
                <c:v>18799.912625929999</c:v>
              </c:pt>
              <c:pt idx="5">
                <c:v>15532.75730961</c:v>
              </c:pt>
              <c:pt idx="6">
                <c:v>5381.9234889799809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785680"/>
        <c:axId val="638786072"/>
      </c:barChart>
      <c:catAx>
        <c:axId val="6387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60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38786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387856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I-VIII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967157366198812E-2"/>
                  <c:y val="-7.292341109881158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144962123.74000001</c:v>
              </c:pt>
              <c:pt idx="1">
                <c:v>112972876.25999999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I-VIII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190963108778071"/>
                  <c:y val="-1.55427222790785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14497991666.900002</c:v>
              </c:pt>
              <c:pt idx="1">
                <c:v>8236157333.0999994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233210076.18811995</c:v>
              </c:pt>
              <c:pt idx="1">
                <c:v>35100091.961970016</c:v>
              </c:pt>
              <c:pt idx="2">
                <c:v>599644.55515999999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5" t="s">
        <v>465</v>
      </c>
      <c r="B9" s="245"/>
      <c r="C9" s="245"/>
    </row>
    <row r="16" spans="1:13" ht="20.45" customHeight="1">
      <c r="B16" s="1593" t="s">
        <v>466</v>
      </c>
      <c r="C16" s="1593"/>
      <c r="D16" s="1593"/>
      <c r="E16" s="1593"/>
      <c r="F16" s="1593"/>
      <c r="G16" s="1593"/>
      <c r="H16" s="1593"/>
      <c r="I16" s="1593"/>
      <c r="J16" s="1593"/>
      <c r="K16" s="1593"/>
      <c r="L16" s="1593"/>
      <c r="M16" s="1593"/>
    </row>
    <row r="17" spans="2:13"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</row>
    <row r="18" spans="2:13" ht="20.45" customHeight="1">
      <c r="B18" s="1594" t="s">
        <v>775</v>
      </c>
      <c r="C18" s="1594"/>
      <c r="D18" s="1594"/>
      <c r="E18" s="1594"/>
      <c r="F18" s="1594"/>
      <c r="G18" s="1594"/>
      <c r="H18" s="1594"/>
      <c r="I18" s="1594"/>
      <c r="J18" s="1594"/>
      <c r="K18" s="1594"/>
      <c r="L18" s="1594"/>
      <c r="M18" s="1594"/>
    </row>
    <row r="30" spans="2:13" ht="14.25">
      <c r="C30" s="653"/>
      <c r="D30" s="654"/>
      <c r="E30" s="654"/>
      <c r="F30" s="654"/>
      <c r="G30" s="654"/>
      <c r="H30" s="654"/>
    </row>
    <row r="34" spans="1:14" s="247" customFormat="1" ht="18">
      <c r="A34" s="1595" t="s">
        <v>774</v>
      </c>
      <c r="B34" s="1595"/>
      <c r="C34" s="1595"/>
      <c r="D34" s="1595"/>
      <c r="E34" s="1595"/>
      <c r="F34" s="1595"/>
      <c r="G34" s="1595"/>
      <c r="H34" s="1595"/>
      <c r="I34" s="1595"/>
      <c r="J34" s="1595"/>
      <c r="K34" s="1595"/>
      <c r="L34" s="1595"/>
      <c r="M34" s="1595"/>
      <c r="N34" s="1595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0"/>
  <sheetViews>
    <sheetView showGridLines="0" zoomScale="70" zoomScaleNormal="70" zoomScaleSheetLayoutView="55" workbookViewId="0">
      <selection activeCell="P72" sqref="P72"/>
    </sheetView>
  </sheetViews>
  <sheetFormatPr defaultColWidth="16.28515625" defaultRowHeight="15"/>
  <cols>
    <col min="1" max="1" width="5.42578125" style="933" customWidth="1"/>
    <col min="2" max="2" width="1.42578125" style="933" customWidth="1"/>
    <col min="3" max="3" width="42.5703125" style="933" bestFit="1" customWidth="1"/>
    <col min="4" max="4" width="3.7109375" style="933" customWidth="1"/>
    <col min="5" max="5" width="17.7109375" style="933" customWidth="1"/>
    <col min="6" max="6" width="14.7109375" style="933" customWidth="1"/>
    <col min="7" max="7" width="14.5703125" style="933" customWidth="1"/>
    <col min="8" max="9" width="14.7109375" style="933" customWidth="1"/>
    <col min="10" max="10" width="14.5703125" style="933" customWidth="1"/>
    <col min="11" max="11" width="14.7109375" style="933" customWidth="1"/>
    <col min="12" max="12" width="22.5703125" style="933" bestFit="1" customWidth="1"/>
    <col min="13" max="16384" width="16.28515625" style="933"/>
  </cols>
  <sheetData>
    <row r="1" spans="1:12" ht="16.5" customHeight="1">
      <c r="A1" s="938" t="s">
        <v>348</v>
      </c>
      <c r="B1" s="938"/>
      <c r="C1" s="927"/>
      <c r="D1" s="927"/>
      <c r="E1" s="927"/>
      <c r="F1" s="927"/>
      <c r="G1" s="927"/>
      <c r="H1" s="927"/>
      <c r="I1" s="927"/>
      <c r="J1" s="927"/>
      <c r="K1" s="927"/>
      <c r="L1" s="927"/>
    </row>
    <row r="2" spans="1:12" ht="15" customHeight="1">
      <c r="A2" s="945" t="s">
        <v>349</v>
      </c>
      <c r="B2" s="945"/>
      <c r="C2" s="945"/>
      <c r="D2" s="945"/>
      <c r="E2" s="945"/>
      <c r="F2" s="945"/>
      <c r="G2" s="946"/>
      <c r="H2" s="946"/>
      <c r="I2" s="946"/>
      <c r="J2" s="946"/>
      <c r="K2" s="946"/>
      <c r="L2" s="946"/>
    </row>
    <row r="3" spans="1:12" ht="15" customHeight="1">
      <c r="A3" s="945"/>
      <c r="B3" s="945"/>
      <c r="C3" s="945"/>
      <c r="D3" s="945"/>
      <c r="E3" s="945"/>
      <c r="F3" s="945"/>
      <c r="G3" s="946"/>
      <c r="H3" s="946"/>
      <c r="I3" s="946"/>
      <c r="J3" s="946"/>
      <c r="K3" s="946"/>
      <c r="L3" s="946"/>
    </row>
    <row r="4" spans="1:12" ht="15.2" customHeight="1">
      <c r="A4" s="927"/>
      <c r="B4" s="947"/>
      <c r="C4" s="947"/>
      <c r="D4" s="927"/>
      <c r="E4" s="927"/>
      <c r="F4" s="927"/>
      <c r="G4" s="927"/>
      <c r="H4" s="927"/>
      <c r="I4" s="927"/>
      <c r="J4" s="938"/>
      <c r="K4" s="938"/>
      <c r="L4" s="948" t="s">
        <v>2</v>
      </c>
    </row>
    <row r="5" spans="1:12" ht="15.95" customHeight="1">
      <c r="A5" s="949" t="s">
        <v>4</v>
      </c>
      <c r="B5" s="950" t="s">
        <v>4</v>
      </c>
      <c r="C5" s="950" t="s">
        <v>3</v>
      </c>
      <c r="D5" s="951"/>
      <c r="E5" s="926" t="s">
        <v>4</v>
      </c>
      <c r="F5" s="939" t="s">
        <v>4</v>
      </c>
      <c r="G5" s="924" t="s">
        <v>4</v>
      </c>
      <c r="H5" s="925" t="s">
        <v>4</v>
      </c>
      <c r="I5" s="926" t="s">
        <v>4</v>
      </c>
      <c r="J5" s="925" t="s">
        <v>4</v>
      </c>
      <c r="K5" s="926" t="s">
        <v>4</v>
      </c>
      <c r="L5" s="926" t="s">
        <v>4</v>
      </c>
    </row>
    <row r="6" spans="1:12" ht="15.95" customHeight="1">
      <c r="A6" s="952"/>
      <c r="B6" s="953"/>
      <c r="C6" s="928" t="s">
        <v>746</v>
      </c>
      <c r="D6" s="953"/>
      <c r="E6" s="940"/>
      <c r="F6" s="941" t="s">
        <v>5</v>
      </c>
      <c r="G6" s="929" t="s">
        <v>6</v>
      </c>
      <c r="H6" s="930" t="s">
        <v>7</v>
      </c>
      <c r="I6" s="931" t="s">
        <v>7</v>
      </c>
      <c r="J6" s="930" t="s">
        <v>8</v>
      </c>
      <c r="K6" s="932" t="s">
        <v>9</v>
      </c>
      <c r="L6" s="931" t="s">
        <v>10</v>
      </c>
    </row>
    <row r="7" spans="1:12" ht="15.95" customHeight="1">
      <c r="A7" s="952" t="s">
        <v>4</v>
      </c>
      <c r="B7" s="953"/>
      <c r="C7" s="928" t="s">
        <v>11</v>
      </c>
      <c r="D7" s="927"/>
      <c r="E7" s="932" t="s">
        <v>12</v>
      </c>
      <c r="F7" s="941" t="s">
        <v>13</v>
      </c>
      <c r="G7" s="934" t="s">
        <v>14</v>
      </c>
      <c r="H7" s="930" t="s">
        <v>15</v>
      </c>
      <c r="I7" s="931" t="s">
        <v>16</v>
      </c>
      <c r="J7" s="930" t="s">
        <v>17</v>
      </c>
      <c r="K7" s="931" t="s">
        <v>18</v>
      </c>
      <c r="L7" s="935" t="s">
        <v>19</v>
      </c>
    </row>
    <row r="8" spans="1:12" ht="15.95" customHeight="1">
      <c r="A8" s="954" t="s">
        <v>4</v>
      </c>
      <c r="B8" s="955"/>
      <c r="C8" s="928" t="s">
        <v>703</v>
      </c>
      <c r="D8" s="927"/>
      <c r="E8" s="932" t="s">
        <v>4</v>
      </c>
      <c r="F8" s="941" t="s">
        <v>20</v>
      </c>
      <c r="G8" s="934" t="s">
        <v>21</v>
      </c>
      <c r="H8" s="930" t="s">
        <v>22</v>
      </c>
      <c r="I8" s="931" t="s">
        <v>4</v>
      </c>
      <c r="J8" s="930" t="s">
        <v>23</v>
      </c>
      <c r="K8" s="931" t="s">
        <v>24</v>
      </c>
      <c r="L8" s="931" t="s">
        <v>25</v>
      </c>
    </row>
    <row r="9" spans="1:12" ht="15.95" customHeight="1">
      <c r="A9" s="956" t="s">
        <v>4</v>
      </c>
      <c r="B9" s="957"/>
      <c r="C9" s="928" t="s">
        <v>26</v>
      </c>
      <c r="D9" s="927"/>
      <c r="E9" s="942" t="s">
        <v>4</v>
      </c>
      <c r="F9" s="941" t="s">
        <v>4</v>
      </c>
      <c r="G9" s="934" t="s">
        <v>4</v>
      </c>
      <c r="H9" s="930" t="s">
        <v>27</v>
      </c>
      <c r="I9" s="931"/>
      <c r="J9" s="930" t="s">
        <v>28</v>
      </c>
      <c r="K9" s="931" t="s">
        <v>4</v>
      </c>
      <c r="L9" s="931" t="s">
        <v>29</v>
      </c>
    </row>
    <row r="10" spans="1:12" ht="15.95" customHeight="1">
      <c r="A10" s="952"/>
      <c r="B10" s="953"/>
      <c r="C10" s="928" t="s">
        <v>30</v>
      </c>
      <c r="D10" s="958"/>
      <c r="E10" s="936"/>
      <c r="F10" s="959"/>
      <c r="G10" s="960"/>
      <c r="H10" s="950"/>
      <c r="I10" s="961"/>
      <c r="J10" s="962"/>
      <c r="K10" s="950"/>
      <c r="L10" s="961"/>
    </row>
    <row r="11" spans="1:12" s="971" customFormat="1" ht="9.9499999999999993" customHeight="1">
      <c r="A11" s="963">
        <v>1</v>
      </c>
      <c r="B11" s="964"/>
      <c r="C11" s="964"/>
      <c r="D11" s="964"/>
      <c r="E11" s="965" t="s">
        <v>32</v>
      </c>
      <c r="F11" s="965">
        <v>3</v>
      </c>
      <c r="G11" s="966" t="s">
        <v>34</v>
      </c>
      <c r="H11" s="967" t="s">
        <v>35</v>
      </c>
      <c r="I11" s="968" t="s">
        <v>36</v>
      </c>
      <c r="J11" s="969">
        <v>7</v>
      </c>
      <c r="K11" s="1003">
        <v>8</v>
      </c>
      <c r="L11" s="970">
        <v>9</v>
      </c>
    </row>
    <row r="12" spans="1:12" ht="18.95" customHeight="1">
      <c r="A12" s="972"/>
      <c r="B12" s="973"/>
      <c r="C12" s="974" t="s">
        <v>40</v>
      </c>
      <c r="D12" s="975" t="s">
        <v>41</v>
      </c>
      <c r="E12" s="1075">
        <v>435340000000</v>
      </c>
      <c r="F12" s="1075">
        <v>235893971000</v>
      </c>
      <c r="G12" s="1075">
        <v>26270074000</v>
      </c>
      <c r="H12" s="1075">
        <v>87714670000</v>
      </c>
      <c r="I12" s="1075">
        <v>24058053000</v>
      </c>
      <c r="J12" s="1075">
        <v>27599900000</v>
      </c>
      <c r="K12" s="1075">
        <v>23327650000</v>
      </c>
      <c r="L12" s="1076">
        <v>10475682000</v>
      </c>
    </row>
    <row r="13" spans="1:12" ht="18.95" customHeight="1">
      <c r="A13" s="976"/>
      <c r="B13" s="977"/>
      <c r="C13" s="978"/>
      <c r="D13" s="959" t="s">
        <v>42</v>
      </c>
      <c r="E13" s="1077">
        <v>435340000000</v>
      </c>
      <c r="F13" s="1075">
        <v>237571382731.49997</v>
      </c>
      <c r="G13" s="1075">
        <v>26225811285.529999</v>
      </c>
      <c r="H13" s="1075">
        <v>88346899585.660004</v>
      </c>
      <c r="I13" s="1075">
        <v>24383749309.570004</v>
      </c>
      <c r="J13" s="1075">
        <v>27599905000</v>
      </c>
      <c r="K13" s="1075">
        <v>21346221311.419998</v>
      </c>
      <c r="L13" s="1078">
        <v>9866030776.3200016</v>
      </c>
    </row>
    <row r="14" spans="1:12" ht="18.95" customHeight="1">
      <c r="A14" s="976"/>
      <c r="B14" s="977"/>
      <c r="C14" s="943" t="s">
        <v>4</v>
      </c>
      <c r="D14" s="959" t="s">
        <v>43</v>
      </c>
      <c r="E14" s="1077">
        <v>282208425672.36993</v>
      </c>
      <c r="F14" s="1075">
        <v>164671580629.82999</v>
      </c>
      <c r="G14" s="1075">
        <v>17665207312.059994</v>
      </c>
      <c r="H14" s="1075">
        <v>51900679869.359978</v>
      </c>
      <c r="I14" s="1075">
        <v>8256364436.6000004</v>
      </c>
      <c r="J14" s="1075">
        <v>18799912625.93</v>
      </c>
      <c r="K14" s="1075">
        <v>15532757309.610001</v>
      </c>
      <c r="L14" s="1078">
        <v>5381923488.9800005</v>
      </c>
    </row>
    <row r="15" spans="1:12" ht="18.95" customHeight="1">
      <c r="A15" s="976"/>
      <c r="B15" s="977"/>
      <c r="C15" s="978"/>
      <c r="D15" s="959" t="s">
        <v>44</v>
      </c>
      <c r="E15" s="1004">
        <v>0.64824832469419291</v>
      </c>
      <c r="F15" s="1005">
        <v>0.69807456261707501</v>
      </c>
      <c r="G15" s="1005">
        <v>0.67244604305492228</v>
      </c>
      <c r="H15" s="1005">
        <v>0.59169896973174474</v>
      </c>
      <c r="I15" s="1005">
        <v>0.34318506308885427</v>
      </c>
      <c r="J15" s="1005">
        <v>0.68115872252906717</v>
      </c>
      <c r="K15" s="1005">
        <v>0.66585178145291102</v>
      </c>
      <c r="L15" s="1006">
        <v>0.51375399606249983</v>
      </c>
    </row>
    <row r="16" spans="1:12" ht="18.95" customHeight="1">
      <c r="A16" s="979"/>
      <c r="B16" s="980"/>
      <c r="C16" s="981"/>
      <c r="D16" s="959" t="s">
        <v>45</v>
      </c>
      <c r="E16" s="1007">
        <v>0.64824832469419291</v>
      </c>
      <c r="F16" s="1008">
        <v>0.69314569261879333</v>
      </c>
      <c r="G16" s="1008">
        <v>0.67358096646591492</v>
      </c>
      <c r="H16" s="1008">
        <v>0.58746464349932004</v>
      </c>
      <c r="I16" s="1008">
        <v>0.33860110402954258</v>
      </c>
      <c r="J16" s="1008">
        <v>0.68115859913032306</v>
      </c>
      <c r="K16" s="1008">
        <v>0.72765840300269646</v>
      </c>
      <c r="L16" s="1009">
        <v>0.54550037507458915</v>
      </c>
    </row>
    <row r="17" spans="1:12" ht="18.95" customHeight="1">
      <c r="A17" s="982" t="s">
        <v>350</v>
      </c>
      <c r="B17" s="983" t="s">
        <v>47</v>
      </c>
      <c r="C17" s="984" t="s">
        <v>351</v>
      </c>
      <c r="D17" s="985" t="s">
        <v>41</v>
      </c>
      <c r="E17" s="1079">
        <v>5609137000</v>
      </c>
      <c r="F17" s="1074">
        <v>2660447000</v>
      </c>
      <c r="G17" s="1074">
        <v>1965000</v>
      </c>
      <c r="H17" s="1074">
        <v>1152618000</v>
      </c>
      <c r="I17" s="1074">
        <v>128465000</v>
      </c>
      <c r="J17" s="1074">
        <v>0</v>
      </c>
      <c r="K17" s="1074">
        <v>0</v>
      </c>
      <c r="L17" s="1082">
        <v>1665642000</v>
      </c>
    </row>
    <row r="18" spans="1:12" ht="18.95" customHeight="1">
      <c r="A18" s="986"/>
      <c r="B18" s="983"/>
      <c r="C18" s="984"/>
      <c r="D18" s="987" t="s">
        <v>42</v>
      </c>
      <c r="E18" s="1081">
        <v>8719807205.9900017</v>
      </c>
      <c r="F18" s="1074">
        <v>4785041405.960001</v>
      </c>
      <c r="G18" s="1074">
        <v>2400821.1800000002</v>
      </c>
      <c r="H18" s="1074">
        <v>1429202052.3500001</v>
      </c>
      <c r="I18" s="1074">
        <v>153060438</v>
      </c>
      <c r="J18" s="1074">
        <v>0</v>
      </c>
      <c r="K18" s="1074">
        <v>0</v>
      </c>
      <c r="L18" s="1082">
        <v>2350102488.5</v>
      </c>
    </row>
    <row r="19" spans="1:12" ht="18.95" customHeight="1">
      <c r="A19" s="986"/>
      <c r="B19" s="983"/>
      <c r="C19" s="984"/>
      <c r="D19" s="987" t="s">
        <v>43</v>
      </c>
      <c r="E19" s="1081">
        <v>6203003738.6899996</v>
      </c>
      <c r="F19" s="1074">
        <v>3321602424.9000006</v>
      </c>
      <c r="G19" s="1074">
        <v>1108506.2000000004</v>
      </c>
      <c r="H19" s="1074">
        <v>919307906.02999914</v>
      </c>
      <c r="I19" s="1074">
        <v>49945410.759999998</v>
      </c>
      <c r="J19" s="1074">
        <v>0</v>
      </c>
      <c r="K19" s="1074">
        <v>0</v>
      </c>
      <c r="L19" s="1082">
        <v>1911039490.7999997</v>
      </c>
    </row>
    <row r="20" spans="1:12" ht="18.95" customHeight="1">
      <c r="A20" s="986"/>
      <c r="B20" s="984"/>
      <c r="C20" s="984"/>
      <c r="D20" s="987" t="s">
        <v>44</v>
      </c>
      <c r="E20" s="1010">
        <v>1.1058748856891889</v>
      </c>
      <c r="F20" s="944">
        <v>1.2485129096351104</v>
      </c>
      <c r="G20" s="944">
        <v>0.5641252926208653</v>
      </c>
      <c r="H20" s="944">
        <v>0.79758246533543564</v>
      </c>
      <c r="I20" s="944">
        <v>0.38878613443350329</v>
      </c>
      <c r="J20" s="944">
        <v>0</v>
      </c>
      <c r="K20" s="944">
        <v>0</v>
      </c>
      <c r="L20" s="1011">
        <v>1.1473290723937075</v>
      </c>
    </row>
    <row r="21" spans="1:12" s="991" customFormat="1" ht="18.95" customHeight="1">
      <c r="A21" s="988"/>
      <c r="B21" s="989"/>
      <c r="C21" s="989"/>
      <c r="D21" s="990" t="s">
        <v>45</v>
      </c>
      <c r="E21" s="1012">
        <v>0.71136936771135217</v>
      </c>
      <c r="F21" s="1013">
        <v>0.69416377897227466</v>
      </c>
      <c r="G21" s="1013">
        <v>0.46171960212380347</v>
      </c>
      <c r="H21" s="1013">
        <v>0.64323158822673454</v>
      </c>
      <c r="I21" s="1013">
        <v>0.32631169368534013</v>
      </c>
      <c r="J21" s="1013">
        <v>0</v>
      </c>
      <c r="K21" s="1013">
        <v>0</v>
      </c>
      <c r="L21" s="1014">
        <v>0.8131728297601859</v>
      </c>
    </row>
    <row r="22" spans="1:12" ht="18.95" customHeight="1">
      <c r="A22" s="982" t="s">
        <v>352</v>
      </c>
      <c r="B22" s="983" t="s">
        <v>47</v>
      </c>
      <c r="C22" s="984" t="s">
        <v>353</v>
      </c>
      <c r="D22" s="987" t="s">
        <v>41</v>
      </c>
      <c r="E22" s="1079">
        <v>9029000</v>
      </c>
      <c r="F22" s="1074">
        <v>1534000</v>
      </c>
      <c r="G22" s="1074">
        <v>8000</v>
      </c>
      <c r="H22" s="1074">
        <v>1493000</v>
      </c>
      <c r="I22" s="1074">
        <v>0</v>
      </c>
      <c r="J22" s="1074">
        <v>0</v>
      </c>
      <c r="K22" s="1074">
        <v>0</v>
      </c>
      <c r="L22" s="1082">
        <v>5994000</v>
      </c>
    </row>
    <row r="23" spans="1:12" ht="18.95" customHeight="1">
      <c r="A23" s="982"/>
      <c r="B23" s="983"/>
      <c r="C23" s="984"/>
      <c r="D23" s="987" t="s">
        <v>42</v>
      </c>
      <c r="E23" s="1081">
        <v>9691041.3100000005</v>
      </c>
      <c r="F23" s="1074">
        <v>1751391.31</v>
      </c>
      <c r="G23" s="1074">
        <v>8000</v>
      </c>
      <c r="H23" s="1074">
        <v>1938000</v>
      </c>
      <c r="I23" s="1074">
        <v>0</v>
      </c>
      <c r="J23" s="1074">
        <v>0</v>
      </c>
      <c r="K23" s="1074">
        <v>0</v>
      </c>
      <c r="L23" s="1082">
        <v>5993650</v>
      </c>
    </row>
    <row r="24" spans="1:12" ht="18.95" customHeight="1">
      <c r="A24" s="982"/>
      <c r="B24" s="983"/>
      <c r="C24" s="984"/>
      <c r="D24" s="987" t="s">
        <v>43</v>
      </c>
      <c r="E24" s="1081">
        <v>4727043.3900000006</v>
      </c>
      <c r="F24" s="1074">
        <v>329402.3</v>
      </c>
      <c r="G24" s="1074">
        <v>5415.84</v>
      </c>
      <c r="H24" s="1074">
        <v>1279971.0500000003</v>
      </c>
      <c r="I24" s="1074">
        <v>0</v>
      </c>
      <c r="J24" s="1074">
        <v>0</v>
      </c>
      <c r="K24" s="1074">
        <v>0</v>
      </c>
      <c r="L24" s="1082">
        <v>3112254.2</v>
      </c>
    </row>
    <row r="25" spans="1:12" ht="18.95" customHeight="1">
      <c r="A25" s="982"/>
      <c r="B25" s="984"/>
      <c r="C25" s="984"/>
      <c r="D25" s="987" t="s">
        <v>44</v>
      </c>
      <c r="E25" s="1010">
        <v>0.52354008085059256</v>
      </c>
      <c r="F25" s="944">
        <v>0.21473422425032593</v>
      </c>
      <c r="G25" s="944">
        <v>0.67698000000000003</v>
      </c>
      <c r="H25" s="944">
        <v>0.85731483590087088</v>
      </c>
      <c r="I25" s="944">
        <v>0</v>
      </c>
      <c r="J25" s="944">
        <v>0</v>
      </c>
      <c r="K25" s="944">
        <v>0</v>
      </c>
      <c r="L25" s="1011">
        <v>0.5192282615949283</v>
      </c>
    </row>
    <row r="26" spans="1:12" ht="18.95" customHeight="1">
      <c r="A26" s="988"/>
      <c r="B26" s="989"/>
      <c r="C26" s="989"/>
      <c r="D26" s="987" t="s">
        <v>45</v>
      </c>
      <c r="E26" s="1012">
        <v>0.48777455784057538</v>
      </c>
      <c r="F26" s="1013">
        <v>0.18808035538328666</v>
      </c>
      <c r="G26" s="1013">
        <v>0.67698000000000003</v>
      </c>
      <c r="H26" s="1013">
        <v>0.66045977812177514</v>
      </c>
      <c r="I26" s="1013">
        <v>0</v>
      </c>
      <c r="J26" s="1013">
        <v>0</v>
      </c>
      <c r="K26" s="1013">
        <v>0</v>
      </c>
      <c r="L26" s="1014">
        <v>0.51925858199928265</v>
      </c>
    </row>
    <row r="27" spans="1:12" ht="18.95" customHeight="1">
      <c r="A27" s="982" t="s">
        <v>354</v>
      </c>
      <c r="B27" s="983" t="s">
        <v>47</v>
      </c>
      <c r="C27" s="984" t="s">
        <v>355</v>
      </c>
      <c r="D27" s="985" t="s">
        <v>41</v>
      </c>
      <c r="E27" s="1079">
        <v>123800000</v>
      </c>
      <c r="F27" s="1074">
        <v>5233000</v>
      </c>
      <c r="G27" s="1074">
        <v>1217000</v>
      </c>
      <c r="H27" s="1074">
        <v>40306000</v>
      </c>
      <c r="I27" s="1074">
        <v>452000</v>
      </c>
      <c r="J27" s="1074">
        <v>0</v>
      </c>
      <c r="K27" s="1074">
        <v>0</v>
      </c>
      <c r="L27" s="1082">
        <v>76592000</v>
      </c>
    </row>
    <row r="28" spans="1:12" ht="18.95" customHeight="1">
      <c r="A28" s="982"/>
      <c r="B28" s="983"/>
      <c r="C28" s="984"/>
      <c r="D28" s="987" t="s">
        <v>42</v>
      </c>
      <c r="E28" s="1081">
        <v>124266089</v>
      </c>
      <c r="F28" s="1074">
        <v>5233000</v>
      </c>
      <c r="G28" s="1074">
        <v>1219688</v>
      </c>
      <c r="H28" s="1074">
        <v>40298312</v>
      </c>
      <c r="I28" s="1074">
        <v>512000</v>
      </c>
      <c r="J28" s="1074">
        <v>0</v>
      </c>
      <c r="K28" s="1074">
        <v>0</v>
      </c>
      <c r="L28" s="1082">
        <v>77003089</v>
      </c>
    </row>
    <row r="29" spans="1:12" ht="18.95" customHeight="1">
      <c r="A29" s="982"/>
      <c r="B29" s="983"/>
      <c r="C29" s="984"/>
      <c r="D29" s="987" t="s">
        <v>43</v>
      </c>
      <c r="E29" s="1081">
        <v>72370094.279999986</v>
      </c>
      <c r="F29" s="1074">
        <v>5178233</v>
      </c>
      <c r="G29" s="1074">
        <v>726417.88</v>
      </c>
      <c r="H29" s="1074">
        <v>24173271.579999991</v>
      </c>
      <c r="I29" s="1074">
        <v>268687.62</v>
      </c>
      <c r="J29" s="1074">
        <v>0</v>
      </c>
      <c r="K29" s="1074">
        <v>0</v>
      </c>
      <c r="L29" s="1082">
        <v>42023484.199999996</v>
      </c>
    </row>
    <row r="30" spans="1:12" ht="18.95" customHeight="1">
      <c r="A30" s="986"/>
      <c r="B30" s="984"/>
      <c r="C30" s="984"/>
      <c r="D30" s="987" t="s">
        <v>44</v>
      </c>
      <c r="E30" s="1010">
        <v>0.58457265169628425</v>
      </c>
      <c r="F30" s="944">
        <v>0.98953430154786925</v>
      </c>
      <c r="G30" s="944">
        <v>0.59689225965488912</v>
      </c>
      <c r="H30" s="944">
        <v>0.59974374981392331</v>
      </c>
      <c r="I30" s="944">
        <v>0.59444163716814158</v>
      </c>
      <c r="J30" s="944">
        <v>0</v>
      </c>
      <c r="K30" s="944">
        <v>0</v>
      </c>
      <c r="L30" s="1011">
        <v>0.54866675631919781</v>
      </c>
    </row>
    <row r="31" spans="1:12" ht="18.95" customHeight="1">
      <c r="A31" s="988"/>
      <c r="B31" s="989"/>
      <c r="C31" s="989"/>
      <c r="D31" s="992" t="s">
        <v>45</v>
      </c>
      <c r="E31" s="1012">
        <v>0.58238007538806491</v>
      </c>
      <c r="F31" s="1013">
        <v>0.98953430154786925</v>
      </c>
      <c r="G31" s="1013">
        <v>0.59557680324804374</v>
      </c>
      <c r="H31" s="1013">
        <v>0.59985816726020658</v>
      </c>
      <c r="I31" s="1013">
        <v>0.52478050781249996</v>
      </c>
      <c r="J31" s="1013">
        <v>0</v>
      </c>
      <c r="K31" s="1013">
        <v>0</v>
      </c>
      <c r="L31" s="1014">
        <v>0.54573764177174755</v>
      </c>
    </row>
    <row r="32" spans="1:12" ht="18.95" customHeight="1">
      <c r="A32" s="982" t="s">
        <v>356</v>
      </c>
      <c r="B32" s="983" t="s">
        <v>47</v>
      </c>
      <c r="C32" s="984" t="s">
        <v>357</v>
      </c>
      <c r="D32" s="987" t="s">
        <v>41</v>
      </c>
      <c r="E32" s="1079">
        <v>695479000</v>
      </c>
      <c r="F32" s="1074">
        <v>695479000</v>
      </c>
      <c r="G32" s="1074">
        <v>0</v>
      </c>
      <c r="H32" s="1074">
        <v>0</v>
      </c>
      <c r="I32" s="1074">
        <v>0</v>
      </c>
      <c r="J32" s="1074">
        <v>0</v>
      </c>
      <c r="K32" s="1074">
        <v>0</v>
      </c>
      <c r="L32" s="1082">
        <v>0</v>
      </c>
    </row>
    <row r="33" spans="1:12" ht="18.95" customHeight="1">
      <c r="A33" s="982"/>
      <c r="B33" s="983"/>
      <c r="C33" s="984"/>
      <c r="D33" s="987" t="s">
        <v>42</v>
      </c>
      <c r="E33" s="1081">
        <v>695479000</v>
      </c>
      <c r="F33" s="1074">
        <v>695479000</v>
      </c>
      <c r="G33" s="1074">
        <v>0</v>
      </c>
      <c r="H33" s="1074">
        <v>0</v>
      </c>
      <c r="I33" s="1074">
        <v>0</v>
      </c>
      <c r="J33" s="1074">
        <v>0</v>
      </c>
      <c r="K33" s="1074">
        <v>0</v>
      </c>
      <c r="L33" s="1082">
        <v>0</v>
      </c>
    </row>
    <row r="34" spans="1:12" ht="18.95" customHeight="1">
      <c r="A34" s="982"/>
      <c r="B34" s="983"/>
      <c r="C34" s="984"/>
      <c r="D34" s="987" t="s">
        <v>43</v>
      </c>
      <c r="E34" s="1081">
        <v>556292571.99000001</v>
      </c>
      <c r="F34" s="1074">
        <v>556292571.99000001</v>
      </c>
      <c r="G34" s="1074">
        <v>0</v>
      </c>
      <c r="H34" s="1074">
        <v>0</v>
      </c>
      <c r="I34" s="1074">
        <v>0</v>
      </c>
      <c r="J34" s="1074">
        <v>0</v>
      </c>
      <c r="K34" s="1074">
        <v>0</v>
      </c>
      <c r="L34" s="1082">
        <v>0</v>
      </c>
    </row>
    <row r="35" spans="1:12" ht="18.95" customHeight="1">
      <c r="A35" s="986"/>
      <c r="B35" s="984"/>
      <c r="C35" s="984"/>
      <c r="D35" s="987" t="s">
        <v>44</v>
      </c>
      <c r="E35" s="1010">
        <v>0.79986968979652873</v>
      </c>
      <c r="F35" s="944">
        <v>0.79986968979652873</v>
      </c>
      <c r="G35" s="944">
        <v>0</v>
      </c>
      <c r="H35" s="944">
        <v>0</v>
      </c>
      <c r="I35" s="944">
        <v>0</v>
      </c>
      <c r="J35" s="944">
        <v>0</v>
      </c>
      <c r="K35" s="944">
        <v>0</v>
      </c>
      <c r="L35" s="1011">
        <v>0</v>
      </c>
    </row>
    <row r="36" spans="1:12" ht="18.95" customHeight="1">
      <c r="A36" s="988"/>
      <c r="B36" s="989"/>
      <c r="C36" s="989"/>
      <c r="D36" s="987" t="s">
        <v>45</v>
      </c>
      <c r="E36" s="1012">
        <v>0.79986968979652873</v>
      </c>
      <c r="F36" s="1013">
        <v>0.79986968979652873</v>
      </c>
      <c r="G36" s="1013">
        <v>0</v>
      </c>
      <c r="H36" s="1013">
        <v>0</v>
      </c>
      <c r="I36" s="1013">
        <v>0</v>
      </c>
      <c r="J36" s="1013">
        <v>0</v>
      </c>
      <c r="K36" s="1013">
        <v>0</v>
      </c>
      <c r="L36" s="1014">
        <v>0</v>
      </c>
    </row>
    <row r="37" spans="1:12" ht="18.95" customHeight="1">
      <c r="A37" s="982" t="s">
        <v>358</v>
      </c>
      <c r="B37" s="983" t="s">
        <v>47</v>
      </c>
      <c r="C37" s="984" t="s">
        <v>359</v>
      </c>
      <c r="D37" s="985" t="s">
        <v>41</v>
      </c>
      <c r="E37" s="1079">
        <v>818225000</v>
      </c>
      <c r="F37" s="1074">
        <v>120787000</v>
      </c>
      <c r="G37" s="1074">
        <v>155000</v>
      </c>
      <c r="H37" s="1074">
        <v>432023000</v>
      </c>
      <c r="I37" s="1074">
        <v>172066000</v>
      </c>
      <c r="J37" s="1074">
        <v>0</v>
      </c>
      <c r="K37" s="1074">
        <v>0</v>
      </c>
      <c r="L37" s="1082">
        <v>93194000</v>
      </c>
    </row>
    <row r="38" spans="1:12" ht="18.95" customHeight="1">
      <c r="A38" s="982"/>
      <c r="B38" s="983"/>
      <c r="C38" s="984"/>
      <c r="D38" s="987" t="s">
        <v>42</v>
      </c>
      <c r="E38" s="1081">
        <v>838761548</v>
      </c>
      <c r="F38" s="1074">
        <v>125420001</v>
      </c>
      <c r="G38" s="1074">
        <v>155000</v>
      </c>
      <c r="H38" s="1074">
        <v>442979488</v>
      </c>
      <c r="I38" s="1074">
        <v>175488498</v>
      </c>
      <c r="J38" s="1074">
        <v>0</v>
      </c>
      <c r="K38" s="1074">
        <v>0</v>
      </c>
      <c r="L38" s="1082">
        <v>94718561</v>
      </c>
    </row>
    <row r="39" spans="1:12" ht="18.95" customHeight="1">
      <c r="A39" s="982"/>
      <c r="B39" s="983"/>
      <c r="C39" s="984"/>
      <c r="D39" s="987" t="s">
        <v>43</v>
      </c>
      <c r="E39" s="1081">
        <v>420817812.65999997</v>
      </c>
      <c r="F39" s="1074">
        <v>68799745.710000008</v>
      </c>
      <c r="G39" s="1074">
        <v>139203.71000000002</v>
      </c>
      <c r="H39" s="1074">
        <v>230652444.65999994</v>
      </c>
      <c r="I39" s="1074">
        <v>53098547.410000004</v>
      </c>
      <c r="J39" s="1074">
        <v>0</v>
      </c>
      <c r="K39" s="1074">
        <v>0</v>
      </c>
      <c r="L39" s="1082">
        <v>68127871.169999987</v>
      </c>
    </row>
    <row r="40" spans="1:12" ht="18.95" customHeight="1">
      <c r="A40" s="986"/>
      <c r="B40" s="984"/>
      <c r="C40" s="984"/>
      <c r="D40" s="987" t="s">
        <v>44</v>
      </c>
      <c r="E40" s="1010">
        <v>0.51430573822603798</v>
      </c>
      <c r="F40" s="944">
        <v>0.56959561633288358</v>
      </c>
      <c r="G40" s="944">
        <v>0.8980884516129034</v>
      </c>
      <c r="H40" s="944">
        <v>0.53388927131194386</v>
      </c>
      <c r="I40" s="944">
        <v>0.30859407093789593</v>
      </c>
      <c r="J40" s="944">
        <v>0</v>
      </c>
      <c r="K40" s="944">
        <v>0</v>
      </c>
      <c r="L40" s="1011">
        <v>0.73103280436508777</v>
      </c>
    </row>
    <row r="41" spans="1:12" ht="18.95" customHeight="1">
      <c r="A41" s="988"/>
      <c r="B41" s="989"/>
      <c r="C41" s="989"/>
      <c r="D41" s="993" t="s">
        <v>45</v>
      </c>
      <c r="E41" s="1012">
        <v>0.50171328628908485</v>
      </c>
      <c r="F41" s="1013">
        <v>0.54855481710608511</v>
      </c>
      <c r="G41" s="1013">
        <v>0.8980884516129034</v>
      </c>
      <c r="H41" s="1013">
        <v>0.52068425493326664</v>
      </c>
      <c r="I41" s="1013">
        <v>0.30257565604100162</v>
      </c>
      <c r="J41" s="1013">
        <v>0</v>
      </c>
      <c r="K41" s="1013">
        <v>0</v>
      </c>
      <c r="L41" s="1014">
        <v>0.71926632384121614</v>
      </c>
    </row>
    <row r="42" spans="1:12" ht="18.75" customHeight="1">
      <c r="A42" s="994" t="s">
        <v>360</v>
      </c>
      <c r="B42" s="995" t="s">
        <v>47</v>
      </c>
      <c r="C42" s="996" t="s">
        <v>361</v>
      </c>
      <c r="D42" s="997" t="s">
        <v>41</v>
      </c>
      <c r="E42" s="1149">
        <v>0</v>
      </c>
      <c r="F42" s="1148">
        <v>0</v>
      </c>
      <c r="G42" s="1148">
        <v>0</v>
      </c>
      <c r="H42" s="1148">
        <v>0</v>
      </c>
      <c r="I42" s="1148">
        <v>0</v>
      </c>
      <c r="J42" s="1148">
        <v>0</v>
      </c>
      <c r="K42" s="1148">
        <v>0</v>
      </c>
      <c r="L42" s="1151">
        <v>0</v>
      </c>
    </row>
    <row r="43" spans="1:12" ht="18.95" customHeight="1">
      <c r="A43" s="986"/>
      <c r="B43" s="984"/>
      <c r="C43" s="984" t="s">
        <v>362</v>
      </c>
      <c r="D43" s="987" t="s">
        <v>42</v>
      </c>
      <c r="E43" s="1150">
        <v>1498962</v>
      </c>
      <c r="F43" s="1148">
        <v>0</v>
      </c>
      <c r="G43" s="1148">
        <v>0</v>
      </c>
      <c r="H43" s="1148">
        <v>0</v>
      </c>
      <c r="I43" s="1148">
        <v>1498962</v>
      </c>
      <c r="J43" s="1148">
        <v>0</v>
      </c>
      <c r="K43" s="1148">
        <v>0</v>
      </c>
      <c r="L43" s="1151">
        <v>0</v>
      </c>
    </row>
    <row r="44" spans="1:12" ht="18.95" customHeight="1">
      <c r="A44" s="986"/>
      <c r="B44" s="984"/>
      <c r="C44" s="984"/>
      <c r="D44" s="987" t="s">
        <v>43</v>
      </c>
      <c r="E44" s="1150">
        <v>494203</v>
      </c>
      <c r="F44" s="1148">
        <v>0</v>
      </c>
      <c r="G44" s="1148">
        <v>0</v>
      </c>
      <c r="H44" s="1148">
        <v>0</v>
      </c>
      <c r="I44" s="1148">
        <v>494203</v>
      </c>
      <c r="J44" s="1148">
        <v>0</v>
      </c>
      <c r="K44" s="1148">
        <v>0</v>
      </c>
      <c r="L44" s="1151">
        <v>0</v>
      </c>
    </row>
    <row r="45" spans="1:12" ht="18.95" customHeight="1">
      <c r="A45" s="986"/>
      <c r="B45" s="984"/>
      <c r="C45" s="984"/>
      <c r="D45" s="987" t="s">
        <v>44</v>
      </c>
      <c r="E45" s="1143">
        <v>0</v>
      </c>
      <c r="F45" s="1142">
        <v>0</v>
      </c>
      <c r="G45" s="1142">
        <v>0</v>
      </c>
      <c r="H45" s="1142">
        <v>0</v>
      </c>
      <c r="I45" s="1142">
        <v>0</v>
      </c>
      <c r="J45" s="1142">
        <v>0</v>
      </c>
      <c r="K45" s="1142">
        <v>0</v>
      </c>
      <c r="L45" s="1144">
        <v>0</v>
      </c>
    </row>
    <row r="46" spans="1:12" ht="18.95" customHeight="1">
      <c r="A46" s="988"/>
      <c r="B46" s="989"/>
      <c r="C46" s="989"/>
      <c r="D46" s="990" t="s">
        <v>45</v>
      </c>
      <c r="E46" s="1145">
        <v>0.32969681686393654</v>
      </c>
      <c r="F46" s="1146">
        <v>0</v>
      </c>
      <c r="G46" s="1146">
        <v>0</v>
      </c>
      <c r="H46" s="1146">
        <v>0</v>
      </c>
      <c r="I46" s="1146">
        <v>0.32969681686393654</v>
      </c>
      <c r="J46" s="1146">
        <v>0</v>
      </c>
      <c r="K46" s="1146">
        <v>0</v>
      </c>
      <c r="L46" s="1147">
        <v>0</v>
      </c>
    </row>
    <row r="47" spans="1:12" ht="18.95" customHeight="1">
      <c r="A47" s="982" t="s">
        <v>363</v>
      </c>
      <c r="B47" s="983" t="s">
        <v>47</v>
      </c>
      <c r="C47" s="984" t="s">
        <v>364</v>
      </c>
      <c r="D47" s="998" t="s">
        <v>41</v>
      </c>
      <c r="E47" s="1079">
        <v>441474000</v>
      </c>
      <c r="F47" s="1074">
        <v>339891000</v>
      </c>
      <c r="G47" s="1074">
        <v>257000</v>
      </c>
      <c r="H47" s="1074">
        <v>100246000</v>
      </c>
      <c r="I47" s="1074">
        <v>450000</v>
      </c>
      <c r="J47" s="1074">
        <v>0</v>
      </c>
      <c r="K47" s="1074">
        <v>0</v>
      </c>
      <c r="L47" s="1082">
        <v>630000</v>
      </c>
    </row>
    <row r="48" spans="1:12" ht="18.95" customHeight="1">
      <c r="A48" s="982"/>
      <c r="B48" s="983"/>
      <c r="C48" s="984"/>
      <c r="D48" s="987" t="s">
        <v>42</v>
      </c>
      <c r="E48" s="1081">
        <v>2205751286.6500001</v>
      </c>
      <c r="F48" s="1074">
        <v>1280237158</v>
      </c>
      <c r="G48" s="1074">
        <v>295000</v>
      </c>
      <c r="H48" s="1074">
        <v>924752350.64999998</v>
      </c>
      <c r="I48" s="1074">
        <v>462936</v>
      </c>
      <c r="J48" s="1074">
        <v>0</v>
      </c>
      <c r="K48" s="1074">
        <v>0</v>
      </c>
      <c r="L48" s="1082">
        <v>3842</v>
      </c>
    </row>
    <row r="49" spans="1:12" ht="18.95" customHeight="1">
      <c r="A49" s="982"/>
      <c r="B49" s="983"/>
      <c r="C49" s="984"/>
      <c r="D49" s="987" t="s">
        <v>43</v>
      </c>
      <c r="E49" s="1081">
        <v>1290281663.1400001</v>
      </c>
      <c r="F49" s="1074">
        <v>1216976331.3599999</v>
      </c>
      <c r="G49" s="1074">
        <v>132814.48000000001</v>
      </c>
      <c r="H49" s="1074">
        <v>72850259.13000001</v>
      </c>
      <c r="I49" s="1074">
        <v>318416.5</v>
      </c>
      <c r="J49" s="1074">
        <v>0</v>
      </c>
      <c r="K49" s="1074">
        <v>0</v>
      </c>
      <c r="L49" s="1082">
        <v>3841.67</v>
      </c>
    </row>
    <row r="50" spans="1:12" ht="18.95" customHeight="1">
      <c r="A50" s="982"/>
      <c r="B50" s="984"/>
      <c r="C50" s="984"/>
      <c r="D50" s="987" t="s">
        <v>44</v>
      </c>
      <c r="E50" s="1010">
        <v>2.9226673895631454</v>
      </c>
      <c r="F50" s="944">
        <v>3.5804900140339107</v>
      </c>
      <c r="G50" s="944">
        <v>0.51678785992217902</v>
      </c>
      <c r="H50" s="944">
        <v>0.72671487271312585</v>
      </c>
      <c r="I50" s="944">
        <v>0.70759222222222218</v>
      </c>
      <c r="J50" s="944">
        <v>0</v>
      </c>
      <c r="K50" s="944">
        <v>0</v>
      </c>
      <c r="L50" s="1011">
        <v>6.0978888888888888E-3</v>
      </c>
    </row>
    <row r="51" spans="1:12" ht="18.95" customHeight="1">
      <c r="A51" s="988"/>
      <c r="B51" s="989"/>
      <c r="C51" s="989"/>
      <c r="D51" s="992" t="s">
        <v>45</v>
      </c>
      <c r="E51" s="1012">
        <v>0.58496244383908946</v>
      </c>
      <c r="F51" s="1013">
        <v>0.95058663448042169</v>
      </c>
      <c r="G51" s="1013">
        <v>0.4502185762711865</v>
      </c>
      <c r="H51" s="1013">
        <v>7.8778128088881558E-2</v>
      </c>
      <c r="I51" s="1013">
        <v>0.68781969861924763</v>
      </c>
      <c r="J51" s="1013">
        <v>0</v>
      </c>
      <c r="K51" s="1013">
        <v>0</v>
      </c>
      <c r="L51" s="1014">
        <v>0.99991410723581475</v>
      </c>
    </row>
    <row r="52" spans="1:12" ht="18.95" customHeight="1">
      <c r="A52" s="982" t="s">
        <v>365</v>
      </c>
      <c r="B52" s="983" t="s">
        <v>47</v>
      </c>
      <c r="C52" s="984" t="s">
        <v>366</v>
      </c>
      <c r="D52" s="985" t="s">
        <v>41</v>
      </c>
      <c r="E52" s="1079">
        <v>21000000</v>
      </c>
      <c r="F52" s="1074">
        <v>21000000</v>
      </c>
      <c r="G52" s="1074">
        <v>0</v>
      </c>
      <c r="H52" s="1074">
        <v>0</v>
      </c>
      <c r="I52" s="1074">
        <v>0</v>
      </c>
      <c r="J52" s="1074">
        <v>0</v>
      </c>
      <c r="K52" s="1074">
        <v>0</v>
      </c>
      <c r="L52" s="1082">
        <v>0</v>
      </c>
    </row>
    <row r="53" spans="1:12" ht="18.95" customHeight="1">
      <c r="A53" s="982"/>
      <c r="B53" s="983"/>
      <c r="C53" s="984"/>
      <c r="D53" s="987" t="s">
        <v>42</v>
      </c>
      <c r="E53" s="1081">
        <v>21000000</v>
      </c>
      <c r="F53" s="1074">
        <v>21000000</v>
      </c>
      <c r="G53" s="1074">
        <v>0</v>
      </c>
      <c r="H53" s="1074">
        <v>0</v>
      </c>
      <c r="I53" s="1074">
        <v>0</v>
      </c>
      <c r="J53" s="1074">
        <v>0</v>
      </c>
      <c r="K53" s="1074">
        <v>0</v>
      </c>
      <c r="L53" s="1082">
        <v>0</v>
      </c>
    </row>
    <row r="54" spans="1:12" ht="18.95" customHeight="1">
      <c r="A54" s="982"/>
      <c r="B54" s="983"/>
      <c r="C54" s="984"/>
      <c r="D54" s="987" t="s">
        <v>43</v>
      </c>
      <c r="E54" s="1081">
        <v>7758667</v>
      </c>
      <c r="F54" s="1074">
        <v>7758667</v>
      </c>
      <c r="G54" s="1074">
        <v>0</v>
      </c>
      <c r="H54" s="1074">
        <v>0</v>
      </c>
      <c r="I54" s="1074">
        <v>0</v>
      </c>
      <c r="J54" s="1074">
        <v>0</v>
      </c>
      <c r="K54" s="1074">
        <v>0</v>
      </c>
      <c r="L54" s="1082">
        <v>0</v>
      </c>
    </row>
    <row r="55" spans="1:12" ht="18.95" customHeight="1">
      <c r="A55" s="986"/>
      <c r="B55" s="984"/>
      <c r="C55" s="984"/>
      <c r="D55" s="987" t="s">
        <v>44</v>
      </c>
      <c r="E55" s="1010">
        <v>0.36946033333333334</v>
      </c>
      <c r="F55" s="944">
        <v>0.36946033333333334</v>
      </c>
      <c r="G55" s="944">
        <v>0</v>
      </c>
      <c r="H55" s="944">
        <v>0</v>
      </c>
      <c r="I55" s="944">
        <v>0</v>
      </c>
      <c r="J55" s="944">
        <v>0</v>
      </c>
      <c r="K55" s="944">
        <v>0</v>
      </c>
      <c r="L55" s="1011">
        <v>0</v>
      </c>
    </row>
    <row r="56" spans="1:12" ht="18.95" customHeight="1">
      <c r="A56" s="988"/>
      <c r="B56" s="989"/>
      <c r="C56" s="989"/>
      <c r="D56" s="992" t="s">
        <v>45</v>
      </c>
      <c r="E56" s="1012">
        <v>0.36946033333333334</v>
      </c>
      <c r="F56" s="1013">
        <v>0.36946033333333334</v>
      </c>
      <c r="G56" s="1013">
        <v>0</v>
      </c>
      <c r="H56" s="1013">
        <v>0</v>
      </c>
      <c r="I56" s="1013">
        <v>0</v>
      </c>
      <c r="J56" s="1013">
        <v>0</v>
      </c>
      <c r="K56" s="1013">
        <v>0</v>
      </c>
      <c r="L56" s="1014">
        <v>0</v>
      </c>
    </row>
    <row r="57" spans="1:12" ht="18.95" customHeight="1">
      <c r="A57" s="982" t="s">
        <v>367</v>
      </c>
      <c r="B57" s="983" t="s">
        <v>47</v>
      </c>
      <c r="C57" s="984" t="s">
        <v>368</v>
      </c>
      <c r="D57" s="987" t="s">
        <v>41</v>
      </c>
      <c r="E57" s="1079">
        <v>13822948000</v>
      </c>
      <c r="F57" s="1074">
        <v>5656158000</v>
      </c>
      <c r="G57" s="1074">
        <v>13135000</v>
      </c>
      <c r="H57" s="1074">
        <v>3747756000</v>
      </c>
      <c r="I57" s="1074">
        <v>3415721000</v>
      </c>
      <c r="J57" s="1074">
        <v>0</v>
      </c>
      <c r="K57" s="1074">
        <v>0</v>
      </c>
      <c r="L57" s="1082">
        <v>990178000</v>
      </c>
    </row>
    <row r="58" spans="1:12" ht="18.95" customHeight="1">
      <c r="A58" s="982"/>
      <c r="B58" s="983"/>
      <c r="C58" s="984"/>
      <c r="D58" s="987" t="s">
        <v>42</v>
      </c>
      <c r="E58" s="1081">
        <v>14780237365.18</v>
      </c>
      <c r="F58" s="1074">
        <v>6262218530.7799997</v>
      </c>
      <c r="G58" s="1074">
        <v>13461600</v>
      </c>
      <c r="H58" s="1074">
        <v>3779200228.1900001</v>
      </c>
      <c r="I58" s="1074">
        <v>3515658664.7800007</v>
      </c>
      <c r="J58" s="1074">
        <v>0</v>
      </c>
      <c r="K58" s="1074">
        <v>0</v>
      </c>
      <c r="L58" s="1082">
        <v>1209698341.4300001</v>
      </c>
    </row>
    <row r="59" spans="1:12" ht="18.95" customHeight="1">
      <c r="A59" s="982"/>
      <c r="B59" s="983"/>
      <c r="C59" s="984"/>
      <c r="D59" s="987" t="s">
        <v>43</v>
      </c>
      <c r="E59" s="1081">
        <v>8006922707.3199997</v>
      </c>
      <c r="F59" s="1074">
        <v>3801936712.1599994</v>
      </c>
      <c r="G59" s="1074">
        <v>7189046.0700000003</v>
      </c>
      <c r="H59" s="1074">
        <v>1935912321.5199995</v>
      </c>
      <c r="I59" s="1074">
        <v>1275212343.2000005</v>
      </c>
      <c r="J59" s="1074">
        <v>0</v>
      </c>
      <c r="K59" s="1074">
        <v>0</v>
      </c>
      <c r="L59" s="1082">
        <v>986672284.37000036</v>
      </c>
    </row>
    <row r="60" spans="1:12" ht="18.95" customHeight="1">
      <c r="A60" s="986"/>
      <c r="B60" s="984"/>
      <c r="C60" s="984"/>
      <c r="D60" s="987" t="s">
        <v>44</v>
      </c>
      <c r="E60" s="1010">
        <v>0.57924855879657511</v>
      </c>
      <c r="F60" s="944">
        <v>0.67217653965112001</v>
      </c>
      <c r="G60" s="944">
        <v>0.54731983783783789</v>
      </c>
      <c r="H60" s="944">
        <v>0.51655239068925496</v>
      </c>
      <c r="I60" s="944">
        <v>0.37333621311576692</v>
      </c>
      <c r="J60" s="944">
        <v>0</v>
      </c>
      <c r="K60" s="944">
        <v>0</v>
      </c>
      <c r="L60" s="1011">
        <v>0.99645950967401853</v>
      </c>
    </row>
    <row r="61" spans="1:12" ht="18.95" customHeight="1">
      <c r="A61" s="988"/>
      <c r="B61" s="989"/>
      <c r="C61" s="989"/>
      <c r="D61" s="987" t="s">
        <v>45</v>
      </c>
      <c r="E61" s="1012">
        <v>0.54173167246847442</v>
      </c>
      <c r="F61" s="1013">
        <v>0.60712296983453296</v>
      </c>
      <c r="G61" s="1013">
        <v>0.53404098101265829</v>
      </c>
      <c r="H61" s="1013">
        <v>0.51225449953128843</v>
      </c>
      <c r="I61" s="1013">
        <v>0.36272359315627689</v>
      </c>
      <c r="J61" s="1013">
        <v>0</v>
      </c>
      <c r="K61" s="1013">
        <v>0</v>
      </c>
      <c r="L61" s="1014">
        <v>0.81563498153071967</v>
      </c>
    </row>
    <row r="62" spans="1:12" ht="18.95" customHeight="1">
      <c r="A62" s="982" t="s">
        <v>369</v>
      </c>
      <c r="B62" s="983" t="s">
        <v>47</v>
      </c>
      <c r="C62" s="984" t="s">
        <v>132</v>
      </c>
      <c r="D62" s="985" t="s">
        <v>41</v>
      </c>
      <c r="E62" s="1079">
        <v>58458000</v>
      </c>
      <c r="F62" s="1074">
        <v>55143000</v>
      </c>
      <c r="G62" s="1074">
        <v>10000</v>
      </c>
      <c r="H62" s="1074">
        <v>3105000</v>
      </c>
      <c r="I62" s="1074">
        <v>200000</v>
      </c>
      <c r="J62" s="1074">
        <v>0</v>
      </c>
      <c r="K62" s="1074">
        <v>0</v>
      </c>
      <c r="L62" s="1082">
        <v>0</v>
      </c>
    </row>
    <row r="63" spans="1:12" ht="18.95" customHeight="1">
      <c r="A63" s="982"/>
      <c r="B63" s="983"/>
      <c r="C63" s="984"/>
      <c r="D63" s="987" t="s">
        <v>42</v>
      </c>
      <c r="E63" s="1081">
        <v>58561324</v>
      </c>
      <c r="F63" s="1074">
        <v>55143000</v>
      </c>
      <c r="G63" s="1074">
        <v>10000</v>
      </c>
      <c r="H63" s="1074">
        <v>3105000</v>
      </c>
      <c r="I63" s="1074">
        <v>200000</v>
      </c>
      <c r="J63" s="1074">
        <v>0</v>
      </c>
      <c r="K63" s="1074">
        <v>0</v>
      </c>
      <c r="L63" s="1082">
        <v>103324</v>
      </c>
    </row>
    <row r="64" spans="1:12" ht="18.95" customHeight="1">
      <c r="A64" s="982"/>
      <c r="B64" s="983"/>
      <c r="C64" s="984"/>
      <c r="D64" s="987" t="s">
        <v>43</v>
      </c>
      <c r="E64" s="1081">
        <v>41636475.210000001</v>
      </c>
      <c r="F64" s="1074">
        <v>39864431</v>
      </c>
      <c r="G64" s="1074">
        <v>0</v>
      </c>
      <c r="H64" s="1074">
        <v>1668721.49</v>
      </c>
      <c r="I64" s="1074">
        <v>0</v>
      </c>
      <c r="J64" s="1074">
        <v>0</v>
      </c>
      <c r="K64" s="1074">
        <v>0</v>
      </c>
      <c r="L64" s="1082">
        <v>103322.72</v>
      </c>
    </row>
    <row r="65" spans="1:12" ht="18.95" customHeight="1">
      <c r="A65" s="986"/>
      <c r="B65" s="984"/>
      <c r="C65" s="984"/>
      <c r="D65" s="987" t="s">
        <v>44</v>
      </c>
      <c r="E65" s="1010">
        <v>0.71224597505901677</v>
      </c>
      <c r="F65" s="944">
        <v>0.72292822298387827</v>
      </c>
      <c r="G65" s="944">
        <v>0</v>
      </c>
      <c r="H65" s="944">
        <v>0.53743043156199677</v>
      </c>
      <c r="I65" s="944">
        <v>0</v>
      </c>
      <c r="J65" s="944">
        <v>0</v>
      </c>
      <c r="K65" s="944">
        <v>0</v>
      </c>
      <c r="L65" s="1011">
        <v>0</v>
      </c>
    </row>
    <row r="66" spans="1:12" ht="18.95" customHeight="1">
      <c r="A66" s="988"/>
      <c r="B66" s="989"/>
      <c r="C66" s="989"/>
      <c r="D66" s="992" t="s">
        <v>45</v>
      </c>
      <c r="E66" s="1012">
        <v>0.71098930772125302</v>
      </c>
      <c r="F66" s="1013">
        <v>0.72292822298387827</v>
      </c>
      <c r="G66" s="1013">
        <v>0</v>
      </c>
      <c r="H66" s="1013">
        <v>0.53743043156199677</v>
      </c>
      <c r="I66" s="1013">
        <v>0</v>
      </c>
      <c r="J66" s="1013">
        <v>0</v>
      </c>
      <c r="K66" s="1013">
        <v>0</v>
      </c>
      <c r="L66" s="1014">
        <v>0.99998761178429019</v>
      </c>
    </row>
    <row r="67" spans="1:12" ht="18.95" customHeight="1">
      <c r="A67" s="982" t="s">
        <v>370</v>
      </c>
      <c r="B67" s="983" t="s">
        <v>47</v>
      </c>
      <c r="C67" s="984" t="s">
        <v>371</v>
      </c>
      <c r="D67" s="985" t="s">
        <v>41</v>
      </c>
      <c r="E67" s="1079">
        <v>741233000</v>
      </c>
      <c r="F67" s="1074">
        <v>729207000</v>
      </c>
      <c r="G67" s="1074">
        <v>321000</v>
      </c>
      <c r="H67" s="1074">
        <v>11233000</v>
      </c>
      <c r="I67" s="1074">
        <v>472000</v>
      </c>
      <c r="J67" s="1074">
        <v>0</v>
      </c>
      <c r="K67" s="1074">
        <v>0</v>
      </c>
      <c r="L67" s="1082">
        <v>0</v>
      </c>
    </row>
    <row r="68" spans="1:12" ht="18.95" customHeight="1">
      <c r="A68" s="982"/>
      <c r="B68" s="983"/>
      <c r="C68" s="984"/>
      <c r="D68" s="987" t="s">
        <v>42</v>
      </c>
      <c r="E68" s="1081">
        <v>844067202.77999997</v>
      </c>
      <c r="F68" s="1074">
        <v>797465132.84000003</v>
      </c>
      <c r="G68" s="1074">
        <v>281000</v>
      </c>
      <c r="H68" s="1074">
        <v>41592953.140000001</v>
      </c>
      <c r="I68" s="1074">
        <v>4728116.8</v>
      </c>
      <c r="J68" s="1074">
        <v>0</v>
      </c>
      <c r="K68" s="1074">
        <v>0</v>
      </c>
      <c r="L68" s="1082">
        <v>0</v>
      </c>
    </row>
    <row r="69" spans="1:12" ht="18.95" customHeight="1">
      <c r="A69" s="982"/>
      <c r="B69" s="983"/>
      <c r="C69" s="984"/>
      <c r="D69" s="987" t="s">
        <v>43</v>
      </c>
      <c r="E69" s="1081">
        <v>624870184.89999998</v>
      </c>
      <c r="F69" s="1074">
        <v>595934813.70999992</v>
      </c>
      <c r="G69" s="1074">
        <v>47751.5</v>
      </c>
      <c r="H69" s="1074">
        <v>28277683.990000002</v>
      </c>
      <c r="I69" s="1074">
        <v>609935.69999999995</v>
      </c>
      <c r="J69" s="1074">
        <v>0</v>
      </c>
      <c r="K69" s="1074">
        <v>0</v>
      </c>
      <c r="L69" s="1082">
        <v>0</v>
      </c>
    </row>
    <row r="70" spans="1:12" ht="18.95" customHeight="1">
      <c r="A70" s="986"/>
      <c r="B70" s="984"/>
      <c r="C70" s="984"/>
      <c r="D70" s="987" t="s">
        <v>44</v>
      </c>
      <c r="E70" s="1010">
        <v>0.84301452431286783</v>
      </c>
      <c r="F70" s="944">
        <v>0.81723682535960285</v>
      </c>
      <c r="G70" s="944">
        <v>0.14875856697819315</v>
      </c>
      <c r="H70" s="944">
        <v>2.5173759449835309</v>
      </c>
      <c r="I70" s="944">
        <v>1.2922366525423727</v>
      </c>
      <c r="J70" s="944">
        <v>0</v>
      </c>
      <c r="K70" s="944">
        <v>0</v>
      </c>
      <c r="L70" s="1011">
        <v>0</v>
      </c>
    </row>
    <row r="71" spans="1:12" ht="18.95" customHeight="1">
      <c r="A71" s="988"/>
      <c r="B71" s="989"/>
      <c r="C71" s="989"/>
      <c r="D71" s="990" t="s">
        <v>45</v>
      </c>
      <c r="E71" s="1012">
        <v>0.74030857121558824</v>
      </c>
      <c r="F71" s="1013">
        <v>0.74728635669337251</v>
      </c>
      <c r="G71" s="1013">
        <v>0.16993416370106762</v>
      </c>
      <c r="H71" s="1013">
        <v>0.67986718554988379</v>
      </c>
      <c r="I71" s="1013">
        <v>0.12900182584321943</v>
      </c>
      <c r="J71" s="1013">
        <v>0</v>
      </c>
      <c r="K71" s="1013">
        <v>0</v>
      </c>
      <c r="L71" s="1014">
        <v>0</v>
      </c>
    </row>
    <row r="72" spans="1:12" ht="18.95" customHeight="1">
      <c r="A72" s="999" t="s">
        <v>372</v>
      </c>
      <c r="B72" s="995" t="s">
        <v>47</v>
      </c>
      <c r="C72" s="1000" t="s">
        <v>373</v>
      </c>
      <c r="D72" s="997" t="s">
        <v>41</v>
      </c>
      <c r="E72" s="1079">
        <v>499310000</v>
      </c>
      <c r="F72" s="1074">
        <v>348091000</v>
      </c>
      <c r="G72" s="1074">
        <v>224000</v>
      </c>
      <c r="H72" s="1074">
        <v>131526000</v>
      </c>
      <c r="I72" s="1074">
        <v>2965000</v>
      </c>
      <c r="J72" s="1074">
        <v>0</v>
      </c>
      <c r="K72" s="1074">
        <v>0</v>
      </c>
      <c r="L72" s="1082">
        <v>16504000</v>
      </c>
    </row>
    <row r="73" spans="1:12" ht="18.95" customHeight="1">
      <c r="A73" s="982"/>
      <c r="B73" s="983"/>
      <c r="C73" s="984"/>
      <c r="D73" s="987" t="s">
        <v>42</v>
      </c>
      <c r="E73" s="1081">
        <v>505775024.12</v>
      </c>
      <c r="F73" s="1074">
        <v>353041625.81999999</v>
      </c>
      <c r="G73" s="1074">
        <v>235900</v>
      </c>
      <c r="H73" s="1074">
        <v>128868598.81999999</v>
      </c>
      <c r="I73" s="1074">
        <v>5572856.4800000004</v>
      </c>
      <c r="J73" s="1074">
        <v>0</v>
      </c>
      <c r="K73" s="1074">
        <v>0</v>
      </c>
      <c r="L73" s="1082">
        <v>18056043</v>
      </c>
    </row>
    <row r="74" spans="1:12" ht="18.95" customHeight="1">
      <c r="A74" s="982"/>
      <c r="B74" s="983"/>
      <c r="C74" s="984"/>
      <c r="D74" s="987" t="s">
        <v>43</v>
      </c>
      <c r="E74" s="1081">
        <v>284683367.76999992</v>
      </c>
      <c r="F74" s="1074">
        <v>208212108.80999997</v>
      </c>
      <c r="G74" s="1074">
        <v>100039.66</v>
      </c>
      <c r="H74" s="1074">
        <v>65841449.210000008</v>
      </c>
      <c r="I74" s="1074">
        <v>1293889.6499999999</v>
      </c>
      <c r="J74" s="1074">
        <v>0</v>
      </c>
      <c r="K74" s="1074">
        <v>0</v>
      </c>
      <c r="L74" s="1082">
        <v>9235880.4400000125</v>
      </c>
    </row>
    <row r="75" spans="1:12" ht="18.95" customHeight="1">
      <c r="A75" s="986"/>
      <c r="B75" s="984"/>
      <c r="C75" s="984" t="s">
        <v>4</v>
      </c>
      <c r="D75" s="987" t="s">
        <v>44</v>
      </c>
      <c r="E75" s="1010">
        <v>0.57015354743546076</v>
      </c>
      <c r="F75" s="944">
        <v>0.59815424360296576</v>
      </c>
      <c r="G75" s="944">
        <v>0.44660562500000001</v>
      </c>
      <c r="H75" s="944">
        <v>0.50059645400909336</v>
      </c>
      <c r="I75" s="944">
        <v>0.43638774030354127</v>
      </c>
      <c r="J75" s="944">
        <v>0</v>
      </c>
      <c r="K75" s="944">
        <v>0</v>
      </c>
      <c r="L75" s="1011">
        <v>0.55961466553562844</v>
      </c>
    </row>
    <row r="76" spans="1:12" ht="18.95" customHeight="1">
      <c r="A76" s="988"/>
      <c r="B76" s="989"/>
      <c r="C76" s="989"/>
      <c r="D76" s="993" t="s">
        <v>45</v>
      </c>
      <c r="E76" s="1012">
        <v>0.56286561058510487</v>
      </c>
      <c r="F76" s="1013">
        <v>0.58976645693377228</v>
      </c>
      <c r="G76" s="1013">
        <v>0.42407655786350151</v>
      </c>
      <c r="H76" s="1013">
        <v>0.51091926049390413</v>
      </c>
      <c r="I76" s="1013">
        <v>0.23217709887981897</v>
      </c>
      <c r="J76" s="1013">
        <v>0</v>
      </c>
      <c r="K76" s="1013">
        <v>0</v>
      </c>
      <c r="L76" s="1014">
        <v>0.51151187666090581</v>
      </c>
    </row>
    <row r="77" spans="1:12" ht="18.95" customHeight="1">
      <c r="A77" s="982" t="s">
        <v>374</v>
      </c>
      <c r="B77" s="983" t="s">
        <v>47</v>
      </c>
      <c r="C77" s="984" t="s">
        <v>375</v>
      </c>
      <c r="D77" s="998" t="s">
        <v>41</v>
      </c>
      <c r="E77" s="1079">
        <v>23781000</v>
      </c>
      <c r="F77" s="1074">
        <v>0</v>
      </c>
      <c r="G77" s="1074">
        <v>36000</v>
      </c>
      <c r="H77" s="1074">
        <v>22929000</v>
      </c>
      <c r="I77" s="1074">
        <v>0</v>
      </c>
      <c r="J77" s="1074">
        <v>0</v>
      </c>
      <c r="K77" s="1074">
        <v>0</v>
      </c>
      <c r="L77" s="1082">
        <v>816000</v>
      </c>
    </row>
    <row r="78" spans="1:12" ht="18.95" customHeight="1">
      <c r="A78" s="982"/>
      <c r="B78" s="983"/>
      <c r="C78" s="984"/>
      <c r="D78" s="987" t="s">
        <v>42</v>
      </c>
      <c r="E78" s="1081">
        <v>23849979</v>
      </c>
      <c r="F78" s="1074">
        <v>0</v>
      </c>
      <c r="G78" s="1074">
        <v>36000</v>
      </c>
      <c r="H78" s="1074">
        <v>22869270</v>
      </c>
      <c r="I78" s="1074">
        <v>59730</v>
      </c>
      <c r="J78" s="1074">
        <v>0</v>
      </c>
      <c r="K78" s="1074">
        <v>0</v>
      </c>
      <c r="L78" s="1082">
        <v>884979</v>
      </c>
    </row>
    <row r="79" spans="1:12" ht="18.95" customHeight="1">
      <c r="A79" s="982"/>
      <c r="B79" s="983"/>
      <c r="C79" s="984"/>
      <c r="D79" s="987" t="s">
        <v>43</v>
      </c>
      <c r="E79" s="1081">
        <v>14018864.020000001</v>
      </c>
      <c r="F79" s="1074">
        <v>0</v>
      </c>
      <c r="G79" s="1074">
        <v>7796.39</v>
      </c>
      <c r="H79" s="1074">
        <v>13409544.260000002</v>
      </c>
      <c r="I79" s="1074">
        <v>0</v>
      </c>
      <c r="J79" s="1074">
        <v>0</v>
      </c>
      <c r="K79" s="1074">
        <v>0</v>
      </c>
      <c r="L79" s="1082">
        <v>601523.37</v>
      </c>
    </row>
    <row r="80" spans="1:12" ht="18.95" customHeight="1">
      <c r="A80" s="986"/>
      <c r="B80" s="984"/>
      <c r="C80" s="984"/>
      <c r="D80" s="987" t="s">
        <v>44</v>
      </c>
      <c r="E80" s="1010">
        <v>0.58949850805264714</v>
      </c>
      <c r="F80" s="944">
        <v>0</v>
      </c>
      <c r="G80" s="944">
        <v>0.21656638888888891</v>
      </c>
      <c r="H80" s="944">
        <v>0.58482900518993419</v>
      </c>
      <c r="I80" s="944">
        <v>0</v>
      </c>
      <c r="J80" s="944">
        <v>0</v>
      </c>
      <c r="K80" s="944">
        <v>0</v>
      </c>
      <c r="L80" s="1011">
        <v>0.73716099264705881</v>
      </c>
    </row>
    <row r="81" spans="1:12" ht="18.95" customHeight="1">
      <c r="A81" s="988"/>
      <c r="B81" s="989"/>
      <c r="C81" s="989"/>
      <c r="D81" s="987" t="s">
        <v>45</v>
      </c>
      <c r="E81" s="1012">
        <v>0.58779355822493606</v>
      </c>
      <c r="F81" s="1013">
        <v>0</v>
      </c>
      <c r="G81" s="1013">
        <v>0.21656638888888891</v>
      </c>
      <c r="H81" s="1013">
        <v>0.58635646262429897</v>
      </c>
      <c r="I81" s="1013">
        <v>0</v>
      </c>
      <c r="J81" s="1013">
        <v>0</v>
      </c>
      <c r="K81" s="1013">
        <v>0</v>
      </c>
      <c r="L81" s="1014">
        <v>0.67970355228768142</v>
      </c>
    </row>
    <row r="82" spans="1:12" ht="18.95" customHeight="1">
      <c r="A82" s="982" t="s">
        <v>376</v>
      </c>
      <c r="B82" s="983" t="s">
        <v>47</v>
      </c>
      <c r="C82" s="984" t="s">
        <v>712</v>
      </c>
      <c r="D82" s="985" t="s">
        <v>41</v>
      </c>
      <c r="E82" s="1079">
        <v>24805553000</v>
      </c>
      <c r="F82" s="1074">
        <v>22647999000</v>
      </c>
      <c r="G82" s="1074">
        <v>70189000</v>
      </c>
      <c r="H82" s="1074">
        <v>906404000</v>
      </c>
      <c r="I82" s="1074">
        <v>737175000</v>
      </c>
      <c r="J82" s="1074">
        <v>0</v>
      </c>
      <c r="K82" s="1074">
        <v>0</v>
      </c>
      <c r="L82" s="1082">
        <v>443786000</v>
      </c>
    </row>
    <row r="83" spans="1:12" ht="18.95" customHeight="1">
      <c r="A83" s="982"/>
      <c r="B83" s="983"/>
      <c r="C83" s="984"/>
      <c r="D83" s="987" t="s">
        <v>42</v>
      </c>
      <c r="E83" s="1081">
        <v>24874216428</v>
      </c>
      <c r="F83" s="1074">
        <v>22703104798</v>
      </c>
      <c r="G83" s="1074">
        <v>70177000</v>
      </c>
      <c r="H83" s="1074">
        <v>880449942</v>
      </c>
      <c r="I83" s="1074">
        <v>851351610</v>
      </c>
      <c r="J83" s="1074">
        <v>0</v>
      </c>
      <c r="K83" s="1074">
        <v>0</v>
      </c>
      <c r="L83" s="1082">
        <v>369133078</v>
      </c>
    </row>
    <row r="84" spans="1:12" ht="18.95" customHeight="1">
      <c r="A84" s="982"/>
      <c r="B84" s="983"/>
      <c r="C84" s="984"/>
      <c r="D84" s="987" t="s">
        <v>43</v>
      </c>
      <c r="E84" s="1081">
        <v>16378509949.789997</v>
      </c>
      <c r="F84" s="1074">
        <v>15219109733.969999</v>
      </c>
      <c r="G84" s="1074">
        <v>38169152.550000004</v>
      </c>
      <c r="H84" s="1074">
        <v>575837057.03999996</v>
      </c>
      <c r="I84" s="1074">
        <v>288725941.51999998</v>
      </c>
      <c r="J84" s="1074">
        <v>0</v>
      </c>
      <c r="K84" s="1074">
        <v>0</v>
      </c>
      <c r="L84" s="1082">
        <v>256668064.71000004</v>
      </c>
    </row>
    <row r="85" spans="1:12" ht="18.95" customHeight="1">
      <c r="A85" s="986"/>
      <c r="B85" s="984"/>
      <c r="C85" s="984"/>
      <c r="D85" s="987" t="s">
        <v>44</v>
      </c>
      <c r="E85" s="1010">
        <v>0.66027594505915654</v>
      </c>
      <c r="F85" s="944">
        <v>0.67198474063735159</v>
      </c>
      <c r="G85" s="944">
        <v>0.54380533345680948</v>
      </c>
      <c r="H85" s="944">
        <v>0.63529845084531833</v>
      </c>
      <c r="I85" s="944">
        <v>0.3916654003730457</v>
      </c>
      <c r="J85" s="944">
        <v>0</v>
      </c>
      <c r="K85" s="944">
        <v>0</v>
      </c>
      <c r="L85" s="1011">
        <v>0.57835998591663562</v>
      </c>
    </row>
    <row r="86" spans="1:12" ht="18.95" customHeight="1">
      <c r="A86" s="988"/>
      <c r="B86" s="989"/>
      <c r="C86" s="989"/>
      <c r="D86" s="992" t="s">
        <v>45</v>
      </c>
      <c r="E86" s="1012">
        <v>0.65845330232607069</v>
      </c>
      <c r="F86" s="1013">
        <v>0.67035367494364495</v>
      </c>
      <c r="G86" s="1013">
        <v>0.54389832209983335</v>
      </c>
      <c r="H86" s="1013">
        <v>0.65402589013970314</v>
      </c>
      <c r="I86" s="1013">
        <v>0.33913830446623572</v>
      </c>
      <c r="J86" s="1013">
        <v>0</v>
      </c>
      <c r="K86" s="1013">
        <v>0</v>
      </c>
      <c r="L86" s="1014">
        <v>0.69532664506972208</v>
      </c>
    </row>
    <row r="87" spans="1:12" ht="18.95" customHeight="1">
      <c r="A87" s="982" t="s">
        <v>377</v>
      </c>
      <c r="B87" s="983" t="s">
        <v>47</v>
      </c>
      <c r="C87" s="984" t="s">
        <v>83</v>
      </c>
      <c r="D87" s="987" t="s">
        <v>41</v>
      </c>
      <c r="E87" s="1079">
        <v>16039449000</v>
      </c>
      <c r="F87" s="1074">
        <v>838122000</v>
      </c>
      <c r="G87" s="1074">
        <v>394540000</v>
      </c>
      <c r="H87" s="1074">
        <v>13575825000</v>
      </c>
      <c r="I87" s="1074">
        <v>360687000</v>
      </c>
      <c r="J87" s="1074">
        <v>0</v>
      </c>
      <c r="K87" s="1074">
        <v>0</v>
      </c>
      <c r="L87" s="1082">
        <v>870275000</v>
      </c>
    </row>
    <row r="88" spans="1:12" ht="18.95" customHeight="1">
      <c r="A88" s="982"/>
      <c r="B88" s="983"/>
      <c r="C88" s="984"/>
      <c r="D88" s="987" t="s">
        <v>42</v>
      </c>
      <c r="E88" s="1081">
        <v>17417198489.23</v>
      </c>
      <c r="F88" s="1074">
        <v>1003234905.8299998</v>
      </c>
      <c r="G88" s="1074">
        <v>391938579.13</v>
      </c>
      <c r="H88" s="1074">
        <v>14574234171.92</v>
      </c>
      <c r="I88" s="1074">
        <v>538480521.01999998</v>
      </c>
      <c r="J88" s="1074">
        <v>5000</v>
      </c>
      <c r="K88" s="1074">
        <v>0</v>
      </c>
      <c r="L88" s="1082">
        <v>909305311.32999992</v>
      </c>
    </row>
    <row r="89" spans="1:12" ht="18.95" customHeight="1">
      <c r="A89" s="982"/>
      <c r="B89" s="983"/>
      <c r="C89" s="984"/>
      <c r="D89" s="987" t="s">
        <v>43</v>
      </c>
      <c r="E89" s="1081">
        <v>10451231973.699991</v>
      </c>
      <c r="F89" s="1074">
        <v>687449910.40999997</v>
      </c>
      <c r="G89" s="1074">
        <v>188770739.99000004</v>
      </c>
      <c r="H89" s="1074">
        <v>9011992368.8099918</v>
      </c>
      <c r="I89" s="1074">
        <v>109243680.59</v>
      </c>
      <c r="J89" s="1074">
        <v>0</v>
      </c>
      <c r="K89" s="1074">
        <v>0</v>
      </c>
      <c r="L89" s="1082">
        <v>453775273.90000045</v>
      </c>
    </row>
    <row r="90" spans="1:12" ht="18.95" customHeight="1">
      <c r="A90" s="982"/>
      <c r="B90" s="984"/>
      <c r="C90" s="984"/>
      <c r="D90" s="987" t="s">
        <v>44</v>
      </c>
      <c r="E90" s="1010">
        <v>0.65159544905189648</v>
      </c>
      <c r="F90" s="944">
        <v>0.82022654268710282</v>
      </c>
      <c r="G90" s="944">
        <v>0.47845779893040008</v>
      </c>
      <c r="H90" s="944">
        <v>0.66382649811779337</v>
      </c>
      <c r="I90" s="944">
        <v>0.30287667864381029</v>
      </c>
      <c r="J90" s="944">
        <v>0</v>
      </c>
      <c r="K90" s="944">
        <v>0</v>
      </c>
      <c r="L90" s="1011">
        <v>0.52141595920829675</v>
      </c>
    </row>
    <row r="91" spans="1:12" ht="18.95" customHeight="1">
      <c r="A91" s="988"/>
      <c r="B91" s="989"/>
      <c r="C91" s="989"/>
      <c r="D91" s="990" t="s">
        <v>45</v>
      </c>
      <c r="E91" s="1012">
        <v>0.60005241257154851</v>
      </c>
      <c r="F91" s="1013">
        <v>0.68523324538957953</v>
      </c>
      <c r="G91" s="1013">
        <v>0.48163347534968659</v>
      </c>
      <c r="H91" s="1013">
        <v>0.61835100647506325</v>
      </c>
      <c r="I91" s="1013">
        <v>0.20287396911418182</v>
      </c>
      <c r="J91" s="1013">
        <v>0</v>
      </c>
      <c r="K91" s="1013">
        <v>0</v>
      </c>
      <c r="L91" s="1014">
        <v>0.49903510762109571</v>
      </c>
    </row>
    <row r="92" spans="1:12" ht="18.95" customHeight="1">
      <c r="A92" s="982" t="s">
        <v>378</v>
      </c>
      <c r="B92" s="983" t="s">
        <v>47</v>
      </c>
      <c r="C92" s="984" t="s">
        <v>379</v>
      </c>
      <c r="D92" s="985" t="s">
        <v>41</v>
      </c>
      <c r="E92" s="1079">
        <v>2774167000</v>
      </c>
      <c r="F92" s="1074">
        <v>8050000</v>
      </c>
      <c r="G92" s="1074">
        <v>137464000</v>
      </c>
      <c r="H92" s="1074">
        <v>2461381000</v>
      </c>
      <c r="I92" s="1074">
        <v>167258000</v>
      </c>
      <c r="J92" s="1074">
        <v>0</v>
      </c>
      <c r="K92" s="1074">
        <v>0</v>
      </c>
      <c r="L92" s="1082">
        <v>14000</v>
      </c>
    </row>
    <row r="93" spans="1:12" ht="18.95" customHeight="1">
      <c r="A93" s="982"/>
      <c r="B93" s="983"/>
      <c r="C93" s="984" t="s">
        <v>380</v>
      </c>
      <c r="D93" s="987" t="s">
        <v>42</v>
      </c>
      <c r="E93" s="1081">
        <v>3096619669</v>
      </c>
      <c r="F93" s="1074">
        <v>281611541</v>
      </c>
      <c r="G93" s="1074">
        <v>138561718</v>
      </c>
      <c r="H93" s="1074">
        <v>2512768253</v>
      </c>
      <c r="I93" s="1074">
        <v>163664157</v>
      </c>
      <c r="J93" s="1074">
        <v>0</v>
      </c>
      <c r="K93" s="1074">
        <v>0</v>
      </c>
      <c r="L93" s="1082">
        <v>14000</v>
      </c>
    </row>
    <row r="94" spans="1:12" ht="18.95" customHeight="1">
      <c r="A94" s="982"/>
      <c r="B94" s="983"/>
      <c r="C94" s="984" t="s">
        <v>381</v>
      </c>
      <c r="D94" s="987" t="s">
        <v>43</v>
      </c>
      <c r="E94" s="1081">
        <v>1843876598.2600019</v>
      </c>
      <c r="F94" s="1074">
        <v>270421849.46000004</v>
      </c>
      <c r="G94" s="1074">
        <v>95484966.180000007</v>
      </c>
      <c r="H94" s="1074">
        <v>1447471657.8300018</v>
      </c>
      <c r="I94" s="1074">
        <v>30498124.789999999</v>
      </c>
      <c r="J94" s="1074">
        <v>0</v>
      </c>
      <c r="K94" s="1074">
        <v>0</v>
      </c>
      <c r="L94" s="1082">
        <v>0</v>
      </c>
    </row>
    <row r="95" spans="1:12" ht="18.95" customHeight="1">
      <c r="A95" s="986"/>
      <c r="B95" s="984"/>
      <c r="C95" s="984" t="s">
        <v>382</v>
      </c>
      <c r="D95" s="987" t="s">
        <v>44</v>
      </c>
      <c r="E95" s="1010">
        <v>0.66465955303339774</v>
      </c>
      <c r="F95" s="944" t="s">
        <v>750</v>
      </c>
      <c r="G95" s="944">
        <v>0.6946179812896468</v>
      </c>
      <c r="H95" s="944">
        <v>0.588072979286832</v>
      </c>
      <c r="I95" s="944">
        <v>0.18234180003348122</v>
      </c>
      <c r="J95" s="944">
        <v>0</v>
      </c>
      <c r="K95" s="944">
        <v>0</v>
      </c>
      <c r="L95" s="1011">
        <v>0</v>
      </c>
    </row>
    <row r="96" spans="1:12" ht="18.95" customHeight="1">
      <c r="A96" s="988"/>
      <c r="B96" s="989"/>
      <c r="C96" s="989"/>
      <c r="D96" s="992" t="s">
        <v>45</v>
      </c>
      <c r="E96" s="1012">
        <v>0.59544819685765615</v>
      </c>
      <c r="F96" s="1013">
        <v>0.96026550793953447</v>
      </c>
      <c r="G96" s="1013">
        <v>0.68911505687306795</v>
      </c>
      <c r="H96" s="1013">
        <v>0.57604661954076419</v>
      </c>
      <c r="I96" s="1013">
        <v>0.18634577875227745</v>
      </c>
      <c r="J96" s="1013">
        <v>0</v>
      </c>
      <c r="K96" s="1013">
        <v>0</v>
      </c>
      <c r="L96" s="1014">
        <v>0</v>
      </c>
    </row>
    <row r="97" spans="1:12" ht="18.95" customHeight="1">
      <c r="A97" s="982" t="s">
        <v>383</v>
      </c>
      <c r="B97" s="983" t="s">
        <v>47</v>
      </c>
      <c r="C97" s="984" t="s">
        <v>113</v>
      </c>
      <c r="D97" s="987" t="s">
        <v>41</v>
      </c>
      <c r="E97" s="1079">
        <v>40956841000</v>
      </c>
      <c r="F97" s="1074">
        <v>1571360000</v>
      </c>
      <c r="G97" s="1074">
        <v>1531961000</v>
      </c>
      <c r="H97" s="1074">
        <v>23530371000</v>
      </c>
      <c r="I97" s="1074">
        <v>14323149000</v>
      </c>
      <c r="J97" s="1074">
        <v>0</v>
      </c>
      <c r="K97" s="1074">
        <v>0</v>
      </c>
      <c r="L97" s="1082">
        <v>0</v>
      </c>
    </row>
    <row r="98" spans="1:12" ht="18.95" customHeight="1">
      <c r="A98" s="982"/>
      <c r="B98" s="983"/>
      <c r="C98" s="984"/>
      <c r="D98" s="987" t="s">
        <v>42</v>
      </c>
      <c r="E98" s="1081">
        <v>40946691587</v>
      </c>
      <c r="F98" s="1074">
        <v>2275125826</v>
      </c>
      <c r="G98" s="1074">
        <v>1422318847.27</v>
      </c>
      <c r="H98" s="1074">
        <v>23576303815.73</v>
      </c>
      <c r="I98" s="1074">
        <v>13672943098</v>
      </c>
      <c r="J98" s="1074">
        <v>0</v>
      </c>
      <c r="K98" s="1074">
        <v>0</v>
      </c>
      <c r="L98" s="1082">
        <v>0</v>
      </c>
    </row>
    <row r="99" spans="1:12" ht="18.95" customHeight="1">
      <c r="A99" s="982"/>
      <c r="B99" s="983"/>
      <c r="C99" s="984"/>
      <c r="D99" s="987" t="s">
        <v>43</v>
      </c>
      <c r="E99" s="1081">
        <v>20104725300.80999</v>
      </c>
      <c r="F99" s="1074">
        <v>1354242342.3499997</v>
      </c>
      <c r="G99" s="1074">
        <v>1000826029.03</v>
      </c>
      <c r="H99" s="1074">
        <v>12928160259.019991</v>
      </c>
      <c r="I99" s="1074">
        <v>4821496670.4099998</v>
      </c>
      <c r="J99" s="1074">
        <v>0</v>
      </c>
      <c r="K99" s="1074">
        <v>0</v>
      </c>
      <c r="L99" s="1082">
        <v>0</v>
      </c>
    </row>
    <row r="100" spans="1:12" ht="18.95" customHeight="1">
      <c r="A100" s="986"/>
      <c r="B100" s="984"/>
      <c r="C100" s="984"/>
      <c r="D100" s="987" t="s">
        <v>44</v>
      </c>
      <c r="E100" s="1010">
        <v>0.4908758783620541</v>
      </c>
      <c r="F100" s="944">
        <v>0.86182818854368171</v>
      </c>
      <c r="G100" s="944">
        <v>0.65329732873748092</v>
      </c>
      <c r="H100" s="944">
        <v>0.54942441234861916</v>
      </c>
      <c r="I100" s="944">
        <v>0.33662267078349878</v>
      </c>
      <c r="J100" s="944">
        <v>0</v>
      </c>
      <c r="K100" s="944">
        <v>0</v>
      </c>
      <c r="L100" s="1011">
        <v>0</v>
      </c>
    </row>
    <row r="101" spans="1:12" ht="18.95" customHeight="1">
      <c r="A101" s="988"/>
      <c r="B101" s="989"/>
      <c r="C101" s="989"/>
      <c r="D101" s="990" t="s">
        <v>45</v>
      </c>
      <c r="E101" s="1012">
        <v>0.4909975512452136</v>
      </c>
      <c r="F101" s="1013">
        <v>0.5952384377487171</v>
      </c>
      <c r="G101" s="1013">
        <v>0.70365799549867902</v>
      </c>
      <c r="H101" s="1013">
        <v>0.54835398966967774</v>
      </c>
      <c r="I101" s="1013">
        <v>0.35263049336578173</v>
      </c>
      <c r="J101" s="1013">
        <v>0</v>
      </c>
      <c r="K101" s="1013">
        <v>0</v>
      </c>
      <c r="L101" s="1014">
        <v>0</v>
      </c>
    </row>
    <row r="102" spans="1:12" ht="18.95" customHeight="1">
      <c r="A102" s="999" t="s">
        <v>384</v>
      </c>
      <c r="B102" s="995" t="s">
        <v>47</v>
      </c>
      <c r="C102" s="1000" t="s">
        <v>385</v>
      </c>
      <c r="D102" s="997" t="s">
        <v>41</v>
      </c>
      <c r="E102" s="1079">
        <v>78486248000</v>
      </c>
      <c r="F102" s="1074">
        <v>55787227000</v>
      </c>
      <c r="G102" s="1074">
        <v>22578673000</v>
      </c>
      <c r="H102" s="1074">
        <v>119352000</v>
      </c>
      <c r="I102" s="1074">
        <v>996000</v>
      </c>
      <c r="J102" s="1074">
        <v>0</v>
      </c>
      <c r="K102" s="1074">
        <v>0</v>
      </c>
      <c r="L102" s="1082">
        <v>0</v>
      </c>
    </row>
    <row r="103" spans="1:12" ht="18.95" customHeight="1">
      <c r="A103" s="982"/>
      <c r="B103" s="983"/>
      <c r="C103" s="984" t="s">
        <v>386</v>
      </c>
      <c r="D103" s="987" t="s">
        <v>42</v>
      </c>
      <c r="E103" s="1081">
        <v>78500526000</v>
      </c>
      <c r="F103" s="1074">
        <v>55787227000</v>
      </c>
      <c r="G103" s="1074">
        <v>22583096390</v>
      </c>
      <c r="H103" s="1074">
        <v>129120610</v>
      </c>
      <c r="I103" s="1074">
        <v>1082000</v>
      </c>
      <c r="J103" s="1074">
        <v>0</v>
      </c>
      <c r="K103" s="1074">
        <v>0</v>
      </c>
      <c r="L103" s="1082">
        <v>0</v>
      </c>
    </row>
    <row r="104" spans="1:12" ht="18.95" customHeight="1">
      <c r="A104" s="982"/>
      <c r="B104" s="983"/>
      <c r="C104" s="984"/>
      <c r="D104" s="987" t="s">
        <v>43</v>
      </c>
      <c r="E104" s="1081">
        <v>54309253803.220009</v>
      </c>
      <c r="F104" s="1074">
        <v>38528008071.410004</v>
      </c>
      <c r="G104" s="1074">
        <v>15685962403.169998</v>
      </c>
      <c r="H104" s="1074">
        <v>94731783.979999989</v>
      </c>
      <c r="I104" s="1074">
        <v>551544.66</v>
      </c>
      <c r="J104" s="1074">
        <v>0</v>
      </c>
      <c r="K104" s="1074">
        <v>0</v>
      </c>
      <c r="L104" s="1082">
        <v>0</v>
      </c>
    </row>
    <row r="105" spans="1:12" ht="18.95" customHeight="1">
      <c r="A105" s="986"/>
      <c r="B105" s="984"/>
      <c r="C105" s="984"/>
      <c r="D105" s="987" t="s">
        <v>44</v>
      </c>
      <c r="E105" s="1010">
        <v>0.69195884867907065</v>
      </c>
      <c r="F105" s="944">
        <v>0.69062418304838857</v>
      </c>
      <c r="G105" s="944">
        <v>0.69472472554830822</v>
      </c>
      <c r="H105" s="944">
        <v>0.79371760825122317</v>
      </c>
      <c r="I105" s="944">
        <v>0.55375969879518072</v>
      </c>
      <c r="J105" s="944">
        <v>0</v>
      </c>
      <c r="K105" s="944">
        <v>0</v>
      </c>
      <c r="L105" s="1011">
        <v>0</v>
      </c>
    </row>
    <row r="106" spans="1:12" ht="18.95" customHeight="1">
      <c r="A106" s="988"/>
      <c r="B106" s="989"/>
      <c r="C106" s="989"/>
      <c r="D106" s="993" t="s">
        <v>45</v>
      </c>
      <c r="E106" s="1012">
        <v>0.69183299234479023</v>
      </c>
      <c r="F106" s="1013">
        <v>0.69062418304838857</v>
      </c>
      <c r="G106" s="1013">
        <v>0.69458864861932235</v>
      </c>
      <c r="H106" s="1013">
        <v>0.73366896253045888</v>
      </c>
      <c r="I106" s="1013">
        <v>0.50974552680221819</v>
      </c>
      <c r="J106" s="1013">
        <v>0</v>
      </c>
      <c r="K106" s="1013">
        <v>0</v>
      </c>
      <c r="L106" s="1014">
        <v>0</v>
      </c>
    </row>
    <row r="107" spans="1:12" ht="18.95" customHeight="1">
      <c r="A107" s="982" t="s">
        <v>387</v>
      </c>
      <c r="B107" s="983" t="s">
        <v>47</v>
      </c>
      <c r="C107" s="984" t="s">
        <v>388</v>
      </c>
      <c r="D107" s="998" t="s">
        <v>41</v>
      </c>
      <c r="E107" s="1079">
        <v>17058422000</v>
      </c>
      <c r="F107" s="1074">
        <v>2723763000</v>
      </c>
      <c r="G107" s="1074">
        <v>254846000</v>
      </c>
      <c r="H107" s="1074">
        <v>13550534000</v>
      </c>
      <c r="I107" s="1074">
        <v>467424000</v>
      </c>
      <c r="J107" s="1074">
        <v>0</v>
      </c>
      <c r="K107" s="1074">
        <v>0</v>
      </c>
      <c r="L107" s="1082">
        <v>61855000</v>
      </c>
    </row>
    <row r="108" spans="1:12" ht="18.95" customHeight="1">
      <c r="A108" s="982"/>
      <c r="B108" s="983"/>
      <c r="C108" s="984" t="s">
        <v>389</v>
      </c>
      <c r="D108" s="987" t="s">
        <v>42</v>
      </c>
      <c r="E108" s="1081">
        <v>17757221792.900002</v>
      </c>
      <c r="F108" s="1074">
        <v>2962925106.0099998</v>
      </c>
      <c r="G108" s="1074">
        <v>331475789.36000001</v>
      </c>
      <c r="H108" s="1074">
        <v>13415725944.030001</v>
      </c>
      <c r="I108" s="1074">
        <v>876164955.32000005</v>
      </c>
      <c r="J108" s="1074">
        <v>0</v>
      </c>
      <c r="K108" s="1074">
        <v>0</v>
      </c>
      <c r="L108" s="1082">
        <v>170929998.17999998</v>
      </c>
    </row>
    <row r="109" spans="1:12" ht="18.95" customHeight="1">
      <c r="A109" s="982"/>
      <c r="B109" s="983"/>
      <c r="C109" s="984"/>
      <c r="D109" s="987" t="s">
        <v>43</v>
      </c>
      <c r="E109" s="1081">
        <v>11984364588.62999</v>
      </c>
      <c r="F109" s="1074">
        <v>2213883848.3000002</v>
      </c>
      <c r="G109" s="1074">
        <v>294259750.93999988</v>
      </c>
      <c r="H109" s="1074">
        <v>9008256747.8899899</v>
      </c>
      <c r="I109" s="1074">
        <v>381248557.90999997</v>
      </c>
      <c r="J109" s="1074">
        <v>0</v>
      </c>
      <c r="K109" s="1074">
        <v>0</v>
      </c>
      <c r="L109" s="1082">
        <v>86715683.589999974</v>
      </c>
    </row>
    <row r="110" spans="1:12" ht="18.95" customHeight="1">
      <c r="A110" s="982"/>
      <c r="B110" s="984"/>
      <c r="C110" s="984"/>
      <c r="D110" s="987" t="s">
        <v>44</v>
      </c>
      <c r="E110" s="1010">
        <v>0.70254825379686292</v>
      </c>
      <c r="F110" s="944">
        <v>0.81280340774876525</v>
      </c>
      <c r="G110" s="944">
        <v>1.1546571299529906</v>
      </c>
      <c r="H110" s="944">
        <v>0.66478979705818164</v>
      </c>
      <c r="I110" s="944">
        <v>0.81563753232611069</v>
      </c>
      <c r="J110" s="944">
        <v>0</v>
      </c>
      <c r="K110" s="944">
        <v>0</v>
      </c>
      <c r="L110" s="1011">
        <v>1.4019187388246701</v>
      </c>
    </row>
    <row r="111" spans="1:12" ht="18.95" customHeight="1">
      <c r="A111" s="988"/>
      <c r="B111" s="989"/>
      <c r="C111" s="989"/>
      <c r="D111" s="987" t="s">
        <v>45</v>
      </c>
      <c r="E111" s="1012">
        <v>0.67490087854969438</v>
      </c>
      <c r="F111" s="1013">
        <v>0.74719534550817923</v>
      </c>
      <c r="G111" s="1013">
        <v>0.88772622431383197</v>
      </c>
      <c r="H111" s="1013">
        <v>0.67146994396517656</v>
      </c>
      <c r="I111" s="1013">
        <v>0.43513331090805529</v>
      </c>
      <c r="J111" s="1013">
        <v>0</v>
      </c>
      <c r="K111" s="1013">
        <v>0</v>
      </c>
      <c r="L111" s="1014">
        <v>0.50731693976081915</v>
      </c>
    </row>
    <row r="112" spans="1:12" ht="18.95" customHeight="1">
      <c r="A112" s="982" t="s">
        <v>390</v>
      </c>
      <c r="B112" s="983" t="s">
        <v>47</v>
      </c>
      <c r="C112" s="984" t="s">
        <v>391</v>
      </c>
      <c r="D112" s="985" t="s">
        <v>41</v>
      </c>
      <c r="E112" s="1079">
        <v>15088214000</v>
      </c>
      <c r="F112" s="1074">
        <v>187014000</v>
      </c>
      <c r="G112" s="1074">
        <v>314375000</v>
      </c>
      <c r="H112" s="1074">
        <v>14061785000</v>
      </c>
      <c r="I112" s="1074">
        <v>508791000</v>
      </c>
      <c r="J112" s="1074">
        <v>0</v>
      </c>
      <c r="K112" s="1074">
        <v>0</v>
      </c>
      <c r="L112" s="1082">
        <v>16249000</v>
      </c>
    </row>
    <row r="113" spans="1:12" ht="18.95" customHeight="1">
      <c r="A113" s="982"/>
      <c r="B113" s="983"/>
      <c r="C113" s="984"/>
      <c r="D113" s="987" t="s">
        <v>42</v>
      </c>
      <c r="E113" s="1081">
        <v>15217037141</v>
      </c>
      <c r="F113" s="1074">
        <v>187014000</v>
      </c>
      <c r="G113" s="1074">
        <v>298048072.19</v>
      </c>
      <c r="H113" s="1074">
        <v>14106680927.809999</v>
      </c>
      <c r="I113" s="1074">
        <v>601566000</v>
      </c>
      <c r="J113" s="1074">
        <v>0</v>
      </c>
      <c r="K113" s="1074">
        <v>0</v>
      </c>
      <c r="L113" s="1082">
        <v>23728141</v>
      </c>
    </row>
    <row r="114" spans="1:12" ht="18.95" customHeight="1">
      <c r="A114" s="982"/>
      <c r="B114" s="983"/>
      <c r="C114" s="984"/>
      <c r="D114" s="987" t="s">
        <v>43</v>
      </c>
      <c r="E114" s="1081">
        <v>9356454676.1200066</v>
      </c>
      <c r="F114" s="1074">
        <v>116411246.84</v>
      </c>
      <c r="G114" s="1074">
        <v>189142885.12</v>
      </c>
      <c r="H114" s="1074">
        <v>8854806457.3400059</v>
      </c>
      <c r="I114" s="1074">
        <v>191553984.33999997</v>
      </c>
      <c r="J114" s="1074">
        <v>0</v>
      </c>
      <c r="K114" s="1074">
        <v>0</v>
      </c>
      <c r="L114" s="1082">
        <v>4540102.4800000004</v>
      </c>
    </row>
    <row r="115" spans="1:12" ht="18.95" customHeight="1">
      <c r="A115" s="986"/>
      <c r="B115" s="984"/>
      <c r="C115" s="984"/>
      <c r="D115" s="987" t="s">
        <v>44</v>
      </c>
      <c r="E115" s="1010">
        <v>0.62011677963475376</v>
      </c>
      <c r="F115" s="944">
        <v>0.62247343428834212</v>
      </c>
      <c r="G115" s="944">
        <v>0.60164734829423461</v>
      </c>
      <c r="H115" s="944">
        <v>0.62970714296513608</v>
      </c>
      <c r="I115" s="944">
        <v>0.37648854704584001</v>
      </c>
      <c r="J115" s="944">
        <v>0</v>
      </c>
      <c r="K115" s="944">
        <v>0</v>
      </c>
      <c r="L115" s="1011">
        <v>0.2794081161917657</v>
      </c>
    </row>
    <row r="116" spans="1:12" ht="18.95" customHeight="1">
      <c r="A116" s="988"/>
      <c r="B116" s="989"/>
      <c r="C116" s="989"/>
      <c r="D116" s="992" t="s">
        <v>45</v>
      </c>
      <c r="E116" s="1012">
        <v>0.61486704602372677</v>
      </c>
      <c r="F116" s="1013">
        <v>0.62247343428834212</v>
      </c>
      <c r="G116" s="1013">
        <v>0.63460529615311523</v>
      </c>
      <c r="H116" s="1013">
        <v>0.62770303678476091</v>
      </c>
      <c r="I116" s="1013">
        <v>0.31842554988147598</v>
      </c>
      <c r="J116" s="1013">
        <v>0</v>
      </c>
      <c r="K116" s="1013">
        <v>0</v>
      </c>
      <c r="L116" s="1014">
        <v>0.19133831343972546</v>
      </c>
    </row>
    <row r="117" spans="1:12" ht="18.95" customHeight="1">
      <c r="A117" s="982" t="s">
        <v>392</v>
      </c>
      <c r="B117" s="983" t="s">
        <v>47</v>
      </c>
      <c r="C117" s="984" t="s">
        <v>393</v>
      </c>
      <c r="D117" s="985" t="s">
        <v>41</v>
      </c>
      <c r="E117" s="1149">
        <v>0</v>
      </c>
      <c r="F117" s="1148">
        <v>0</v>
      </c>
      <c r="G117" s="1148">
        <v>0</v>
      </c>
      <c r="H117" s="1148">
        <v>0</v>
      </c>
      <c r="I117" s="1148">
        <v>0</v>
      </c>
      <c r="J117" s="1148">
        <v>0</v>
      </c>
      <c r="K117" s="1148">
        <v>0</v>
      </c>
      <c r="L117" s="1151">
        <v>0</v>
      </c>
    </row>
    <row r="118" spans="1:12" ht="18.95" customHeight="1">
      <c r="A118" s="982"/>
      <c r="B118" s="983"/>
      <c r="C118" s="984" t="s">
        <v>394</v>
      </c>
      <c r="D118" s="987" t="s">
        <v>42</v>
      </c>
      <c r="E118" s="1081">
        <v>6094428</v>
      </c>
      <c r="F118" s="1074">
        <v>6094428</v>
      </c>
      <c r="G118" s="1074">
        <v>0</v>
      </c>
      <c r="H118" s="1074">
        <v>0</v>
      </c>
      <c r="I118" s="1074">
        <v>0</v>
      </c>
      <c r="J118" s="1074">
        <v>0</v>
      </c>
      <c r="K118" s="1074">
        <v>0</v>
      </c>
      <c r="L118" s="1082">
        <v>0</v>
      </c>
    </row>
    <row r="119" spans="1:12" ht="18.95" customHeight="1">
      <c r="A119" s="982"/>
      <c r="B119" s="983"/>
      <c r="C119" s="984" t="s">
        <v>395</v>
      </c>
      <c r="D119" s="987" t="s">
        <v>43</v>
      </c>
      <c r="E119" s="1081">
        <v>6094427.4100000001</v>
      </c>
      <c r="F119" s="1074">
        <v>6094427.4100000001</v>
      </c>
      <c r="G119" s="1074">
        <v>0</v>
      </c>
      <c r="H119" s="1074">
        <v>0</v>
      </c>
      <c r="I119" s="1074">
        <v>0</v>
      </c>
      <c r="J119" s="1074">
        <v>0</v>
      </c>
      <c r="K119" s="1074">
        <v>0</v>
      </c>
      <c r="L119" s="1082">
        <v>0</v>
      </c>
    </row>
    <row r="120" spans="1:12" ht="18.95" customHeight="1">
      <c r="A120" s="986"/>
      <c r="B120" s="984"/>
      <c r="C120" s="984" t="s">
        <v>396</v>
      </c>
      <c r="D120" s="987" t="s">
        <v>44</v>
      </c>
      <c r="E120" s="1010">
        <v>0</v>
      </c>
      <c r="F120" s="944">
        <v>0</v>
      </c>
      <c r="G120" s="944">
        <v>0</v>
      </c>
      <c r="H120" s="944">
        <v>0</v>
      </c>
      <c r="I120" s="944">
        <v>0</v>
      </c>
      <c r="J120" s="944">
        <v>0</v>
      </c>
      <c r="K120" s="944">
        <v>0</v>
      </c>
      <c r="L120" s="1011">
        <v>0</v>
      </c>
    </row>
    <row r="121" spans="1:12" ht="18.95" customHeight="1">
      <c r="A121" s="988"/>
      <c r="B121" s="989"/>
      <c r="C121" s="989" t="s">
        <v>397</v>
      </c>
      <c r="D121" s="992" t="s">
        <v>45</v>
      </c>
      <c r="E121" s="1012">
        <v>0.99999990319025844</v>
      </c>
      <c r="F121" s="1013">
        <v>0.99999990319025844</v>
      </c>
      <c r="G121" s="1013">
        <v>0</v>
      </c>
      <c r="H121" s="1013">
        <v>0</v>
      </c>
      <c r="I121" s="1013">
        <v>0</v>
      </c>
      <c r="J121" s="1013">
        <v>0</v>
      </c>
      <c r="K121" s="1013">
        <v>0</v>
      </c>
      <c r="L121" s="1014">
        <v>0</v>
      </c>
    </row>
    <row r="122" spans="1:12" ht="18.95" customHeight="1">
      <c r="A122" s="982" t="s">
        <v>398</v>
      </c>
      <c r="B122" s="983" t="s">
        <v>47</v>
      </c>
      <c r="C122" s="984" t="s">
        <v>399</v>
      </c>
      <c r="D122" s="985" t="s">
        <v>41</v>
      </c>
      <c r="E122" s="1079">
        <v>27600000000</v>
      </c>
      <c r="F122" s="1074">
        <v>0</v>
      </c>
      <c r="G122" s="1074">
        <v>0</v>
      </c>
      <c r="H122" s="1074">
        <v>100000</v>
      </c>
      <c r="I122" s="1074">
        <v>0</v>
      </c>
      <c r="J122" s="1074">
        <v>27599900000</v>
      </c>
      <c r="K122" s="1074">
        <v>0</v>
      </c>
      <c r="L122" s="1082">
        <v>0</v>
      </c>
    </row>
    <row r="123" spans="1:12" ht="18.95" customHeight="1">
      <c r="A123" s="982"/>
      <c r="B123" s="983"/>
      <c r="C123" s="984"/>
      <c r="D123" s="987" t="s">
        <v>42</v>
      </c>
      <c r="E123" s="1081">
        <v>27600000000</v>
      </c>
      <c r="F123" s="1074">
        <v>0</v>
      </c>
      <c r="G123" s="1074">
        <v>0</v>
      </c>
      <c r="H123" s="1074">
        <v>100000</v>
      </c>
      <c r="I123" s="1074">
        <v>0</v>
      </c>
      <c r="J123" s="1074">
        <v>27599900000</v>
      </c>
      <c r="K123" s="1074">
        <v>0</v>
      </c>
      <c r="L123" s="1082">
        <v>0</v>
      </c>
    </row>
    <row r="124" spans="1:12" ht="18.95" customHeight="1">
      <c r="A124" s="982"/>
      <c r="B124" s="983"/>
      <c r="C124" s="984"/>
      <c r="D124" s="987" t="s">
        <v>43</v>
      </c>
      <c r="E124" s="1081">
        <v>18799912625.93</v>
      </c>
      <c r="F124" s="1074">
        <v>0</v>
      </c>
      <c r="G124" s="1074">
        <v>0</v>
      </c>
      <c r="H124" s="1074">
        <v>0</v>
      </c>
      <c r="I124" s="1074">
        <v>0</v>
      </c>
      <c r="J124" s="1074">
        <v>18799912625.93</v>
      </c>
      <c r="K124" s="1074">
        <v>0</v>
      </c>
      <c r="L124" s="1082">
        <v>0</v>
      </c>
    </row>
    <row r="125" spans="1:12" ht="18.95" customHeight="1">
      <c r="A125" s="986"/>
      <c r="B125" s="984"/>
      <c r="C125" s="984"/>
      <c r="D125" s="987" t="s">
        <v>44</v>
      </c>
      <c r="E125" s="1010">
        <v>0.68115625456268114</v>
      </c>
      <c r="F125" s="944">
        <v>0</v>
      </c>
      <c r="G125" s="944">
        <v>0</v>
      </c>
      <c r="H125" s="944">
        <v>0</v>
      </c>
      <c r="I125" s="944">
        <v>0</v>
      </c>
      <c r="J125" s="944">
        <v>0.68115872252906717</v>
      </c>
      <c r="K125" s="944">
        <v>0</v>
      </c>
      <c r="L125" s="1011">
        <v>0</v>
      </c>
    </row>
    <row r="126" spans="1:12" ht="18.95" customHeight="1">
      <c r="A126" s="988"/>
      <c r="B126" s="989"/>
      <c r="C126" s="989"/>
      <c r="D126" s="992" t="s">
        <v>45</v>
      </c>
      <c r="E126" s="1012">
        <v>0.68115625456268114</v>
      </c>
      <c r="F126" s="1013">
        <v>0</v>
      </c>
      <c r="G126" s="1013">
        <v>0</v>
      </c>
      <c r="H126" s="1013">
        <v>0</v>
      </c>
      <c r="I126" s="1013">
        <v>0</v>
      </c>
      <c r="J126" s="1013">
        <v>0.68115872252906717</v>
      </c>
      <c r="K126" s="1013">
        <v>0</v>
      </c>
      <c r="L126" s="1014">
        <v>0</v>
      </c>
    </row>
    <row r="127" spans="1:12" ht="18.95" customHeight="1">
      <c r="A127" s="982" t="s">
        <v>400</v>
      </c>
      <c r="B127" s="983" t="s">
        <v>47</v>
      </c>
      <c r="C127" s="984" t="s">
        <v>401</v>
      </c>
      <c r="D127" s="985" t="s">
        <v>41</v>
      </c>
      <c r="E127" s="1079">
        <v>111846890000</v>
      </c>
      <c r="F127" s="1074">
        <v>76927855000</v>
      </c>
      <c r="G127" s="1074">
        <v>838140000</v>
      </c>
      <c r="H127" s="1074">
        <v>3551446000</v>
      </c>
      <c r="I127" s="1074">
        <v>1624771000</v>
      </c>
      <c r="J127" s="1074">
        <v>0</v>
      </c>
      <c r="K127" s="1074">
        <v>23327650000</v>
      </c>
      <c r="L127" s="1082">
        <v>5577028000</v>
      </c>
    </row>
    <row r="128" spans="1:12" ht="18.95" customHeight="1">
      <c r="A128" s="986"/>
      <c r="B128" s="984"/>
      <c r="C128" s="984"/>
      <c r="D128" s="987" t="s">
        <v>42</v>
      </c>
      <c r="E128" s="1081">
        <v>98088262425.019989</v>
      </c>
      <c r="F128" s="1074">
        <v>69945511888.509995</v>
      </c>
      <c r="G128" s="1074">
        <v>720995334</v>
      </c>
      <c r="H128" s="1074">
        <v>1238595174.2799997</v>
      </c>
      <c r="I128" s="1074">
        <v>1048917960.97</v>
      </c>
      <c r="J128" s="1074">
        <v>0</v>
      </c>
      <c r="K128" s="1074">
        <v>21346221311.419998</v>
      </c>
      <c r="L128" s="1082">
        <v>3788020755.8400002</v>
      </c>
    </row>
    <row r="129" spans="1:12" ht="18.95" customHeight="1">
      <c r="A129" s="986"/>
      <c r="B129" s="984"/>
      <c r="C129" s="984"/>
      <c r="D129" s="987" t="s">
        <v>43</v>
      </c>
      <c r="E129" s="1081">
        <v>66399379447.850006</v>
      </c>
      <c r="F129" s="1074">
        <v>49605591938.76001</v>
      </c>
      <c r="G129" s="1074">
        <v>0</v>
      </c>
      <c r="H129" s="1074">
        <v>508345.33000000007</v>
      </c>
      <c r="I129" s="1074">
        <v>151666369.26999998</v>
      </c>
      <c r="J129" s="1074">
        <v>0</v>
      </c>
      <c r="K129" s="1074">
        <v>15532757309.610001</v>
      </c>
      <c r="L129" s="1082">
        <v>1108855484.8800001</v>
      </c>
    </row>
    <row r="130" spans="1:12" ht="18.95" customHeight="1">
      <c r="A130" s="986"/>
      <c r="B130" s="984"/>
      <c r="C130" s="984"/>
      <c r="D130" s="987" t="s">
        <v>44</v>
      </c>
      <c r="E130" s="1010">
        <v>0.59366317157186943</v>
      </c>
      <c r="F130" s="944">
        <v>0.64483264142435803</v>
      </c>
      <c r="G130" s="944">
        <v>0</v>
      </c>
      <c r="H130" s="944">
        <v>1.4313756424847796E-4</v>
      </c>
      <c r="I130" s="944">
        <v>9.334630496851555E-2</v>
      </c>
      <c r="J130" s="944">
        <v>0</v>
      </c>
      <c r="K130" s="944">
        <v>0.66585178145291102</v>
      </c>
      <c r="L130" s="1011">
        <v>0.19882551869562071</v>
      </c>
    </row>
    <row r="131" spans="1:12" ht="18.95" customHeight="1">
      <c r="A131" s="988"/>
      <c r="B131" s="989"/>
      <c r="C131" s="989"/>
      <c r="D131" s="990" t="s">
        <v>45</v>
      </c>
      <c r="E131" s="1012">
        <v>0.67693501552855628</v>
      </c>
      <c r="F131" s="1013">
        <v>0.70920335843462112</v>
      </c>
      <c r="G131" s="1013">
        <v>0</v>
      </c>
      <c r="H131" s="1013">
        <v>4.1042088695001028E-4</v>
      </c>
      <c r="I131" s="1013">
        <v>0.14459316639953862</v>
      </c>
      <c r="J131" s="1013">
        <v>0</v>
      </c>
      <c r="K131" s="1013">
        <v>0.72765840300269646</v>
      </c>
      <c r="L131" s="1014">
        <v>0.29272687673911901</v>
      </c>
    </row>
    <row r="132" spans="1:12" ht="18.95" customHeight="1">
      <c r="A132" s="999" t="s">
        <v>402</v>
      </c>
      <c r="B132" s="995" t="s">
        <v>47</v>
      </c>
      <c r="C132" s="1000" t="s">
        <v>115</v>
      </c>
      <c r="D132" s="997" t="s">
        <v>41</v>
      </c>
      <c r="E132" s="1079">
        <v>2283373000</v>
      </c>
      <c r="F132" s="1074">
        <v>160789000</v>
      </c>
      <c r="G132" s="1074">
        <v>31572000</v>
      </c>
      <c r="H132" s="1074">
        <v>1955549000</v>
      </c>
      <c r="I132" s="1074">
        <v>81251000</v>
      </c>
      <c r="J132" s="1074">
        <v>0</v>
      </c>
      <c r="K132" s="1074">
        <v>0</v>
      </c>
      <c r="L132" s="1082">
        <v>54212000</v>
      </c>
    </row>
    <row r="133" spans="1:12" ht="18.95" customHeight="1">
      <c r="A133" s="982"/>
      <c r="B133" s="984"/>
      <c r="C133" s="984"/>
      <c r="D133" s="987" t="s">
        <v>42</v>
      </c>
      <c r="E133" s="1081">
        <v>4401439228.0500002</v>
      </c>
      <c r="F133" s="1074">
        <v>2138876920.3299999</v>
      </c>
      <c r="G133" s="1074">
        <v>32451506.379999999</v>
      </c>
      <c r="H133" s="1074">
        <v>2062751417.9999998</v>
      </c>
      <c r="I133" s="1074">
        <v>100293307.34</v>
      </c>
      <c r="J133" s="1074">
        <v>0</v>
      </c>
      <c r="K133" s="1074">
        <v>0</v>
      </c>
      <c r="L133" s="1082">
        <v>67066076</v>
      </c>
    </row>
    <row r="134" spans="1:12" ht="18.95" customHeight="1">
      <c r="A134" s="982"/>
      <c r="B134" s="984"/>
      <c r="C134" s="984"/>
      <c r="D134" s="987" t="s">
        <v>43</v>
      </c>
      <c r="E134" s="1081">
        <v>2886758662.3199992</v>
      </c>
      <c r="F134" s="1074">
        <v>1559370393.1299999</v>
      </c>
      <c r="G134" s="1074">
        <v>12756136.369999994</v>
      </c>
      <c r="H134" s="1074">
        <v>1255037821.2999995</v>
      </c>
      <c r="I134" s="1074">
        <v>34634854.279999994</v>
      </c>
      <c r="J134" s="1074">
        <v>0</v>
      </c>
      <c r="K134" s="1074">
        <v>0</v>
      </c>
      <c r="L134" s="1082">
        <v>24959457.240000006</v>
      </c>
    </row>
    <row r="135" spans="1:12" ht="18.95" customHeight="1">
      <c r="A135" s="982"/>
      <c r="B135" s="984"/>
      <c r="C135" s="984"/>
      <c r="D135" s="987" t="s">
        <v>44</v>
      </c>
      <c r="E135" s="1010">
        <v>1.2642519037932038</v>
      </c>
      <c r="F135" s="944">
        <v>9.6982405085546883</v>
      </c>
      <c r="G135" s="944">
        <v>0.40403320568858464</v>
      </c>
      <c r="H135" s="944">
        <v>0.64178285550502667</v>
      </c>
      <c r="I135" s="944">
        <v>0.42626988320143744</v>
      </c>
      <c r="J135" s="944">
        <v>0</v>
      </c>
      <c r="K135" s="944">
        <v>0</v>
      </c>
      <c r="L135" s="1011">
        <v>0.4604046565336089</v>
      </c>
    </row>
    <row r="136" spans="1:12" ht="18.95" customHeight="1">
      <c r="A136" s="1001"/>
      <c r="B136" s="989"/>
      <c r="C136" s="989"/>
      <c r="D136" s="990" t="s">
        <v>45</v>
      </c>
      <c r="E136" s="1012">
        <v>0.65586698185514647</v>
      </c>
      <c r="F136" s="1013">
        <v>0.72906036729285484</v>
      </c>
      <c r="G136" s="1013">
        <v>0.39308302735251927</v>
      </c>
      <c r="H136" s="1013">
        <v>0.60842901880870248</v>
      </c>
      <c r="I136" s="1013">
        <v>0.34533564799678879</v>
      </c>
      <c r="J136" s="1013">
        <v>0</v>
      </c>
      <c r="K136" s="1013">
        <v>0</v>
      </c>
      <c r="L136" s="1014">
        <v>0.37216218285978153</v>
      </c>
    </row>
    <row r="137" spans="1:12" ht="18.95" customHeight="1">
      <c r="A137" s="982" t="s">
        <v>403</v>
      </c>
      <c r="B137" s="983" t="s">
        <v>47</v>
      </c>
      <c r="C137" s="984" t="s">
        <v>404</v>
      </c>
      <c r="D137" s="998" t="s">
        <v>41</v>
      </c>
      <c r="E137" s="1079">
        <v>8495667000</v>
      </c>
      <c r="F137" s="1074">
        <v>3702408000</v>
      </c>
      <c r="G137" s="1074">
        <v>11826000</v>
      </c>
      <c r="H137" s="1074">
        <v>3279732000</v>
      </c>
      <c r="I137" s="1074">
        <v>1224901000</v>
      </c>
      <c r="J137" s="1074">
        <v>0</v>
      </c>
      <c r="K137" s="1074">
        <v>0</v>
      </c>
      <c r="L137" s="1082">
        <v>276800000</v>
      </c>
    </row>
    <row r="138" spans="1:12" ht="18.95" customHeight="1">
      <c r="A138" s="982"/>
      <c r="B138" s="983"/>
      <c r="C138" s="984"/>
      <c r="D138" s="987" t="s">
        <v>42</v>
      </c>
      <c r="E138" s="1081">
        <v>9990197861.3400002</v>
      </c>
      <c r="F138" s="1074">
        <v>3961500846.8999991</v>
      </c>
      <c r="G138" s="1074">
        <v>16647085.279999999</v>
      </c>
      <c r="H138" s="1074">
        <v>3877727678.8900003</v>
      </c>
      <c r="I138" s="1074">
        <v>1769496984.2699995</v>
      </c>
      <c r="J138" s="1074">
        <v>0</v>
      </c>
      <c r="K138" s="1074">
        <v>0</v>
      </c>
      <c r="L138" s="1082">
        <v>364825266</v>
      </c>
    </row>
    <row r="139" spans="1:12" ht="18.95" customHeight="1">
      <c r="A139" s="982"/>
      <c r="B139" s="983"/>
      <c r="C139" s="984"/>
      <c r="D139" s="987" t="s">
        <v>43</v>
      </c>
      <c r="E139" s="1081">
        <v>5643092751.8600025</v>
      </c>
      <c r="F139" s="1074">
        <v>2473878309.4200006</v>
      </c>
      <c r="G139" s="1074">
        <v>10692880.400000002</v>
      </c>
      <c r="H139" s="1074">
        <v>2351800810.4800029</v>
      </c>
      <c r="I139" s="1074">
        <v>620894305.27999973</v>
      </c>
      <c r="J139" s="1074">
        <v>0</v>
      </c>
      <c r="K139" s="1074">
        <v>0</v>
      </c>
      <c r="L139" s="1082">
        <v>185826446.27999997</v>
      </c>
    </row>
    <row r="140" spans="1:12" ht="18.95" customHeight="1">
      <c r="A140" s="982"/>
      <c r="B140" s="984"/>
      <c r="C140" s="984"/>
      <c r="D140" s="987" t="s">
        <v>44</v>
      </c>
      <c r="E140" s="1010">
        <v>0.66423186688696745</v>
      </c>
      <c r="F140" s="944">
        <v>0.66818089994943841</v>
      </c>
      <c r="G140" s="944">
        <v>0.90418403517672941</v>
      </c>
      <c r="H140" s="944">
        <v>0.71707103216970258</v>
      </c>
      <c r="I140" s="944">
        <v>0.50689345937345121</v>
      </c>
      <c r="J140" s="944">
        <v>0</v>
      </c>
      <c r="K140" s="944">
        <v>0</v>
      </c>
      <c r="L140" s="1011">
        <v>0.67133831748554906</v>
      </c>
    </row>
    <row r="141" spans="1:12" ht="18.95" customHeight="1">
      <c r="A141" s="988"/>
      <c r="B141" s="989"/>
      <c r="C141" s="989"/>
      <c r="D141" s="990" t="s">
        <v>45</v>
      </c>
      <c r="E141" s="1012">
        <v>0.56486296169344197</v>
      </c>
      <c r="F141" s="1013">
        <v>0.6244800657699946</v>
      </c>
      <c r="G141" s="1013">
        <v>0.64232748376957927</v>
      </c>
      <c r="H141" s="1013">
        <v>0.60648941989479932</v>
      </c>
      <c r="I141" s="1013">
        <v>0.35088746169078538</v>
      </c>
      <c r="J141" s="1013">
        <v>0</v>
      </c>
      <c r="K141" s="1013">
        <v>0</v>
      </c>
      <c r="L141" s="1014">
        <v>0.50935739269768665</v>
      </c>
    </row>
    <row r="142" spans="1:12" ht="18.95" customHeight="1">
      <c r="A142" s="982" t="s">
        <v>405</v>
      </c>
      <c r="B142" s="983" t="s">
        <v>47</v>
      </c>
      <c r="C142" s="984" t="s">
        <v>406</v>
      </c>
      <c r="D142" s="997" t="s">
        <v>41</v>
      </c>
      <c r="E142" s="1079">
        <v>4077373000</v>
      </c>
      <c r="F142" s="1074">
        <v>4002081000</v>
      </c>
      <c r="G142" s="1074">
        <v>11373000</v>
      </c>
      <c r="H142" s="1074">
        <v>62427000</v>
      </c>
      <c r="I142" s="1074">
        <v>134000</v>
      </c>
      <c r="J142" s="1074">
        <v>0</v>
      </c>
      <c r="K142" s="1074">
        <v>0</v>
      </c>
      <c r="L142" s="1082">
        <v>1358000</v>
      </c>
    </row>
    <row r="143" spans="1:12" ht="18.95" customHeight="1">
      <c r="A143" s="982"/>
      <c r="B143" s="983"/>
      <c r="C143" s="984"/>
      <c r="D143" s="987" t="s">
        <v>42</v>
      </c>
      <c r="E143" s="1081">
        <v>4629649025.9100018</v>
      </c>
      <c r="F143" s="1074">
        <v>4484414887.3100014</v>
      </c>
      <c r="G143" s="1074">
        <v>11373000</v>
      </c>
      <c r="H143" s="1074">
        <v>63973937</v>
      </c>
      <c r="I143" s="1074">
        <v>58647902</v>
      </c>
      <c r="J143" s="1074">
        <v>0</v>
      </c>
      <c r="K143" s="1074">
        <v>0</v>
      </c>
      <c r="L143" s="1082">
        <v>11239299.600000001</v>
      </c>
    </row>
    <row r="144" spans="1:12" ht="18.95" customHeight="1">
      <c r="A144" s="982"/>
      <c r="B144" s="983"/>
      <c r="C144" s="984"/>
      <c r="D144" s="987" t="s">
        <v>43</v>
      </c>
      <c r="E144" s="1081">
        <v>3007984443.5600004</v>
      </c>
      <c r="F144" s="1074">
        <v>2946650715.6200004</v>
      </c>
      <c r="G144" s="1074">
        <v>8561532.0099999998</v>
      </c>
      <c r="H144" s="1074">
        <v>35368340.929999992</v>
      </c>
      <c r="I144" s="1074">
        <v>12769014.85</v>
      </c>
      <c r="J144" s="1074">
        <v>0</v>
      </c>
      <c r="K144" s="1074">
        <v>0</v>
      </c>
      <c r="L144" s="1082">
        <v>4634840.1499999994</v>
      </c>
    </row>
    <row r="145" spans="1:12" ht="18.95" customHeight="1">
      <c r="A145" s="982"/>
      <c r="B145" s="984"/>
      <c r="C145" s="984"/>
      <c r="D145" s="987" t="s">
        <v>44</v>
      </c>
      <c r="E145" s="1010">
        <v>0.73772609068633177</v>
      </c>
      <c r="F145" s="944">
        <v>0.73627962942779024</v>
      </c>
      <c r="G145" s="944">
        <v>0.75279451420029897</v>
      </c>
      <c r="H145" s="944">
        <v>0.56655519134348908</v>
      </c>
      <c r="I145" s="944" t="s">
        <v>750</v>
      </c>
      <c r="J145" s="944">
        <v>0</v>
      </c>
      <c r="K145" s="944">
        <v>0</v>
      </c>
      <c r="L145" s="1073">
        <v>3.4129898011782029</v>
      </c>
    </row>
    <row r="146" spans="1:12" ht="18.95" customHeight="1">
      <c r="A146" s="988"/>
      <c r="B146" s="989"/>
      <c r="C146" s="989"/>
      <c r="D146" s="987" t="s">
        <v>45</v>
      </c>
      <c r="E146" s="1012">
        <v>0.64972191773624832</v>
      </c>
      <c r="F146" s="1013">
        <v>0.65708699789540737</v>
      </c>
      <c r="G146" s="1013">
        <v>0.75279451420029897</v>
      </c>
      <c r="H146" s="1013">
        <v>0.55285546878254488</v>
      </c>
      <c r="I146" s="1013">
        <v>0.21772330150872232</v>
      </c>
      <c r="J146" s="1013">
        <v>0</v>
      </c>
      <c r="K146" s="1013">
        <v>0</v>
      </c>
      <c r="L146" s="1014">
        <v>0.41237802309318267</v>
      </c>
    </row>
    <row r="147" spans="1:12" ht="18.75" customHeight="1">
      <c r="A147" s="982" t="s">
        <v>407</v>
      </c>
      <c r="B147" s="983" t="s">
        <v>47</v>
      </c>
      <c r="C147" s="984" t="s">
        <v>408</v>
      </c>
      <c r="D147" s="985" t="s">
        <v>41</v>
      </c>
      <c r="E147" s="1079">
        <v>1297325000</v>
      </c>
      <c r="F147" s="1074">
        <v>848145000</v>
      </c>
      <c r="G147" s="1074">
        <v>36924000</v>
      </c>
      <c r="H147" s="1074">
        <v>295814000</v>
      </c>
      <c r="I147" s="1074">
        <v>6080000</v>
      </c>
      <c r="J147" s="1074">
        <v>0</v>
      </c>
      <c r="K147" s="1074">
        <v>0</v>
      </c>
      <c r="L147" s="1082">
        <v>110362000</v>
      </c>
    </row>
    <row r="148" spans="1:12" ht="18.95" customHeight="1">
      <c r="A148" s="982"/>
      <c r="B148" s="983"/>
      <c r="C148" s="984" t="s">
        <v>409</v>
      </c>
      <c r="D148" s="987" t="s">
        <v>42</v>
      </c>
      <c r="E148" s="1081">
        <v>1584663765.29</v>
      </c>
      <c r="F148" s="1074">
        <v>979310033.77999985</v>
      </c>
      <c r="G148" s="1074">
        <v>117952359.12</v>
      </c>
      <c r="H148" s="1074">
        <v>310822290</v>
      </c>
      <c r="I148" s="1074">
        <v>9196721.3900000006</v>
      </c>
      <c r="J148" s="1074">
        <v>0</v>
      </c>
      <c r="K148" s="1074">
        <v>0</v>
      </c>
      <c r="L148" s="1082">
        <v>167382361</v>
      </c>
    </row>
    <row r="149" spans="1:12" ht="18.95" customHeight="1">
      <c r="A149" s="982"/>
      <c r="B149" s="983"/>
      <c r="C149" s="984"/>
      <c r="D149" s="987" t="s">
        <v>43</v>
      </c>
      <c r="E149" s="1081">
        <v>1025497802.0199997</v>
      </c>
      <c r="F149" s="1074">
        <v>637232535.58999979</v>
      </c>
      <c r="G149" s="1074">
        <v>82372939.640000001</v>
      </c>
      <c r="H149" s="1074">
        <v>171677716.12999991</v>
      </c>
      <c r="I149" s="1074">
        <v>2006927.59</v>
      </c>
      <c r="J149" s="1074">
        <v>0</v>
      </c>
      <c r="K149" s="1074">
        <v>0</v>
      </c>
      <c r="L149" s="1082">
        <v>132207683.07000002</v>
      </c>
    </row>
    <row r="150" spans="1:12" ht="18.95" customHeight="1">
      <c r="A150" s="982"/>
      <c r="B150" s="984"/>
      <c r="C150" s="984"/>
      <c r="D150" s="987" t="s">
        <v>44</v>
      </c>
      <c r="E150" s="1010">
        <v>0.79047100920740732</v>
      </c>
      <c r="F150" s="944">
        <v>0.75132499229494931</v>
      </c>
      <c r="G150" s="944">
        <v>2.2308780099664176</v>
      </c>
      <c r="H150" s="944">
        <v>0.58035696799340097</v>
      </c>
      <c r="I150" s="944">
        <v>0.33008677467105263</v>
      </c>
      <c r="J150" s="944">
        <v>0</v>
      </c>
      <c r="K150" s="944">
        <v>0</v>
      </c>
      <c r="L150" s="1011">
        <v>1.1979456975226983</v>
      </c>
    </row>
    <row r="151" spans="1:12" ht="18.95" customHeight="1">
      <c r="A151" s="988"/>
      <c r="B151" s="989"/>
      <c r="C151" s="989"/>
      <c r="D151" s="992" t="s">
        <v>45</v>
      </c>
      <c r="E151" s="1012">
        <v>0.64713904897820984</v>
      </c>
      <c r="F151" s="1013">
        <v>0.65069540146583738</v>
      </c>
      <c r="G151" s="1013">
        <v>0.69835771199961394</v>
      </c>
      <c r="H151" s="1013">
        <v>0.552333991651628</v>
      </c>
      <c r="I151" s="1013">
        <v>0.21822207120270282</v>
      </c>
      <c r="J151" s="1013">
        <v>0</v>
      </c>
      <c r="K151" s="1013">
        <v>0</v>
      </c>
      <c r="L151" s="1014">
        <v>0.78985433279914141</v>
      </c>
    </row>
    <row r="152" spans="1:12" ht="18.95" customHeight="1">
      <c r="A152" s="982" t="s">
        <v>410</v>
      </c>
      <c r="B152" s="983" t="s">
        <v>47</v>
      </c>
      <c r="C152" s="984" t="s">
        <v>411</v>
      </c>
      <c r="D152" s="985" t="s">
        <v>41</v>
      </c>
      <c r="E152" s="1079">
        <v>140748000</v>
      </c>
      <c r="F152" s="1074">
        <v>20218000</v>
      </c>
      <c r="G152" s="1074">
        <v>3807000</v>
      </c>
      <c r="H152" s="1074">
        <v>111270000</v>
      </c>
      <c r="I152" s="1074">
        <v>5453000</v>
      </c>
      <c r="J152" s="1074">
        <v>0</v>
      </c>
      <c r="K152" s="1074">
        <v>0</v>
      </c>
      <c r="L152" s="1082">
        <v>0</v>
      </c>
    </row>
    <row r="153" spans="1:12" ht="18.95" customHeight="1">
      <c r="A153" s="982"/>
      <c r="B153" s="983"/>
      <c r="C153" s="984" t="s">
        <v>412</v>
      </c>
      <c r="D153" s="987" t="s">
        <v>42</v>
      </c>
      <c r="E153" s="1081">
        <v>403408940.50999999</v>
      </c>
      <c r="F153" s="1074">
        <v>270554125</v>
      </c>
      <c r="G153" s="1074">
        <v>11171395.620000001</v>
      </c>
      <c r="H153" s="1074">
        <v>115782125.15999998</v>
      </c>
      <c r="I153" s="1074">
        <v>5901294.7300000004</v>
      </c>
      <c r="J153" s="1074">
        <v>0</v>
      </c>
      <c r="K153" s="1074">
        <v>0</v>
      </c>
      <c r="L153" s="1082">
        <v>0</v>
      </c>
    </row>
    <row r="154" spans="1:12" ht="18.95" customHeight="1">
      <c r="A154" s="982"/>
      <c r="B154" s="983"/>
      <c r="C154" s="984"/>
      <c r="D154" s="987" t="s">
        <v>43</v>
      </c>
      <c r="E154" s="1081">
        <v>238581360.67999998</v>
      </c>
      <c r="F154" s="1074">
        <v>167187119.34999999</v>
      </c>
      <c r="G154" s="1074">
        <v>7986732.9199999999</v>
      </c>
      <c r="H154" s="1074">
        <v>62277026.490000002</v>
      </c>
      <c r="I154" s="1074">
        <v>1130481.92</v>
      </c>
      <c r="J154" s="1074">
        <v>0</v>
      </c>
      <c r="K154" s="1074">
        <v>0</v>
      </c>
      <c r="L154" s="1082">
        <v>0</v>
      </c>
    </row>
    <row r="155" spans="1:12" ht="18.95" customHeight="1">
      <c r="A155" s="982"/>
      <c r="B155" s="984"/>
      <c r="C155" s="984"/>
      <c r="D155" s="987" t="s">
        <v>44</v>
      </c>
      <c r="E155" s="1010">
        <v>1.6950959209367094</v>
      </c>
      <c r="F155" s="944">
        <v>8.2692214536551578</v>
      </c>
      <c r="G155" s="944">
        <v>2.0979072550564748</v>
      </c>
      <c r="H155" s="944">
        <v>0.55969287759503916</v>
      </c>
      <c r="I155" s="944">
        <v>0.20731375756464329</v>
      </c>
      <c r="J155" s="944">
        <v>0</v>
      </c>
      <c r="K155" s="944">
        <v>0</v>
      </c>
      <c r="L155" s="1011">
        <v>0</v>
      </c>
    </row>
    <row r="156" spans="1:12" ht="18.95" customHeight="1">
      <c r="A156" s="988"/>
      <c r="B156" s="989"/>
      <c r="C156" s="989"/>
      <c r="D156" s="992" t="s">
        <v>45</v>
      </c>
      <c r="E156" s="1012">
        <v>0.59141317090885315</v>
      </c>
      <c r="F156" s="1013">
        <v>0.61794333887905051</v>
      </c>
      <c r="G156" s="1013">
        <v>0.71492705044850957</v>
      </c>
      <c r="H156" s="1013">
        <v>0.53788118333412016</v>
      </c>
      <c r="I156" s="1013">
        <v>0.19156506694252159</v>
      </c>
      <c r="J156" s="1013">
        <v>0</v>
      </c>
      <c r="K156" s="1013">
        <v>0</v>
      </c>
      <c r="L156" s="1014">
        <v>0</v>
      </c>
    </row>
    <row r="157" spans="1:12" ht="18.95" customHeight="1">
      <c r="A157" s="982" t="s">
        <v>426</v>
      </c>
      <c r="B157" s="983" t="s">
        <v>47</v>
      </c>
      <c r="C157" s="984" t="s">
        <v>178</v>
      </c>
      <c r="D157" s="987" t="s">
        <v>41</v>
      </c>
      <c r="E157" s="1079">
        <v>56803078000</v>
      </c>
      <c r="F157" s="1074">
        <v>53012846000</v>
      </c>
      <c r="G157" s="1074">
        <v>16000</v>
      </c>
      <c r="H157" s="1074">
        <v>3790216000</v>
      </c>
      <c r="I157" s="1074">
        <v>0</v>
      </c>
      <c r="J157" s="1074">
        <v>0</v>
      </c>
      <c r="K157" s="1074">
        <v>0</v>
      </c>
      <c r="L157" s="1082">
        <v>0</v>
      </c>
    </row>
    <row r="158" spans="1:12" ht="18.95" customHeight="1">
      <c r="A158" s="982"/>
      <c r="B158" s="983"/>
      <c r="C158" s="984"/>
      <c r="D158" s="987" t="s">
        <v>42</v>
      </c>
      <c r="E158" s="1081">
        <v>57190395835.629997</v>
      </c>
      <c r="F158" s="1074">
        <v>53240767220.929993</v>
      </c>
      <c r="G158" s="1074">
        <v>20550</v>
      </c>
      <c r="H158" s="1074">
        <v>3795241069.23</v>
      </c>
      <c r="I158" s="1074">
        <v>133905192.47</v>
      </c>
      <c r="J158" s="1074">
        <v>0</v>
      </c>
      <c r="K158" s="1074">
        <v>0</v>
      </c>
      <c r="L158" s="1082">
        <v>20461803</v>
      </c>
    </row>
    <row r="159" spans="1:12" ht="18.95" customHeight="1">
      <c r="A159" s="982"/>
      <c r="B159" s="983"/>
      <c r="C159" s="984"/>
      <c r="D159" s="987" t="s">
        <v>43</v>
      </c>
      <c r="E159" s="1081">
        <v>39526448398.349983</v>
      </c>
      <c r="F159" s="1074">
        <v>37114233357.199989</v>
      </c>
      <c r="G159" s="1074">
        <v>11770.49</v>
      </c>
      <c r="H159" s="1074">
        <v>2342789937.7299986</v>
      </c>
      <c r="I159" s="1074">
        <v>51468641.289999999</v>
      </c>
      <c r="J159" s="1074">
        <v>0</v>
      </c>
      <c r="K159" s="1074">
        <v>0</v>
      </c>
      <c r="L159" s="1082">
        <v>17944691.640000001</v>
      </c>
    </row>
    <row r="160" spans="1:12" ht="18.95" customHeight="1">
      <c r="A160" s="986"/>
      <c r="B160" s="984"/>
      <c r="C160" s="984"/>
      <c r="D160" s="987" t="s">
        <v>44</v>
      </c>
      <c r="E160" s="1010">
        <v>0.69585046779243165</v>
      </c>
      <c r="F160" s="944">
        <v>0.70009886579565994</v>
      </c>
      <c r="G160" s="944">
        <v>0.73565562500000004</v>
      </c>
      <c r="H160" s="944">
        <v>0.61811515167737108</v>
      </c>
      <c r="I160" s="944">
        <v>0</v>
      </c>
      <c r="J160" s="944">
        <v>0</v>
      </c>
      <c r="K160" s="944">
        <v>0</v>
      </c>
      <c r="L160" s="1011">
        <v>0</v>
      </c>
    </row>
    <row r="161" spans="1:12" ht="18.75" customHeight="1">
      <c r="A161" s="988"/>
      <c r="B161" s="989"/>
      <c r="C161" s="989"/>
      <c r="D161" s="993" t="s">
        <v>45</v>
      </c>
      <c r="E161" s="1012">
        <v>0.69113787063045196</v>
      </c>
      <c r="F161" s="1013">
        <v>0.69710177547196683</v>
      </c>
      <c r="G161" s="1013">
        <v>0.5727732360097324</v>
      </c>
      <c r="H161" s="1013">
        <v>0.61729673952050612</v>
      </c>
      <c r="I161" s="1013">
        <v>0.3843662843883443</v>
      </c>
      <c r="J161" s="1013">
        <v>0</v>
      </c>
      <c r="K161" s="1013">
        <v>0</v>
      </c>
      <c r="L161" s="1014">
        <v>0.87698486980839374</v>
      </c>
    </row>
    <row r="162" spans="1:12" ht="18.95" customHeight="1">
      <c r="A162" s="999" t="s">
        <v>413</v>
      </c>
      <c r="B162" s="995" t="s">
        <v>47</v>
      </c>
      <c r="C162" s="1000" t="s">
        <v>414</v>
      </c>
      <c r="D162" s="997" t="s">
        <v>41</v>
      </c>
      <c r="E162" s="1079">
        <v>1162572000</v>
      </c>
      <c r="F162" s="1074">
        <v>536121000</v>
      </c>
      <c r="G162" s="1074">
        <v>644000</v>
      </c>
      <c r="H162" s="1074">
        <v>425482000</v>
      </c>
      <c r="I162" s="1074">
        <v>29164000</v>
      </c>
      <c r="J162" s="1074">
        <v>0</v>
      </c>
      <c r="K162" s="1074">
        <v>0</v>
      </c>
      <c r="L162" s="1082">
        <v>171161000</v>
      </c>
    </row>
    <row r="163" spans="1:12" ht="18.95" customHeight="1">
      <c r="A163" s="982"/>
      <c r="B163" s="983"/>
      <c r="C163" s="984" t="s">
        <v>415</v>
      </c>
      <c r="D163" s="987" t="s">
        <v>42</v>
      </c>
      <c r="E163" s="1081">
        <v>1243518587.9000001</v>
      </c>
      <c r="F163" s="1074">
        <v>531144617</v>
      </c>
      <c r="G163" s="1074">
        <v>886973</v>
      </c>
      <c r="H163" s="1074">
        <v>486511961.45999998</v>
      </c>
      <c r="I163" s="1074">
        <v>49117233</v>
      </c>
      <c r="J163" s="1074">
        <v>0</v>
      </c>
      <c r="K163" s="1074">
        <v>0</v>
      </c>
      <c r="L163" s="1082">
        <v>175857803.44</v>
      </c>
    </row>
    <row r="164" spans="1:12" ht="18.95" customHeight="1">
      <c r="A164" s="982"/>
      <c r="B164" s="983"/>
      <c r="C164" s="984"/>
      <c r="D164" s="987" t="s">
        <v>43</v>
      </c>
      <c r="E164" s="1081">
        <v>759831543.07000005</v>
      </c>
      <c r="F164" s="1074">
        <v>387174635.19</v>
      </c>
      <c r="G164" s="1074">
        <v>436428.14000000007</v>
      </c>
      <c r="H164" s="1074">
        <v>280830274.42999995</v>
      </c>
      <c r="I164" s="1074">
        <v>23670384.380000003</v>
      </c>
      <c r="J164" s="1074">
        <v>0</v>
      </c>
      <c r="K164" s="1074">
        <v>0</v>
      </c>
      <c r="L164" s="1082">
        <v>67719820.930000022</v>
      </c>
    </row>
    <row r="165" spans="1:12" ht="18.95" customHeight="1">
      <c r="A165" s="982"/>
      <c r="B165" s="984"/>
      <c r="C165" s="984"/>
      <c r="D165" s="987" t="s">
        <v>44</v>
      </c>
      <c r="E165" s="1010">
        <v>0.65357805200022023</v>
      </c>
      <c r="F165" s="944">
        <v>0.72217770837180417</v>
      </c>
      <c r="G165" s="944">
        <v>0.67768344720496909</v>
      </c>
      <c r="H165" s="944">
        <v>0.66002856626132234</v>
      </c>
      <c r="I165" s="944">
        <v>0.81163024207927592</v>
      </c>
      <c r="J165" s="944">
        <v>0</v>
      </c>
      <c r="K165" s="944">
        <v>0</v>
      </c>
      <c r="L165" s="1011">
        <v>0.39564983220476641</v>
      </c>
    </row>
    <row r="166" spans="1:12" ht="18.95" customHeight="1">
      <c r="A166" s="988"/>
      <c r="B166" s="989"/>
      <c r="C166" s="989"/>
      <c r="D166" s="992" t="s">
        <v>45</v>
      </c>
      <c r="E166" s="1012">
        <v>0.61103352250903653</v>
      </c>
      <c r="F166" s="1013">
        <v>0.72894391244484735</v>
      </c>
      <c r="G166" s="1013">
        <v>0.49204219294161161</v>
      </c>
      <c r="H166" s="1013">
        <v>0.57723200388997886</v>
      </c>
      <c r="I166" s="1013">
        <v>0.48191607984106111</v>
      </c>
      <c r="J166" s="1013">
        <v>0</v>
      </c>
      <c r="K166" s="1013">
        <v>0</v>
      </c>
      <c r="L166" s="1014">
        <v>0.38508283172719709</v>
      </c>
    </row>
    <row r="167" spans="1:12" ht="18.95" customHeight="1">
      <c r="A167" s="982" t="s">
        <v>416</v>
      </c>
      <c r="B167" s="983" t="s">
        <v>47</v>
      </c>
      <c r="C167" s="984" t="s">
        <v>417</v>
      </c>
      <c r="D167" s="987" t="s">
        <v>41</v>
      </c>
      <c r="E167" s="1079">
        <v>3162982000</v>
      </c>
      <c r="F167" s="1074">
        <v>1938906000</v>
      </c>
      <c r="G167" s="1074">
        <v>9301000</v>
      </c>
      <c r="H167" s="1074">
        <v>379201000</v>
      </c>
      <c r="I167" s="1074">
        <v>798578000</v>
      </c>
      <c r="J167" s="1074">
        <v>0</v>
      </c>
      <c r="K167" s="1074">
        <v>0</v>
      </c>
      <c r="L167" s="1082">
        <v>36996000</v>
      </c>
    </row>
    <row r="168" spans="1:12" ht="18.95" customHeight="1">
      <c r="A168" s="982"/>
      <c r="B168" s="983"/>
      <c r="C168" s="984" t="s">
        <v>418</v>
      </c>
      <c r="D168" s="987" t="s">
        <v>42</v>
      </c>
      <c r="E168" s="1081">
        <v>3165280310.77</v>
      </c>
      <c r="F168" s="1074">
        <v>2081679216.77</v>
      </c>
      <c r="G168" s="1074">
        <v>33498677</v>
      </c>
      <c r="H168" s="1074">
        <v>371723682</v>
      </c>
      <c r="I168" s="1074">
        <v>642928170</v>
      </c>
      <c r="J168" s="1074">
        <v>0</v>
      </c>
      <c r="K168" s="1074">
        <v>0</v>
      </c>
      <c r="L168" s="1082">
        <v>35450565</v>
      </c>
    </row>
    <row r="169" spans="1:12" ht="18.95" customHeight="1">
      <c r="A169" s="982"/>
      <c r="B169" s="983"/>
      <c r="C169" s="984"/>
      <c r="D169" s="987" t="s">
        <v>43</v>
      </c>
      <c r="E169" s="1081">
        <v>1680474788.3800004</v>
      </c>
      <c r="F169" s="1074">
        <v>1308799593.05</v>
      </c>
      <c r="G169" s="1074">
        <v>26307921.250000007</v>
      </c>
      <c r="H169" s="1074">
        <v>178536060.23000017</v>
      </c>
      <c r="I169" s="1074">
        <v>152413519.67999998</v>
      </c>
      <c r="J169" s="1074">
        <v>0</v>
      </c>
      <c r="K169" s="1074">
        <v>0</v>
      </c>
      <c r="L169" s="1082">
        <v>14417694.170000002</v>
      </c>
    </row>
    <row r="170" spans="1:12" ht="18.95" customHeight="1">
      <c r="A170" s="986"/>
      <c r="B170" s="984"/>
      <c r="C170" s="984"/>
      <c r="D170" s="987" t="s">
        <v>44</v>
      </c>
      <c r="E170" s="1010">
        <v>0.53129445200130776</v>
      </c>
      <c r="F170" s="944">
        <v>0.67501962088414802</v>
      </c>
      <c r="G170" s="944">
        <v>2.8285045962799709</v>
      </c>
      <c r="H170" s="944">
        <v>0.47082170202610268</v>
      </c>
      <c r="I170" s="944">
        <v>0.19085614640022638</v>
      </c>
      <c r="J170" s="944">
        <v>0</v>
      </c>
      <c r="K170" s="944">
        <v>0</v>
      </c>
      <c r="L170" s="1011">
        <v>0.38970954076116343</v>
      </c>
    </row>
    <row r="171" spans="1:12" ht="18.95" customHeight="1">
      <c r="A171" s="988"/>
      <c r="B171" s="989"/>
      <c r="C171" s="989"/>
      <c r="D171" s="993" t="s">
        <v>45</v>
      </c>
      <c r="E171" s="1012">
        <v>0.53090867897611271</v>
      </c>
      <c r="F171" s="1013">
        <v>0.62872299560197142</v>
      </c>
      <c r="G171" s="1013">
        <v>0.78534209724163162</v>
      </c>
      <c r="H171" s="1013">
        <v>0.48029240232802861</v>
      </c>
      <c r="I171" s="1013">
        <v>0.23706150514450156</v>
      </c>
      <c r="J171" s="1013">
        <v>0</v>
      </c>
      <c r="K171" s="1013">
        <v>0</v>
      </c>
      <c r="L171" s="1014">
        <v>0.40669857222303796</v>
      </c>
    </row>
    <row r="172" spans="1:12" ht="18.95" customHeight="1">
      <c r="A172" s="982" t="s">
        <v>419</v>
      </c>
      <c r="B172" s="983" t="s">
        <v>47</v>
      </c>
      <c r="C172" s="984" t="s">
        <v>420</v>
      </c>
      <c r="D172" s="998" t="s">
        <v>41</v>
      </c>
      <c r="E172" s="1079">
        <v>113902000</v>
      </c>
      <c r="F172" s="1074">
        <v>107360000</v>
      </c>
      <c r="G172" s="1074">
        <v>20000</v>
      </c>
      <c r="H172" s="1074">
        <v>30000</v>
      </c>
      <c r="I172" s="1074">
        <v>650000</v>
      </c>
      <c r="J172" s="1074">
        <v>0</v>
      </c>
      <c r="K172" s="1074">
        <v>0</v>
      </c>
      <c r="L172" s="1082">
        <v>5842000</v>
      </c>
    </row>
    <row r="173" spans="1:12" ht="18.95" customHeight="1">
      <c r="A173" s="986"/>
      <c r="B173" s="984"/>
      <c r="C173" s="984" t="s">
        <v>421</v>
      </c>
      <c r="D173" s="987" t="s">
        <v>42</v>
      </c>
      <c r="E173" s="1081">
        <v>114110456.42</v>
      </c>
      <c r="F173" s="1074">
        <v>107368456.42</v>
      </c>
      <c r="G173" s="1074">
        <v>20000</v>
      </c>
      <c r="H173" s="1074">
        <v>230000</v>
      </c>
      <c r="I173" s="1074">
        <v>650000</v>
      </c>
      <c r="J173" s="1074">
        <v>0</v>
      </c>
      <c r="K173" s="1074">
        <v>0</v>
      </c>
      <c r="L173" s="1082">
        <v>5842000</v>
      </c>
    </row>
    <row r="174" spans="1:12" ht="18.95" customHeight="1">
      <c r="A174" s="986"/>
      <c r="B174" s="984"/>
      <c r="C174" s="984" t="s">
        <v>422</v>
      </c>
      <c r="D174" s="987" t="s">
        <v>43</v>
      </c>
      <c r="E174" s="1081">
        <v>93482149.25</v>
      </c>
      <c r="F174" s="1074">
        <v>90363006.25</v>
      </c>
      <c r="G174" s="1074">
        <v>6400</v>
      </c>
      <c r="H174" s="1074">
        <v>24450</v>
      </c>
      <c r="I174" s="1074">
        <v>350000</v>
      </c>
      <c r="J174" s="1074">
        <v>0</v>
      </c>
      <c r="K174" s="1074">
        <v>0</v>
      </c>
      <c r="L174" s="1082">
        <v>2738293</v>
      </c>
    </row>
    <row r="175" spans="1:12" ht="18.95" customHeight="1">
      <c r="A175" s="986"/>
      <c r="B175" s="984"/>
      <c r="C175" s="984" t="s">
        <v>423</v>
      </c>
      <c r="D175" s="987" t="s">
        <v>44</v>
      </c>
      <c r="E175" s="1010">
        <v>0.82072438807044656</v>
      </c>
      <c r="F175" s="944">
        <v>0.84168224897540989</v>
      </c>
      <c r="G175" s="944">
        <v>0.32</v>
      </c>
      <c r="H175" s="1072">
        <v>0.81499999999999995</v>
      </c>
      <c r="I175" s="944">
        <v>0.53846153846153844</v>
      </c>
      <c r="J175" s="944">
        <v>0</v>
      </c>
      <c r="K175" s="944">
        <v>0</v>
      </c>
      <c r="L175" s="1011">
        <v>0.46872526532009584</v>
      </c>
    </row>
    <row r="176" spans="1:12" ht="18.95" customHeight="1">
      <c r="A176" s="988"/>
      <c r="B176" s="989"/>
      <c r="C176" s="989"/>
      <c r="D176" s="992" t="s">
        <v>45</v>
      </c>
      <c r="E176" s="1012">
        <v>0.81922509279890587</v>
      </c>
      <c r="F176" s="1013">
        <v>0.84161595745142592</v>
      </c>
      <c r="G176" s="1013">
        <v>0.32</v>
      </c>
      <c r="H176" s="1013">
        <v>0.10630434782608696</v>
      </c>
      <c r="I176" s="1013">
        <v>0.53846153846153844</v>
      </c>
      <c r="J176" s="1013">
        <v>0</v>
      </c>
      <c r="K176" s="1013">
        <v>0</v>
      </c>
      <c r="L176" s="1014">
        <v>0.46872526532009584</v>
      </c>
    </row>
    <row r="177" spans="1:12" ht="18.95" customHeight="1">
      <c r="A177" s="982" t="s">
        <v>424</v>
      </c>
      <c r="B177" s="983" t="s">
        <v>47</v>
      </c>
      <c r="C177" s="984" t="s">
        <v>425</v>
      </c>
      <c r="D177" s="985" t="s">
        <v>41</v>
      </c>
      <c r="E177" s="1079">
        <v>283322000</v>
      </c>
      <c r="F177" s="1074">
        <v>240737000</v>
      </c>
      <c r="G177" s="1074">
        <v>27075000</v>
      </c>
      <c r="H177" s="1074">
        <v>14516000</v>
      </c>
      <c r="I177" s="1074">
        <v>800000</v>
      </c>
      <c r="J177" s="1074">
        <v>0</v>
      </c>
      <c r="K177" s="1074">
        <v>0</v>
      </c>
      <c r="L177" s="1082">
        <v>194000</v>
      </c>
    </row>
    <row r="178" spans="1:12" ht="18.95" customHeight="1">
      <c r="A178" s="986"/>
      <c r="B178" s="984"/>
      <c r="C178" s="984"/>
      <c r="D178" s="987" t="s">
        <v>42</v>
      </c>
      <c r="E178" s="1081">
        <v>284722000</v>
      </c>
      <c r="F178" s="1074">
        <v>241886668</v>
      </c>
      <c r="G178" s="1074">
        <v>27075000</v>
      </c>
      <c r="H178" s="1074">
        <v>13350332</v>
      </c>
      <c r="I178" s="1074">
        <v>2200000</v>
      </c>
      <c r="J178" s="1074">
        <v>0</v>
      </c>
      <c r="K178" s="1074">
        <v>0</v>
      </c>
      <c r="L178" s="1082">
        <v>210000</v>
      </c>
    </row>
    <row r="179" spans="1:12" ht="18.95" customHeight="1">
      <c r="A179" s="986"/>
      <c r="B179" s="984"/>
      <c r="C179" s="984"/>
      <c r="D179" s="987" t="s">
        <v>43</v>
      </c>
      <c r="E179" s="1081">
        <v>184592987.78999999</v>
      </c>
      <c r="F179" s="1074">
        <v>162592154.18000001</v>
      </c>
      <c r="G179" s="1074">
        <v>14001652.129999999</v>
      </c>
      <c r="H179" s="1074">
        <v>7199181.4800000004</v>
      </c>
      <c r="I179" s="1074">
        <v>800000</v>
      </c>
      <c r="J179" s="1074">
        <v>0</v>
      </c>
      <c r="K179" s="1074">
        <v>0</v>
      </c>
      <c r="L179" s="1082">
        <v>0</v>
      </c>
    </row>
    <row r="180" spans="1:12" ht="19.5" customHeight="1">
      <c r="A180" s="986"/>
      <c r="B180" s="984"/>
      <c r="C180" s="984"/>
      <c r="D180" s="987" t="s">
        <v>44</v>
      </c>
      <c r="E180" s="1010">
        <v>0.65153072401719592</v>
      </c>
      <c r="F180" s="944">
        <v>0.67539328885879613</v>
      </c>
      <c r="G180" s="944">
        <v>0.51714319963065558</v>
      </c>
      <c r="H180" s="944">
        <v>0.4959480214935244</v>
      </c>
      <c r="I180" s="944">
        <v>1</v>
      </c>
      <c r="J180" s="944">
        <v>0</v>
      </c>
      <c r="K180" s="944">
        <v>0</v>
      </c>
      <c r="L180" s="1011">
        <v>0</v>
      </c>
    </row>
    <row r="181" spans="1:12" ht="18.75" customHeight="1">
      <c r="A181" s="988"/>
      <c r="B181" s="989"/>
      <c r="C181" s="989"/>
      <c r="D181" s="992" t="s">
        <v>45</v>
      </c>
      <c r="E181" s="1012">
        <v>0.64832709727383198</v>
      </c>
      <c r="F181" s="1013">
        <v>0.67218319853825104</v>
      </c>
      <c r="G181" s="1013">
        <v>0.51714319963065558</v>
      </c>
      <c r="H181" s="1013">
        <v>0.539251119747434</v>
      </c>
      <c r="I181" s="1013">
        <v>0.36363636363636365</v>
      </c>
      <c r="J181" s="1013">
        <v>0</v>
      </c>
      <c r="K181" s="1013">
        <v>0</v>
      </c>
      <c r="L181" s="1014">
        <v>0</v>
      </c>
    </row>
    <row r="182" spans="1:12" s="937" customFormat="1" ht="8.25" customHeight="1">
      <c r="A182" s="1625"/>
      <c r="B182" s="1626"/>
      <c r="C182" s="1626"/>
      <c r="D182" s="1627"/>
      <c r="E182" s="1627"/>
      <c r="F182" s="1627"/>
      <c r="G182" s="1628"/>
      <c r="H182" s="1628"/>
      <c r="I182" s="1628"/>
      <c r="J182" s="1628"/>
      <c r="K182" s="1628"/>
      <c r="L182" s="1628"/>
    </row>
    <row r="183" spans="1:12" s="937" customFormat="1" ht="15.75" customHeight="1">
      <c r="A183" s="1625" t="s">
        <v>727</v>
      </c>
      <c r="B183" s="1626"/>
      <c r="C183" s="1626"/>
      <c r="D183" s="1627"/>
      <c r="E183" s="1627"/>
      <c r="F183" s="1627"/>
      <c r="G183" s="1628"/>
      <c r="H183" s="1628"/>
      <c r="I183" s="1628"/>
      <c r="J183" s="1628"/>
      <c r="K183" s="1628"/>
      <c r="L183" s="1628"/>
    </row>
    <row r="184" spans="1:12" s="937" customFormat="1" ht="18.75" customHeight="1">
      <c r="A184" s="1625"/>
      <c r="B184" s="1626"/>
      <c r="C184" s="1626"/>
      <c r="D184" s="1627"/>
      <c r="E184" s="1627"/>
      <c r="F184" s="1627"/>
      <c r="G184" s="1628"/>
      <c r="H184" s="1628"/>
      <c r="I184" s="1628"/>
      <c r="J184" s="1628"/>
      <c r="K184" s="1628"/>
      <c r="L184" s="1628"/>
    </row>
    <row r="185" spans="1:12">
      <c r="E185" s="1002"/>
      <c r="F185" s="1002"/>
      <c r="G185" s="1002"/>
      <c r="H185" s="1002"/>
      <c r="I185" s="1002"/>
      <c r="J185" s="1002"/>
      <c r="K185" s="1002"/>
      <c r="L185" s="1002"/>
    </row>
    <row r="189" spans="1:12">
      <c r="H189" s="991"/>
      <c r="I189" s="991"/>
      <c r="J189" s="991"/>
    </row>
    <row r="190" spans="1:12">
      <c r="H190" s="1015"/>
      <c r="I190" s="1016"/>
      <c r="J190" s="991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showGridLines="0" zoomScale="75" zoomScaleNormal="75" workbookViewId="0">
      <selection activeCell="M45" sqref="M4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127" t="s">
        <v>4</v>
      </c>
      <c r="G5" s="1129"/>
      <c r="H5" s="924" t="s">
        <v>4</v>
      </c>
      <c r="I5" s="925" t="s">
        <v>4</v>
      </c>
      <c r="J5" s="926" t="s">
        <v>4</v>
      </c>
      <c r="K5" s="925" t="s">
        <v>4</v>
      </c>
      <c r="L5" s="15" t="s">
        <v>4</v>
      </c>
      <c r="M5" s="926" t="s">
        <v>4</v>
      </c>
    </row>
    <row r="6" spans="1:15" ht="15.95" customHeight="1">
      <c r="A6" s="16"/>
      <c r="B6" s="17"/>
      <c r="C6" s="928" t="s">
        <v>746</v>
      </c>
      <c r="D6" s="18"/>
      <c r="E6" s="19"/>
      <c r="F6" s="20" t="s">
        <v>5</v>
      </c>
      <c r="G6" s="1128"/>
      <c r="H6" s="929" t="s">
        <v>6</v>
      </c>
      <c r="I6" s="930" t="s">
        <v>7</v>
      </c>
      <c r="J6" s="931" t="s">
        <v>7</v>
      </c>
      <c r="K6" s="930" t="s">
        <v>8</v>
      </c>
      <c r="L6" s="932" t="s">
        <v>9</v>
      </c>
      <c r="M6" s="931" t="s">
        <v>10</v>
      </c>
    </row>
    <row r="7" spans="1:15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28"/>
      <c r="H7" s="934" t="s">
        <v>14</v>
      </c>
      <c r="I7" s="930" t="s">
        <v>15</v>
      </c>
      <c r="J7" s="931" t="s">
        <v>16</v>
      </c>
      <c r="K7" s="930" t="s">
        <v>17</v>
      </c>
      <c r="L7" s="931" t="s">
        <v>18</v>
      </c>
      <c r="M7" s="935" t="s">
        <v>19</v>
      </c>
    </row>
    <row r="8" spans="1:15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28"/>
      <c r="H8" s="934" t="s">
        <v>21</v>
      </c>
      <c r="I8" s="930" t="s">
        <v>22</v>
      </c>
      <c r="J8" s="931" t="s">
        <v>4</v>
      </c>
      <c r="K8" s="930" t="s">
        <v>23</v>
      </c>
      <c r="L8" s="931" t="s">
        <v>24</v>
      </c>
      <c r="M8" s="931" t="s">
        <v>25</v>
      </c>
    </row>
    <row r="9" spans="1:15" ht="15.95" customHeight="1">
      <c r="A9" s="16"/>
      <c r="B9" s="17"/>
      <c r="C9" s="21" t="s">
        <v>26</v>
      </c>
      <c r="D9" s="22"/>
      <c r="E9" s="24" t="s">
        <v>4</v>
      </c>
      <c r="F9" s="1126" t="s">
        <v>4</v>
      </c>
      <c r="G9" s="1128"/>
      <c r="H9" s="934" t="s">
        <v>4</v>
      </c>
      <c r="I9" s="930" t="s">
        <v>27</v>
      </c>
      <c r="J9" s="931"/>
      <c r="K9" s="930" t="s">
        <v>28</v>
      </c>
      <c r="L9" s="931" t="s">
        <v>4</v>
      </c>
      <c r="M9" s="931" t="s">
        <v>29</v>
      </c>
    </row>
    <row r="10" spans="1:15" ht="15.95" customHeight="1">
      <c r="A10" s="16"/>
      <c r="B10" s="17"/>
      <c r="C10" s="21" t="s">
        <v>30</v>
      </c>
      <c r="D10" s="25"/>
      <c r="E10" s="26"/>
      <c r="F10" s="1130"/>
      <c r="G10" s="1131"/>
      <c r="H10" s="936"/>
      <c r="I10" s="27"/>
      <c r="J10" s="28"/>
      <c r="K10" s="29"/>
      <c r="L10" s="30"/>
      <c r="M10" s="28"/>
    </row>
    <row r="11" spans="1:15" ht="9.9499999999999993" customHeight="1">
      <c r="A11" s="31"/>
      <c r="B11" s="32"/>
      <c r="C11" s="33" t="s">
        <v>31</v>
      </c>
      <c r="D11" s="34"/>
      <c r="E11" s="35" t="s">
        <v>32</v>
      </c>
      <c r="F11" s="1631" t="s">
        <v>33</v>
      </c>
      <c r="G11" s="1632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5" ht="18.399999999999999" customHeight="1">
      <c r="A12" s="16"/>
      <c r="B12" s="17"/>
      <c r="C12" s="41" t="s">
        <v>40</v>
      </c>
      <c r="D12" s="42" t="s">
        <v>41</v>
      </c>
      <c r="E12" s="670">
        <v>435340000000</v>
      </c>
      <c r="F12" s="671">
        <v>235893971000</v>
      </c>
      <c r="G12" s="671"/>
      <c r="H12" s="671">
        <v>26270074000</v>
      </c>
      <c r="I12" s="671">
        <v>87714670000</v>
      </c>
      <c r="J12" s="671">
        <v>24058053000</v>
      </c>
      <c r="K12" s="671">
        <v>27599900000</v>
      </c>
      <c r="L12" s="671">
        <v>23327650000</v>
      </c>
      <c r="M12" s="672">
        <v>10475682000</v>
      </c>
      <c r="N12" s="44"/>
      <c r="O12" s="44"/>
    </row>
    <row r="13" spans="1:15" ht="18.399999999999999" customHeight="1">
      <c r="A13" s="16"/>
      <c r="B13" s="17"/>
      <c r="C13" s="45"/>
      <c r="D13" s="46" t="s">
        <v>42</v>
      </c>
      <c r="E13" s="673">
        <v>435340000000</v>
      </c>
      <c r="F13" s="671">
        <v>237571382731.5</v>
      </c>
      <c r="G13" s="671"/>
      <c r="H13" s="671">
        <v>26225811285.530003</v>
      </c>
      <c r="I13" s="671">
        <v>88346899585.659988</v>
      </c>
      <c r="J13" s="671">
        <v>24383749309.570004</v>
      </c>
      <c r="K13" s="671">
        <v>27599905000</v>
      </c>
      <c r="L13" s="671">
        <v>21346221311.419998</v>
      </c>
      <c r="M13" s="674">
        <v>9866030776.3199997</v>
      </c>
      <c r="N13" s="44"/>
      <c r="O13" s="44"/>
    </row>
    <row r="14" spans="1:15" ht="18.399999999999999" customHeight="1">
      <c r="A14" s="16"/>
      <c r="B14" s="17"/>
      <c r="C14" s="47" t="s">
        <v>4</v>
      </c>
      <c r="D14" s="46" t="s">
        <v>43</v>
      </c>
      <c r="E14" s="673">
        <v>282208425672.36993</v>
      </c>
      <c r="F14" s="671">
        <v>164671580629.82996</v>
      </c>
      <c r="G14" s="671"/>
      <c r="H14" s="671">
        <v>17665207312.060005</v>
      </c>
      <c r="I14" s="671">
        <v>51900679869.360008</v>
      </c>
      <c r="J14" s="671">
        <v>8256364436.6000042</v>
      </c>
      <c r="K14" s="671">
        <v>18799912625.93</v>
      </c>
      <c r="L14" s="671">
        <v>15532757309.610001</v>
      </c>
      <c r="M14" s="674">
        <v>5381923488.9799995</v>
      </c>
      <c r="N14" s="44"/>
      <c r="O14" s="44"/>
    </row>
    <row r="15" spans="1:15" ht="18.399999999999999" customHeight="1">
      <c r="A15" s="16"/>
      <c r="B15" s="17"/>
      <c r="C15" s="45"/>
      <c r="D15" s="46" t="s">
        <v>44</v>
      </c>
      <c r="E15" s="269">
        <v>0.64824832469419291</v>
      </c>
      <c r="F15" s="269">
        <v>0.6980745626170749</v>
      </c>
      <c r="G15" s="269"/>
      <c r="H15" s="269">
        <v>0.67244604305492273</v>
      </c>
      <c r="I15" s="269">
        <v>0.59169896973174507</v>
      </c>
      <c r="J15" s="269">
        <v>0.34318506308885444</v>
      </c>
      <c r="K15" s="269">
        <v>0.68115872252906717</v>
      </c>
      <c r="L15" s="269">
        <v>0.66585178145291102</v>
      </c>
      <c r="M15" s="270">
        <v>0.51375399606249972</v>
      </c>
      <c r="N15" s="44"/>
      <c r="O15" s="44"/>
    </row>
    <row r="16" spans="1:15" ht="18.399999999999999" customHeight="1">
      <c r="A16" s="48"/>
      <c r="B16" s="49"/>
      <c r="C16" s="50"/>
      <c r="D16" s="46" t="s">
        <v>45</v>
      </c>
      <c r="E16" s="271">
        <v>0.64824832469419291</v>
      </c>
      <c r="F16" s="271">
        <v>0.69314569261879311</v>
      </c>
      <c r="G16" s="271"/>
      <c r="H16" s="271">
        <v>0.67358096646591525</v>
      </c>
      <c r="I16" s="271">
        <v>0.58746464349932048</v>
      </c>
      <c r="J16" s="271">
        <v>0.33860110402954274</v>
      </c>
      <c r="K16" s="271">
        <v>0.68115859913032306</v>
      </c>
      <c r="L16" s="271">
        <v>0.72765840300269646</v>
      </c>
      <c r="M16" s="272">
        <v>0.54550037507458915</v>
      </c>
      <c r="N16" s="44"/>
      <c r="O16" s="44"/>
    </row>
    <row r="17" spans="1:15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5">
        <v>199331000</v>
      </c>
      <c r="F17" s="1074">
        <v>30000000</v>
      </c>
      <c r="G17" s="1080"/>
      <c r="H17" s="1074">
        <v>857000</v>
      </c>
      <c r="I17" s="1074">
        <v>158074000</v>
      </c>
      <c r="J17" s="1074">
        <v>10400000</v>
      </c>
      <c r="K17" s="1074">
        <v>0</v>
      </c>
      <c r="L17" s="1074">
        <v>0</v>
      </c>
      <c r="M17" s="1082">
        <v>0</v>
      </c>
      <c r="N17" s="44"/>
      <c r="O17" s="44"/>
    </row>
    <row r="18" spans="1:15" ht="18.399999999999999" customHeight="1">
      <c r="A18" s="56"/>
      <c r="B18" s="52"/>
      <c r="C18" s="53" t="s">
        <v>4</v>
      </c>
      <c r="D18" s="57" t="s">
        <v>42</v>
      </c>
      <c r="E18" s="675">
        <v>199331000</v>
      </c>
      <c r="F18" s="1074">
        <v>30000000</v>
      </c>
      <c r="G18" s="1074"/>
      <c r="H18" s="1074">
        <v>874000</v>
      </c>
      <c r="I18" s="1074">
        <v>158057000</v>
      </c>
      <c r="J18" s="1074">
        <v>10400000</v>
      </c>
      <c r="K18" s="1074">
        <v>0</v>
      </c>
      <c r="L18" s="1074">
        <v>0</v>
      </c>
      <c r="M18" s="1082">
        <v>0</v>
      </c>
      <c r="N18" s="44"/>
      <c r="O18" s="44"/>
    </row>
    <row r="19" spans="1:15" ht="18.399999999999999" customHeight="1">
      <c r="A19" s="56"/>
      <c r="B19" s="52"/>
      <c r="C19" s="53" t="s">
        <v>4</v>
      </c>
      <c r="D19" s="57" t="s">
        <v>43</v>
      </c>
      <c r="E19" s="675">
        <v>103336214.73000005</v>
      </c>
      <c r="F19" s="1074">
        <v>13170724</v>
      </c>
      <c r="G19" s="1074"/>
      <c r="H19" s="1074">
        <v>490952.15</v>
      </c>
      <c r="I19" s="1074">
        <v>88519808.450000048</v>
      </c>
      <c r="J19" s="1074">
        <v>1154730.1299999999</v>
      </c>
      <c r="K19" s="1074">
        <v>0</v>
      </c>
      <c r="L19" s="1074">
        <v>0</v>
      </c>
      <c r="M19" s="1082">
        <v>0</v>
      </c>
      <c r="N19" s="44"/>
      <c r="O19" s="44"/>
    </row>
    <row r="20" spans="1:15" ht="18.399999999999999" customHeight="1">
      <c r="A20" s="56"/>
      <c r="B20" s="52"/>
      <c r="C20" s="53" t="s">
        <v>4</v>
      </c>
      <c r="D20" s="57" t="s">
        <v>44</v>
      </c>
      <c r="E20" s="173">
        <v>0.51841517240168389</v>
      </c>
      <c r="F20" s="173">
        <v>0.43902413333333334</v>
      </c>
      <c r="G20" s="173"/>
      <c r="H20" s="173">
        <v>0.5728729871645275</v>
      </c>
      <c r="I20" s="173">
        <v>0.55998967856826576</v>
      </c>
      <c r="J20" s="173">
        <v>0.11103174326923076</v>
      </c>
      <c r="K20" s="173">
        <v>0</v>
      </c>
      <c r="L20" s="173">
        <v>0</v>
      </c>
      <c r="M20" s="273">
        <v>0</v>
      </c>
      <c r="N20" s="44"/>
      <c r="O20" s="44"/>
    </row>
    <row r="21" spans="1:15" s="17" customFormat="1" ht="18.399999999999999" customHeight="1">
      <c r="A21" s="58"/>
      <c r="B21" s="59"/>
      <c r="C21" s="60" t="s">
        <v>4</v>
      </c>
      <c r="D21" s="61" t="s">
        <v>45</v>
      </c>
      <c r="E21" s="174">
        <v>0.51841517240168389</v>
      </c>
      <c r="F21" s="174">
        <v>0.43902413333333334</v>
      </c>
      <c r="G21" s="174"/>
      <c r="H21" s="174">
        <v>0.5617301487414188</v>
      </c>
      <c r="I21" s="174">
        <v>0.56004990889362727</v>
      </c>
      <c r="J21" s="174">
        <v>0.11103174326923076</v>
      </c>
      <c r="K21" s="174">
        <v>0</v>
      </c>
      <c r="L21" s="174">
        <v>0</v>
      </c>
      <c r="M21" s="274">
        <v>0</v>
      </c>
      <c r="N21" s="44"/>
      <c r="O21" s="44"/>
    </row>
    <row r="22" spans="1:15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5">
        <v>557535000</v>
      </c>
      <c r="F22" s="1074">
        <v>0</v>
      </c>
      <c r="G22" s="1080"/>
      <c r="H22" s="1074">
        <v>104052000</v>
      </c>
      <c r="I22" s="1074">
        <v>384650000</v>
      </c>
      <c r="J22" s="1074">
        <v>68833000</v>
      </c>
      <c r="K22" s="1074">
        <v>0</v>
      </c>
      <c r="L22" s="1074">
        <v>0</v>
      </c>
      <c r="M22" s="1082">
        <v>0</v>
      </c>
      <c r="N22" s="44"/>
      <c r="O22" s="44"/>
    </row>
    <row r="23" spans="1:15" ht="18.399999999999999" customHeight="1">
      <c r="A23" s="56"/>
      <c r="B23" s="52"/>
      <c r="C23" s="53" t="s">
        <v>4</v>
      </c>
      <c r="D23" s="62" t="s">
        <v>42</v>
      </c>
      <c r="E23" s="675">
        <v>557535000</v>
      </c>
      <c r="F23" s="1074">
        <v>0</v>
      </c>
      <c r="G23" s="1074"/>
      <c r="H23" s="1074">
        <v>104052000</v>
      </c>
      <c r="I23" s="1074">
        <v>384650000</v>
      </c>
      <c r="J23" s="1074">
        <v>68833000</v>
      </c>
      <c r="K23" s="1074">
        <v>0</v>
      </c>
      <c r="L23" s="1074">
        <v>0</v>
      </c>
      <c r="M23" s="1082">
        <v>0</v>
      </c>
      <c r="N23" s="44"/>
      <c r="O23" s="44"/>
    </row>
    <row r="24" spans="1:15" ht="18.399999999999999" customHeight="1">
      <c r="A24" s="56"/>
      <c r="B24" s="52"/>
      <c r="C24" s="53" t="s">
        <v>4</v>
      </c>
      <c r="D24" s="62" t="s">
        <v>43</v>
      </c>
      <c r="E24" s="675">
        <v>278900527.77999997</v>
      </c>
      <c r="F24" s="1074">
        <v>0</v>
      </c>
      <c r="G24" s="1074"/>
      <c r="H24" s="1074">
        <v>74293999.359999999</v>
      </c>
      <c r="I24" s="1074">
        <v>197711357.54999998</v>
      </c>
      <c r="J24" s="1074">
        <v>6895170.8700000001</v>
      </c>
      <c r="K24" s="1074">
        <v>0</v>
      </c>
      <c r="L24" s="1074">
        <v>0</v>
      </c>
      <c r="M24" s="1082">
        <v>0</v>
      </c>
      <c r="N24" s="44"/>
      <c r="O24" s="44"/>
    </row>
    <row r="25" spans="1:15" ht="18.399999999999999" customHeight="1">
      <c r="A25" s="56"/>
      <c r="B25" s="52"/>
      <c r="C25" s="53" t="s">
        <v>4</v>
      </c>
      <c r="D25" s="62" t="s">
        <v>44</v>
      </c>
      <c r="E25" s="173">
        <v>0.50023859987265373</v>
      </c>
      <c r="F25" s="173">
        <v>0</v>
      </c>
      <c r="G25" s="173"/>
      <c r="H25" s="173">
        <v>0.71400837427440123</v>
      </c>
      <c r="I25" s="173">
        <v>0.51400326933575968</v>
      </c>
      <c r="J25" s="173">
        <v>0.10017245899495882</v>
      </c>
      <c r="K25" s="173">
        <v>0</v>
      </c>
      <c r="L25" s="173">
        <v>0</v>
      </c>
      <c r="M25" s="273">
        <v>0</v>
      </c>
      <c r="N25" s="44"/>
      <c r="O25" s="44"/>
    </row>
    <row r="26" spans="1:15" ht="18.399999999999999" customHeight="1">
      <c r="A26" s="58"/>
      <c r="B26" s="59"/>
      <c r="C26" s="60" t="s">
        <v>4</v>
      </c>
      <c r="D26" s="62" t="s">
        <v>45</v>
      </c>
      <c r="E26" s="174">
        <v>0.50023859987265373</v>
      </c>
      <c r="F26" s="174">
        <v>0</v>
      </c>
      <c r="G26" s="174"/>
      <c r="H26" s="174">
        <v>0.71400837427440123</v>
      </c>
      <c r="I26" s="174">
        <v>0.51400326933575968</v>
      </c>
      <c r="J26" s="174">
        <v>0.10017245899495882</v>
      </c>
      <c r="K26" s="174">
        <v>0</v>
      </c>
      <c r="L26" s="174">
        <v>0</v>
      </c>
      <c r="M26" s="274">
        <v>0</v>
      </c>
      <c r="N26" s="44"/>
      <c r="O26" s="44"/>
    </row>
    <row r="27" spans="1:15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5">
        <v>110225000</v>
      </c>
      <c r="F27" s="1074">
        <v>0</v>
      </c>
      <c r="G27" s="1080"/>
      <c r="H27" s="1074">
        <v>22816000</v>
      </c>
      <c r="I27" s="1074">
        <v>85289000</v>
      </c>
      <c r="J27" s="1074">
        <v>2120000</v>
      </c>
      <c r="K27" s="1074">
        <v>0</v>
      </c>
      <c r="L27" s="1074">
        <v>0</v>
      </c>
      <c r="M27" s="1082">
        <v>0</v>
      </c>
      <c r="N27" s="44"/>
      <c r="O27" s="44"/>
    </row>
    <row r="28" spans="1:15" ht="18.399999999999999" customHeight="1">
      <c r="A28" s="56"/>
      <c r="B28" s="52"/>
      <c r="C28" s="53" t="s">
        <v>4</v>
      </c>
      <c r="D28" s="62" t="s">
        <v>42</v>
      </c>
      <c r="E28" s="675">
        <v>110225000</v>
      </c>
      <c r="F28" s="1074">
        <v>0</v>
      </c>
      <c r="G28" s="1074"/>
      <c r="H28" s="1074">
        <v>22816000</v>
      </c>
      <c r="I28" s="1074">
        <v>85289000</v>
      </c>
      <c r="J28" s="1074">
        <v>2120000</v>
      </c>
      <c r="K28" s="1074">
        <v>0</v>
      </c>
      <c r="L28" s="1074">
        <v>0</v>
      </c>
      <c r="M28" s="1082">
        <v>0</v>
      </c>
      <c r="N28" s="44"/>
      <c r="O28" s="44"/>
    </row>
    <row r="29" spans="1:15" ht="18.399999999999999" customHeight="1">
      <c r="A29" s="56"/>
      <c r="B29" s="52"/>
      <c r="C29" s="53" t="s">
        <v>4</v>
      </c>
      <c r="D29" s="62" t="s">
        <v>43</v>
      </c>
      <c r="E29" s="675">
        <v>61238995.289999992</v>
      </c>
      <c r="F29" s="1074">
        <v>0</v>
      </c>
      <c r="G29" s="1074"/>
      <c r="H29" s="1074">
        <v>14962257.75</v>
      </c>
      <c r="I29" s="1074">
        <v>45895302.50999999</v>
      </c>
      <c r="J29" s="1074">
        <v>381435.02999999997</v>
      </c>
      <c r="K29" s="1074">
        <v>0</v>
      </c>
      <c r="L29" s="1074">
        <v>0</v>
      </c>
      <c r="M29" s="1082">
        <v>0</v>
      </c>
      <c r="N29" s="44"/>
      <c r="O29" s="44"/>
    </row>
    <row r="30" spans="1:15" ht="18.399999999999999" customHeight="1">
      <c r="A30" s="56"/>
      <c r="B30" s="52"/>
      <c r="C30" s="53" t="s">
        <v>4</v>
      </c>
      <c r="D30" s="62" t="s">
        <v>44</v>
      </c>
      <c r="E30" s="173">
        <v>0.55558172184168741</v>
      </c>
      <c r="F30" s="173">
        <v>0</v>
      </c>
      <c r="G30" s="173"/>
      <c r="H30" s="173">
        <v>0.65577917908485273</v>
      </c>
      <c r="I30" s="173">
        <v>0.53811514392242832</v>
      </c>
      <c r="J30" s="173">
        <v>0.17992218396226414</v>
      </c>
      <c r="K30" s="173">
        <v>0</v>
      </c>
      <c r="L30" s="173">
        <v>0</v>
      </c>
      <c r="M30" s="273">
        <v>0</v>
      </c>
      <c r="N30" s="44"/>
      <c r="O30" s="44"/>
    </row>
    <row r="31" spans="1:15" ht="18.399999999999999" customHeight="1">
      <c r="A31" s="58"/>
      <c r="B31" s="59"/>
      <c r="C31" s="60" t="s">
        <v>4</v>
      </c>
      <c r="D31" s="64" t="s">
        <v>45</v>
      </c>
      <c r="E31" s="174">
        <v>0.55558172184168741</v>
      </c>
      <c r="F31" s="174">
        <v>0</v>
      </c>
      <c r="G31" s="174"/>
      <c r="H31" s="174">
        <v>0.65577917908485273</v>
      </c>
      <c r="I31" s="174">
        <v>0.53811514392242832</v>
      </c>
      <c r="J31" s="174">
        <v>0.17992218396226414</v>
      </c>
      <c r="K31" s="174">
        <v>0</v>
      </c>
      <c r="L31" s="174">
        <v>0</v>
      </c>
      <c r="M31" s="274">
        <v>0</v>
      </c>
      <c r="N31" s="44"/>
      <c r="O31" s="44"/>
    </row>
    <row r="32" spans="1:15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5">
        <v>164565000</v>
      </c>
      <c r="F32" s="1074">
        <v>0</v>
      </c>
      <c r="G32" s="1080"/>
      <c r="H32" s="1074">
        <v>35632000</v>
      </c>
      <c r="I32" s="1074">
        <v>125491000</v>
      </c>
      <c r="J32" s="1074">
        <v>3442000</v>
      </c>
      <c r="K32" s="1074">
        <v>0</v>
      </c>
      <c r="L32" s="1074">
        <v>0</v>
      </c>
      <c r="M32" s="1082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5">
        <v>164565000</v>
      </c>
      <c r="F33" s="1074">
        <v>0</v>
      </c>
      <c r="G33" s="1074"/>
      <c r="H33" s="1074">
        <v>35758000</v>
      </c>
      <c r="I33" s="1074">
        <v>125055000</v>
      </c>
      <c r="J33" s="1074">
        <v>3752000</v>
      </c>
      <c r="K33" s="1074">
        <v>0</v>
      </c>
      <c r="L33" s="1074">
        <v>0</v>
      </c>
      <c r="M33" s="1082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5">
        <v>91674195.600000009</v>
      </c>
      <c r="F34" s="1074">
        <v>0</v>
      </c>
      <c r="G34" s="1074"/>
      <c r="H34" s="1074">
        <v>20164240.100000001</v>
      </c>
      <c r="I34" s="1074">
        <v>71293356.450000018</v>
      </c>
      <c r="J34" s="1074">
        <v>216599.05</v>
      </c>
      <c r="K34" s="1074">
        <v>0</v>
      </c>
      <c r="L34" s="1074">
        <v>0</v>
      </c>
      <c r="M34" s="1082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3">
        <v>0.55706982408166994</v>
      </c>
      <c r="F35" s="173">
        <v>0</v>
      </c>
      <c r="G35" s="173"/>
      <c r="H35" s="173">
        <v>0.56590256230354741</v>
      </c>
      <c r="I35" s="173">
        <v>0.5681152947223308</v>
      </c>
      <c r="J35" s="173">
        <v>6.2928253922138286E-2</v>
      </c>
      <c r="K35" s="173">
        <v>0</v>
      </c>
      <c r="L35" s="173">
        <v>0</v>
      </c>
      <c r="M35" s="273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4">
        <v>0.55706982408166994</v>
      </c>
      <c r="F36" s="174">
        <v>0</v>
      </c>
      <c r="G36" s="174"/>
      <c r="H36" s="174">
        <v>0.56390849879747196</v>
      </c>
      <c r="I36" s="174">
        <v>0.57009600935588356</v>
      </c>
      <c r="J36" s="174">
        <v>5.7728957889125798E-2</v>
      </c>
      <c r="K36" s="174">
        <v>0</v>
      </c>
      <c r="L36" s="174">
        <v>0</v>
      </c>
      <c r="M36" s="274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5">
        <v>565783000</v>
      </c>
      <c r="F37" s="1074">
        <v>0</v>
      </c>
      <c r="G37" s="1080"/>
      <c r="H37" s="1074">
        <v>73125000</v>
      </c>
      <c r="I37" s="1074">
        <v>485220000</v>
      </c>
      <c r="J37" s="1074">
        <v>7438000</v>
      </c>
      <c r="K37" s="1074">
        <v>0</v>
      </c>
      <c r="L37" s="1074">
        <v>0</v>
      </c>
      <c r="M37" s="1082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5">
        <v>565783000</v>
      </c>
      <c r="F38" s="1074">
        <v>0</v>
      </c>
      <c r="G38" s="1074"/>
      <c r="H38" s="1074">
        <v>73186000</v>
      </c>
      <c r="I38" s="1074">
        <v>485159000</v>
      </c>
      <c r="J38" s="1074">
        <v>7438000</v>
      </c>
      <c r="K38" s="1074">
        <v>0</v>
      </c>
      <c r="L38" s="1074">
        <v>0</v>
      </c>
      <c r="M38" s="1082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5">
        <v>327033595.81999993</v>
      </c>
      <c r="F39" s="1074">
        <v>0</v>
      </c>
      <c r="G39" s="1074"/>
      <c r="H39" s="1074">
        <v>42980442.490000002</v>
      </c>
      <c r="I39" s="1074">
        <v>282180698.6099999</v>
      </c>
      <c r="J39" s="1074">
        <v>1872454.72</v>
      </c>
      <c r="K39" s="1074">
        <v>0</v>
      </c>
      <c r="L39" s="1074">
        <v>0</v>
      </c>
      <c r="M39" s="1082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3">
        <v>0.57801948064894126</v>
      </c>
      <c r="F40" s="173">
        <v>0</v>
      </c>
      <c r="G40" s="173"/>
      <c r="H40" s="173">
        <v>0.58776673490598297</v>
      </c>
      <c r="I40" s="173">
        <v>0.58155207660442665</v>
      </c>
      <c r="J40" s="173">
        <v>0.25174169400376445</v>
      </c>
      <c r="K40" s="173">
        <v>0</v>
      </c>
      <c r="L40" s="173">
        <v>0</v>
      </c>
      <c r="M40" s="273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5">
        <v>0.57801948064894126</v>
      </c>
      <c r="F41" s="174">
        <v>0</v>
      </c>
      <c r="G41" s="174"/>
      <c r="H41" s="174">
        <v>0.58727683559697208</v>
      </c>
      <c r="I41" s="174">
        <v>0.58162519629647169</v>
      </c>
      <c r="J41" s="174">
        <v>0.25174169400376445</v>
      </c>
      <c r="K41" s="174">
        <v>0</v>
      </c>
      <c r="L41" s="174">
        <v>0</v>
      </c>
      <c r="M41" s="274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5">
        <v>39198000</v>
      </c>
      <c r="F42" s="1074">
        <v>0</v>
      </c>
      <c r="G42" s="1080"/>
      <c r="H42" s="1074">
        <v>10613000</v>
      </c>
      <c r="I42" s="1074">
        <v>28285000</v>
      </c>
      <c r="J42" s="1074">
        <v>300000</v>
      </c>
      <c r="K42" s="1074">
        <v>0</v>
      </c>
      <c r="L42" s="1074">
        <v>0</v>
      </c>
      <c r="M42" s="1082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5">
        <v>39198000</v>
      </c>
      <c r="F43" s="1074">
        <v>0</v>
      </c>
      <c r="G43" s="1074"/>
      <c r="H43" s="1074">
        <v>10623000</v>
      </c>
      <c r="I43" s="1074">
        <v>27931000</v>
      </c>
      <c r="J43" s="1074">
        <v>644000</v>
      </c>
      <c r="K43" s="1074">
        <v>0</v>
      </c>
      <c r="L43" s="1074">
        <v>0</v>
      </c>
      <c r="M43" s="1082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5">
        <v>25283205.480000004</v>
      </c>
      <c r="F44" s="1074">
        <v>0</v>
      </c>
      <c r="G44" s="1074"/>
      <c r="H44" s="1074">
        <v>6992291.6800000006</v>
      </c>
      <c r="I44" s="1074">
        <v>17986434.260000005</v>
      </c>
      <c r="J44" s="1074">
        <v>304479.53999999998</v>
      </c>
      <c r="K44" s="1074">
        <v>0</v>
      </c>
      <c r="L44" s="1074">
        <v>0</v>
      </c>
      <c r="M44" s="1082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3">
        <v>0.64501264044083895</v>
      </c>
      <c r="F45" s="173">
        <v>0</v>
      </c>
      <c r="G45" s="173"/>
      <c r="H45" s="173">
        <v>0.65884214453971546</v>
      </c>
      <c r="I45" s="173">
        <v>0.63590009757822186</v>
      </c>
      <c r="J45" s="173">
        <v>1.0149317999999998</v>
      </c>
      <c r="K45" s="173">
        <v>0</v>
      </c>
      <c r="L45" s="173">
        <v>0</v>
      </c>
      <c r="M45" s="273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4">
        <v>0.64501264044083895</v>
      </c>
      <c r="F46" s="174">
        <v>0</v>
      </c>
      <c r="G46" s="174"/>
      <c r="H46" s="174">
        <v>0.65822194107126053</v>
      </c>
      <c r="I46" s="174">
        <v>0.6439595524685835</v>
      </c>
      <c r="J46" s="174">
        <v>0.4727943167701863</v>
      </c>
      <c r="K46" s="174">
        <v>0</v>
      </c>
      <c r="L46" s="174">
        <v>0</v>
      </c>
      <c r="M46" s="274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5">
        <v>303949000</v>
      </c>
      <c r="F47" s="1074">
        <v>0</v>
      </c>
      <c r="G47" s="1080"/>
      <c r="H47" s="1074">
        <v>357000</v>
      </c>
      <c r="I47" s="1074">
        <v>288622000</v>
      </c>
      <c r="J47" s="1074">
        <v>14970000</v>
      </c>
      <c r="K47" s="1074">
        <v>0</v>
      </c>
      <c r="L47" s="1074">
        <v>0</v>
      </c>
      <c r="M47" s="1082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5">
        <v>303949000</v>
      </c>
      <c r="F48" s="1074">
        <v>0</v>
      </c>
      <c r="G48" s="1074"/>
      <c r="H48" s="1074">
        <v>368818</v>
      </c>
      <c r="I48" s="1074">
        <v>288799025</v>
      </c>
      <c r="J48" s="1074">
        <v>14781157</v>
      </c>
      <c r="K48" s="1074">
        <v>0</v>
      </c>
      <c r="L48" s="1074">
        <v>0</v>
      </c>
      <c r="M48" s="1082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5">
        <v>179153291.54999995</v>
      </c>
      <c r="F49" s="1074">
        <v>0</v>
      </c>
      <c r="G49" s="1074"/>
      <c r="H49" s="1074">
        <v>192284.84</v>
      </c>
      <c r="I49" s="1074">
        <v>177199161.48999995</v>
      </c>
      <c r="J49" s="1074">
        <v>1761845.22</v>
      </c>
      <c r="K49" s="1074">
        <v>0</v>
      </c>
      <c r="L49" s="1074">
        <v>0</v>
      </c>
      <c r="M49" s="1082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3">
        <v>0.58941892077289271</v>
      </c>
      <c r="F50" s="173">
        <v>0</v>
      </c>
      <c r="G50" s="173"/>
      <c r="H50" s="173">
        <v>0.53861299719887956</v>
      </c>
      <c r="I50" s="173">
        <v>0.61394890718656214</v>
      </c>
      <c r="J50" s="173">
        <v>0.11769173146292584</v>
      </c>
      <c r="K50" s="173">
        <v>0</v>
      </c>
      <c r="L50" s="173">
        <v>0</v>
      </c>
      <c r="M50" s="273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4">
        <v>0.58941892077289271</v>
      </c>
      <c r="F51" s="174">
        <v>0</v>
      </c>
      <c r="G51" s="174"/>
      <c r="H51" s="174">
        <v>0.52135427229690523</v>
      </c>
      <c r="I51" s="174">
        <v>0.61357257521904707</v>
      </c>
      <c r="J51" s="174">
        <v>0.119195352569491</v>
      </c>
      <c r="K51" s="174">
        <v>0</v>
      </c>
      <c r="L51" s="174">
        <v>0</v>
      </c>
      <c r="M51" s="274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5">
        <v>45214000</v>
      </c>
      <c r="F52" s="1074">
        <v>0</v>
      </c>
      <c r="G52" s="1080"/>
      <c r="H52" s="1074">
        <v>118000</v>
      </c>
      <c r="I52" s="1074">
        <v>37105000</v>
      </c>
      <c r="J52" s="1074">
        <v>7991000</v>
      </c>
      <c r="K52" s="1074">
        <v>0</v>
      </c>
      <c r="L52" s="1074">
        <v>0</v>
      </c>
      <c r="M52" s="1082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5">
        <v>45214000</v>
      </c>
      <c r="F53" s="1074">
        <v>0</v>
      </c>
      <c r="G53" s="1074"/>
      <c r="H53" s="1074">
        <v>113000</v>
      </c>
      <c r="I53" s="1074">
        <v>43310000</v>
      </c>
      <c r="J53" s="1074">
        <v>1791000</v>
      </c>
      <c r="K53" s="1074">
        <v>0</v>
      </c>
      <c r="L53" s="1074">
        <v>0</v>
      </c>
      <c r="M53" s="1082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5">
        <v>25247879.319999993</v>
      </c>
      <c r="F54" s="1074">
        <v>0</v>
      </c>
      <c r="G54" s="1074"/>
      <c r="H54" s="1074">
        <v>52000.15</v>
      </c>
      <c r="I54" s="1074">
        <v>24422947.719999995</v>
      </c>
      <c r="J54" s="1074">
        <v>772931.45</v>
      </c>
      <c r="K54" s="1074">
        <v>0</v>
      </c>
      <c r="L54" s="1074">
        <v>0</v>
      </c>
      <c r="M54" s="1082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3">
        <v>0.55840844251780408</v>
      </c>
      <c r="F55" s="173">
        <v>0</v>
      </c>
      <c r="G55" s="173"/>
      <c r="H55" s="173">
        <v>0.44067923728813563</v>
      </c>
      <c r="I55" s="173">
        <v>0.6582117698423392</v>
      </c>
      <c r="J55" s="173">
        <v>9.6725247153047172E-2</v>
      </c>
      <c r="K55" s="173">
        <v>0</v>
      </c>
      <c r="L55" s="173">
        <v>0</v>
      </c>
      <c r="M55" s="273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4">
        <v>0.55840844251780408</v>
      </c>
      <c r="F56" s="174">
        <v>0</v>
      </c>
      <c r="G56" s="174"/>
      <c r="H56" s="174">
        <v>0.46017831858407082</v>
      </c>
      <c r="I56" s="174">
        <v>0.56391012976217947</v>
      </c>
      <c r="J56" s="174">
        <v>0.43156418202121716</v>
      </c>
      <c r="K56" s="174">
        <v>0</v>
      </c>
      <c r="L56" s="174">
        <v>0</v>
      </c>
      <c r="M56" s="274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5">
        <v>50182000</v>
      </c>
      <c r="F57" s="1074">
        <v>0</v>
      </c>
      <c r="G57" s="1080"/>
      <c r="H57" s="1074">
        <v>75000</v>
      </c>
      <c r="I57" s="1074">
        <v>49301000</v>
      </c>
      <c r="J57" s="1074">
        <v>806000</v>
      </c>
      <c r="K57" s="1074">
        <v>0</v>
      </c>
      <c r="L57" s="1074">
        <v>0</v>
      </c>
      <c r="M57" s="1082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5">
        <v>50182000</v>
      </c>
      <c r="F58" s="1074">
        <v>0</v>
      </c>
      <c r="G58" s="1074"/>
      <c r="H58" s="1074">
        <v>75000</v>
      </c>
      <c r="I58" s="1074">
        <v>49301000</v>
      </c>
      <c r="J58" s="1074">
        <v>806000</v>
      </c>
      <c r="K58" s="1074">
        <v>0</v>
      </c>
      <c r="L58" s="1074">
        <v>0</v>
      </c>
      <c r="M58" s="1082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5">
        <v>22265487.209999993</v>
      </c>
      <c r="F59" s="1074">
        <v>0</v>
      </c>
      <c r="G59" s="1074"/>
      <c r="H59" s="1074">
        <v>5850</v>
      </c>
      <c r="I59" s="1074">
        <v>22259637.209999993</v>
      </c>
      <c r="J59" s="1074">
        <v>0</v>
      </c>
      <c r="K59" s="1074">
        <v>0</v>
      </c>
      <c r="L59" s="1074">
        <v>0</v>
      </c>
      <c r="M59" s="1082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3">
        <v>0.4436946955083495</v>
      </c>
      <c r="F60" s="173">
        <v>0</v>
      </c>
      <c r="G60" s="173"/>
      <c r="H60" s="173">
        <v>7.8E-2</v>
      </c>
      <c r="I60" s="173">
        <v>0.45150478103892405</v>
      </c>
      <c r="J60" s="173">
        <v>0</v>
      </c>
      <c r="K60" s="173">
        <v>0</v>
      </c>
      <c r="L60" s="173">
        <v>0</v>
      </c>
      <c r="M60" s="273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4">
        <v>0.4436946955083495</v>
      </c>
      <c r="F61" s="174">
        <v>0</v>
      </c>
      <c r="G61" s="174"/>
      <c r="H61" s="174">
        <v>7.8E-2</v>
      </c>
      <c r="I61" s="174">
        <v>0.45150478103892405</v>
      </c>
      <c r="J61" s="174">
        <v>0</v>
      </c>
      <c r="K61" s="174">
        <v>0</v>
      </c>
      <c r="L61" s="174">
        <v>0</v>
      </c>
      <c r="M61" s="274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5">
        <v>36707000</v>
      </c>
      <c r="F62" s="1074">
        <v>0</v>
      </c>
      <c r="G62" s="1080"/>
      <c r="H62" s="1074">
        <v>30000</v>
      </c>
      <c r="I62" s="1074">
        <v>35415000</v>
      </c>
      <c r="J62" s="1074">
        <v>1262000</v>
      </c>
      <c r="K62" s="1074">
        <v>0</v>
      </c>
      <c r="L62" s="1074">
        <v>0</v>
      </c>
      <c r="M62" s="1082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5">
        <v>36707000</v>
      </c>
      <c r="F63" s="1074">
        <v>0</v>
      </c>
      <c r="G63" s="1074"/>
      <c r="H63" s="1074">
        <v>30000</v>
      </c>
      <c r="I63" s="1074">
        <v>35415000</v>
      </c>
      <c r="J63" s="1074">
        <v>1262000</v>
      </c>
      <c r="K63" s="1074">
        <v>0</v>
      </c>
      <c r="L63" s="1074">
        <v>0</v>
      </c>
      <c r="M63" s="1082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5">
        <v>21792305.59</v>
      </c>
      <c r="F64" s="1074">
        <v>0</v>
      </c>
      <c r="G64" s="1074"/>
      <c r="H64" s="1074">
        <v>16617.98</v>
      </c>
      <c r="I64" s="1074">
        <v>21573633.050000001</v>
      </c>
      <c r="J64" s="1074">
        <v>202054.56</v>
      </c>
      <c r="K64" s="1074">
        <v>0</v>
      </c>
      <c r="L64" s="1074">
        <v>0</v>
      </c>
      <c r="M64" s="1082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3">
        <v>0.59368255618819299</v>
      </c>
      <c r="F65" s="173">
        <v>0</v>
      </c>
      <c r="G65" s="173"/>
      <c r="H65" s="173">
        <v>0.55393266666666663</v>
      </c>
      <c r="I65" s="173">
        <v>0.60916654101369483</v>
      </c>
      <c r="J65" s="173">
        <v>0.16010662440570522</v>
      </c>
      <c r="K65" s="173">
        <v>0</v>
      </c>
      <c r="L65" s="173">
        <v>0</v>
      </c>
      <c r="M65" s="273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4">
        <v>0.59368255618819299</v>
      </c>
      <c r="F66" s="174">
        <v>0</v>
      </c>
      <c r="G66" s="174"/>
      <c r="H66" s="174">
        <v>0.55393266666666663</v>
      </c>
      <c r="I66" s="174">
        <v>0.60916654101369483</v>
      </c>
      <c r="J66" s="174">
        <v>0.16010662440570522</v>
      </c>
      <c r="K66" s="174">
        <v>0</v>
      </c>
      <c r="L66" s="174">
        <v>0</v>
      </c>
      <c r="M66" s="274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5">
        <v>80608000</v>
      </c>
      <c r="F67" s="1074">
        <v>7650000</v>
      </c>
      <c r="G67" s="1080"/>
      <c r="H67" s="1074">
        <v>77000</v>
      </c>
      <c r="I67" s="1074">
        <v>68993000</v>
      </c>
      <c r="J67" s="1074">
        <v>3888000</v>
      </c>
      <c r="K67" s="1074">
        <v>0</v>
      </c>
      <c r="L67" s="1074">
        <v>0</v>
      </c>
      <c r="M67" s="1082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5">
        <v>403060669</v>
      </c>
      <c r="F68" s="1074">
        <v>281211541</v>
      </c>
      <c r="G68" s="1074"/>
      <c r="H68" s="1074">
        <v>837050</v>
      </c>
      <c r="I68" s="1074">
        <v>116116078</v>
      </c>
      <c r="J68" s="1074">
        <v>4896000</v>
      </c>
      <c r="K68" s="1074">
        <v>0</v>
      </c>
      <c r="L68" s="1074">
        <v>0</v>
      </c>
      <c r="M68" s="1082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5">
        <v>335571146.70000005</v>
      </c>
      <c r="F69" s="1074">
        <v>270121849.46000004</v>
      </c>
      <c r="G69" s="1074"/>
      <c r="H69" s="1074">
        <v>350794.97</v>
      </c>
      <c r="I69" s="1074">
        <v>63520116.379999995</v>
      </c>
      <c r="J69" s="1074">
        <v>1578385.8900000001</v>
      </c>
      <c r="K69" s="1074">
        <v>0</v>
      </c>
      <c r="L69" s="1074">
        <v>0</v>
      </c>
      <c r="M69" s="1082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3">
        <v>4.1630005297240977</v>
      </c>
      <c r="F70" s="173" t="s">
        <v>750</v>
      </c>
      <c r="G70" s="173"/>
      <c r="H70" s="173">
        <v>4.5557788311688308</v>
      </c>
      <c r="I70" s="173">
        <v>0.92067479860275669</v>
      </c>
      <c r="J70" s="173">
        <v>0.40596344907407411</v>
      </c>
      <c r="K70" s="173">
        <v>0</v>
      </c>
      <c r="L70" s="173">
        <v>0</v>
      </c>
      <c r="M70" s="273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5">
        <v>0.8325574101103872</v>
      </c>
      <c r="F71" s="174">
        <v>0.96056459311533038</v>
      </c>
      <c r="G71" s="174"/>
      <c r="H71" s="174">
        <v>0.41908484558867448</v>
      </c>
      <c r="I71" s="174">
        <v>0.5470398025327724</v>
      </c>
      <c r="J71" s="174">
        <v>0.32238273897058828</v>
      </c>
      <c r="K71" s="174">
        <v>0</v>
      </c>
      <c r="L71" s="174">
        <v>0</v>
      </c>
      <c r="M71" s="274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5">
        <v>362287000</v>
      </c>
      <c r="F72" s="1074">
        <v>0</v>
      </c>
      <c r="G72" s="1080"/>
      <c r="H72" s="1074">
        <v>2677000</v>
      </c>
      <c r="I72" s="1074">
        <v>354746000</v>
      </c>
      <c r="J72" s="1074">
        <v>4850000</v>
      </c>
      <c r="K72" s="1074">
        <v>0</v>
      </c>
      <c r="L72" s="1074">
        <v>0</v>
      </c>
      <c r="M72" s="1082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5">
        <v>362287000</v>
      </c>
      <c r="F73" s="1074">
        <v>0</v>
      </c>
      <c r="G73" s="1074"/>
      <c r="H73" s="1074">
        <v>2732850</v>
      </c>
      <c r="I73" s="1074">
        <v>353868150</v>
      </c>
      <c r="J73" s="1074">
        <v>5672000</v>
      </c>
      <c r="K73" s="1074">
        <v>0</v>
      </c>
      <c r="L73" s="1074">
        <v>0</v>
      </c>
      <c r="M73" s="1082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5">
        <v>231450840.41000006</v>
      </c>
      <c r="F74" s="1074">
        <v>0</v>
      </c>
      <c r="G74" s="1074"/>
      <c r="H74" s="1074">
        <v>2154647.96</v>
      </c>
      <c r="I74" s="1074">
        <v>228761971.48000005</v>
      </c>
      <c r="J74" s="1074">
        <v>534220.97</v>
      </c>
      <c r="K74" s="1074">
        <v>0</v>
      </c>
      <c r="L74" s="1074">
        <v>0</v>
      </c>
      <c r="M74" s="1082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3">
        <v>0.63886046258905249</v>
      </c>
      <c r="F75" s="173">
        <v>0</v>
      </c>
      <c r="G75" s="173"/>
      <c r="H75" s="173">
        <v>0.80487409787075082</v>
      </c>
      <c r="I75" s="173">
        <v>0.64486131339042596</v>
      </c>
      <c r="J75" s="173">
        <v>0.11014865360824742</v>
      </c>
      <c r="K75" s="173">
        <v>0</v>
      </c>
      <c r="L75" s="173">
        <v>0</v>
      </c>
      <c r="M75" s="273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4">
        <v>0.63886046258905249</v>
      </c>
      <c r="F76" s="174">
        <v>0</v>
      </c>
      <c r="G76" s="174"/>
      <c r="H76" s="174">
        <v>0.78842525568545652</v>
      </c>
      <c r="I76" s="174">
        <v>0.64646103776222885</v>
      </c>
      <c r="J76" s="174">
        <v>9.4185643511988715E-2</v>
      </c>
      <c r="K76" s="174">
        <v>0</v>
      </c>
      <c r="L76" s="174">
        <v>0</v>
      </c>
      <c r="M76" s="274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5">
        <v>405177000</v>
      </c>
      <c r="F77" s="1074">
        <v>2400000</v>
      </c>
      <c r="G77" s="1080"/>
      <c r="H77" s="1074">
        <v>11203000</v>
      </c>
      <c r="I77" s="1074">
        <v>351489000</v>
      </c>
      <c r="J77" s="1074">
        <v>40085000</v>
      </c>
      <c r="K77" s="1074">
        <v>0</v>
      </c>
      <c r="L77" s="1074">
        <v>0</v>
      </c>
      <c r="M77" s="1082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5">
        <v>405177000</v>
      </c>
      <c r="F78" s="1074">
        <v>467150</v>
      </c>
      <c r="G78" s="1074"/>
      <c r="H78" s="1074">
        <v>10470000</v>
      </c>
      <c r="I78" s="1074">
        <v>351855000</v>
      </c>
      <c r="J78" s="1074">
        <v>42384850</v>
      </c>
      <c r="K78" s="1074">
        <v>0</v>
      </c>
      <c r="L78" s="1074">
        <v>0</v>
      </c>
      <c r="M78" s="1082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5">
        <v>221915291.7599999</v>
      </c>
      <c r="F79" s="1074">
        <v>300000</v>
      </c>
      <c r="G79" s="1074"/>
      <c r="H79" s="1074">
        <v>5995357.7200000007</v>
      </c>
      <c r="I79" s="1074">
        <v>199268334.5699999</v>
      </c>
      <c r="J79" s="1074">
        <v>16351599.470000001</v>
      </c>
      <c r="K79" s="1074">
        <v>0</v>
      </c>
      <c r="L79" s="1074">
        <v>0</v>
      </c>
      <c r="M79" s="1082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3">
        <v>0.54769962697783903</v>
      </c>
      <c r="F80" s="173">
        <v>0.125</v>
      </c>
      <c r="G80" s="173"/>
      <c r="H80" s="173">
        <v>0.53515645095063824</v>
      </c>
      <c r="I80" s="173">
        <v>0.56692623259902841</v>
      </c>
      <c r="J80" s="173">
        <v>0.40792315005613072</v>
      </c>
      <c r="K80" s="173">
        <v>0</v>
      </c>
      <c r="L80" s="173">
        <v>0</v>
      </c>
      <c r="M80" s="273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4">
        <v>0.54769962697783903</v>
      </c>
      <c r="F81" s="174">
        <v>0.6421920154126084</v>
      </c>
      <c r="G81" s="174"/>
      <c r="H81" s="174">
        <v>0.57262251384909268</v>
      </c>
      <c r="I81" s="174">
        <v>0.56633651524065287</v>
      </c>
      <c r="J81" s="174">
        <v>0.38578877759388086</v>
      </c>
      <c r="K81" s="174">
        <v>0</v>
      </c>
      <c r="L81" s="174">
        <v>0</v>
      </c>
      <c r="M81" s="274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5">
        <v>13794000</v>
      </c>
      <c r="F82" s="1074">
        <v>0</v>
      </c>
      <c r="G82" s="1080"/>
      <c r="H82" s="1074">
        <v>11000</v>
      </c>
      <c r="I82" s="1074">
        <v>11643000</v>
      </c>
      <c r="J82" s="1074">
        <v>2140000</v>
      </c>
      <c r="K82" s="1074">
        <v>0</v>
      </c>
      <c r="L82" s="1074">
        <v>0</v>
      </c>
      <c r="M82" s="1082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5">
        <v>13794000</v>
      </c>
      <c r="F83" s="1074">
        <v>0</v>
      </c>
      <c r="G83" s="1074"/>
      <c r="H83" s="1074">
        <v>11000</v>
      </c>
      <c r="I83" s="1074">
        <v>13243000</v>
      </c>
      <c r="J83" s="1074">
        <v>540000</v>
      </c>
      <c r="K83" s="1074">
        <v>0</v>
      </c>
      <c r="L83" s="1074">
        <v>0</v>
      </c>
      <c r="M83" s="1082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5">
        <v>7674528.839999998</v>
      </c>
      <c r="F84" s="1074">
        <v>0</v>
      </c>
      <c r="G84" s="1074"/>
      <c r="H84" s="1074">
        <v>1050</v>
      </c>
      <c r="I84" s="1074">
        <v>7673478.839999998</v>
      </c>
      <c r="J84" s="1074">
        <v>0</v>
      </c>
      <c r="K84" s="1074">
        <v>0</v>
      </c>
      <c r="L84" s="1074">
        <v>0</v>
      </c>
      <c r="M84" s="1082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3">
        <v>0.5563671770334927</v>
      </c>
      <c r="F85" s="173">
        <v>0</v>
      </c>
      <c r="G85" s="173"/>
      <c r="H85" s="173">
        <v>9.5454545454545459E-2</v>
      </c>
      <c r="I85" s="173">
        <v>0.65906371553723253</v>
      </c>
      <c r="J85" s="173">
        <v>0</v>
      </c>
      <c r="K85" s="173">
        <v>0</v>
      </c>
      <c r="L85" s="173">
        <v>0</v>
      </c>
      <c r="M85" s="273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4">
        <v>0.5563671770334927</v>
      </c>
      <c r="F86" s="174">
        <v>0</v>
      </c>
      <c r="G86" s="174"/>
      <c r="H86" s="174">
        <v>9.5454545454545459E-2</v>
      </c>
      <c r="I86" s="174">
        <v>0.57943659593747621</v>
      </c>
      <c r="J86" s="174">
        <v>0</v>
      </c>
      <c r="K86" s="174">
        <v>0</v>
      </c>
      <c r="L86" s="174">
        <v>0</v>
      </c>
      <c r="M86" s="274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5">
        <v>9253086000</v>
      </c>
      <c r="F87" s="1074">
        <v>0</v>
      </c>
      <c r="G87" s="1080"/>
      <c r="H87" s="1074">
        <v>695789000</v>
      </c>
      <c r="I87" s="1074">
        <v>8238802000</v>
      </c>
      <c r="J87" s="1074">
        <v>318402000</v>
      </c>
      <c r="K87" s="1074">
        <v>0</v>
      </c>
      <c r="L87" s="1074">
        <v>0</v>
      </c>
      <c r="M87" s="1082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5">
        <v>9253086000</v>
      </c>
      <c r="F88" s="1074">
        <v>0</v>
      </c>
      <c r="G88" s="1074"/>
      <c r="H88" s="1074">
        <v>674781022</v>
      </c>
      <c r="I88" s="1074">
        <v>8259809978</v>
      </c>
      <c r="J88" s="1074">
        <v>318402000</v>
      </c>
      <c r="K88" s="1074">
        <v>0</v>
      </c>
      <c r="L88" s="1074">
        <v>0</v>
      </c>
      <c r="M88" s="1082">
        <v>93000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5">
        <v>5532333863.3700008</v>
      </c>
      <c r="F89" s="1074">
        <v>0</v>
      </c>
      <c r="G89" s="1074"/>
      <c r="H89" s="1074">
        <v>394047738.30999994</v>
      </c>
      <c r="I89" s="1074">
        <v>5028535096.3300009</v>
      </c>
      <c r="J89" s="1074">
        <v>109741672.98999999</v>
      </c>
      <c r="K89" s="1074">
        <v>0</v>
      </c>
      <c r="L89" s="1074">
        <v>0</v>
      </c>
      <c r="M89" s="1082">
        <v>9355.74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3">
        <v>0.59789067813375996</v>
      </c>
      <c r="F90" s="173">
        <v>0</v>
      </c>
      <c r="G90" s="173"/>
      <c r="H90" s="173">
        <v>0.56633223334947802</v>
      </c>
      <c r="I90" s="173">
        <v>0.61034785109898271</v>
      </c>
      <c r="J90" s="173">
        <v>0.34466389341147352</v>
      </c>
      <c r="K90" s="173">
        <v>0</v>
      </c>
      <c r="L90" s="173">
        <v>0</v>
      </c>
      <c r="M90" s="273">
        <v>0.10059935483870967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4">
        <v>0.59789067813375996</v>
      </c>
      <c r="F91" s="174">
        <v>0</v>
      </c>
      <c r="G91" s="174"/>
      <c r="H91" s="174">
        <v>0.58396387192703225</v>
      </c>
      <c r="I91" s="174">
        <v>0.60879549405173994</v>
      </c>
      <c r="J91" s="174">
        <v>0.34466389341147352</v>
      </c>
      <c r="K91" s="174">
        <v>0</v>
      </c>
      <c r="L91" s="174">
        <v>0</v>
      </c>
      <c r="M91" s="274">
        <v>0.10059935483870967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5">
        <v>360029000</v>
      </c>
      <c r="F92" s="1074">
        <v>144850000</v>
      </c>
      <c r="G92" s="1080"/>
      <c r="H92" s="1074">
        <v>2440000</v>
      </c>
      <c r="I92" s="1074">
        <v>199321000</v>
      </c>
      <c r="J92" s="1074">
        <v>11080000</v>
      </c>
      <c r="K92" s="1074">
        <v>0</v>
      </c>
      <c r="L92" s="1074">
        <v>0</v>
      </c>
      <c r="M92" s="1082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5">
        <v>1738295514</v>
      </c>
      <c r="F93" s="1074">
        <v>224067306</v>
      </c>
      <c r="G93" s="1074"/>
      <c r="H93" s="1074">
        <v>2884141</v>
      </c>
      <c r="I93" s="1074">
        <v>1485525569.9300001</v>
      </c>
      <c r="J93" s="1074">
        <v>23564497.07</v>
      </c>
      <c r="K93" s="1074">
        <v>0</v>
      </c>
      <c r="L93" s="1074">
        <v>0</v>
      </c>
      <c r="M93" s="1082">
        <v>2254000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5">
        <v>754559600.16000009</v>
      </c>
      <c r="F94" s="1074">
        <v>172124779.69999999</v>
      </c>
      <c r="G94" s="1074"/>
      <c r="H94" s="1074">
        <v>391042.27</v>
      </c>
      <c r="I94" s="1074">
        <v>569552787.72000003</v>
      </c>
      <c r="J94" s="1074">
        <v>11001882.84</v>
      </c>
      <c r="K94" s="1074">
        <v>0</v>
      </c>
      <c r="L94" s="1074">
        <v>0</v>
      </c>
      <c r="M94" s="1082">
        <v>1489107.63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3">
        <v>2.0958300585786147</v>
      </c>
      <c r="F95" s="173">
        <v>1.1882967186744908</v>
      </c>
      <c r="G95" s="173"/>
      <c r="H95" s="173">
        <v>0.16026322540983606</v>
      </c>
      <c r="I95" s="173">
        <v>2.8574650323849471</v>
      </c>
      <c r="J95" s="173">
        <v>0.99294971480144401</v>
      </c>
      <c r="K95" s="173">
        <v>0</v>
      </c>
      <c r="L95" s="173">
        <v>0</v>
      </c>
      <c r="M95" s="273">
        <v>0.63691515397775877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4">
        <v>0.43408016305793684</v>
      </c>
      <c r="F96" s="174">
        <v>0.76818337656096958</v>
      </c>
      <c r="G96" s="174"/>
      <c r="H96" s="174">
        <v>0.13558361744450081</v>
      </c>
      <c r="I96" s="174">
        <v>0.38340153764356821</v>
      </c>
      <c r="J96" s="174">
        <v>0.466883838314823</v>
      </c>
      <c r="K96" s="174">
        <v>0</v>
      </c>
      <c r="L96" s="174">
        <v>0</v>
      </c>
      <c r="M96" s="274">
        <v>0.6606511224489795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5">
        <v>35639000</v>
      </c>
      <c r="F97" s="1074">
        <v>2385000</v>
      </c>
      <c r="G97" s="1080"/>
      <c r="H97" s="1074">
        <v>70000</v>
      </c>
      <c r="I97" s="1074">
        <v>29283000</v>
      </c>
      <c r="J97" s="1074">
        <v>274000</v>
      </c>
      <c r="K97" s="1074">
        <v>0</v>
      </c>
      <c r="L97" s="1074">
        <v>0</v>
      </c>
      <c r="M97" s="1082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5">
        <v>42516541</v>
      </c>
      <c r="F98" s="1074">
        <v>2525000</v>
      </c>
      <c r="G98" s="1074"/>
      <c r="H98" s="1074">
        <v>70000</v>
      </c>
      <c r="I98" s="1074">
        <v>35046401</v>
      </c>
      <c r="J98" s="1074">
        <v>1248140</v>
      </c>
      <c r="K98" s="1074">
        <v>0</v>
      </c>
      <c r="L98" s="1074">
        <v>0</v>
      </c>
      <c r="M98" s="1082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5">
        <v>22772376.400000002</v>
      </c>
      <c r="F99" s="1074">
        <v>1893750</v>
      </c>
      <c r="G99" s="1074"/>
      <c r="H99" s="1074">
        <v>20939.04</v>
      </c>
      <c r="I99" s="1074">
        <v>18829175.150000002</v>
      </c>
      <c r="J99" s="1074">
        <v>535512.85</v>
      </c>
      <c r="K99" s="1074">
        <v>0</v>
      </c>
      <c r="L99" s="1074">
        <v>0</v>
      </c>
      <c r="M99" s="1082">
        <v>1492999.3599999999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3">
        <v>0.63897349532815184</v>
      </c>
      <c r="F100" s="173">
        <v>0.79402515723270439</v>
      </c>
      <c r="G100" s="173"/>
      <c r="H100" s="173">
        <v>0.29912914285714287</v>
      </c>
      <c r="I100" s="173">
        <v>0.64300703992077324</v>
      </c>
      <c r="J100" s="173">
        <v>1.9544264598540144</v>
      </c>
      <c r="K100" s="173">
        <v>0</v>
      </c>
      <c r="L100" s="173">
        <v>0</v>
      </c>
      <c r="M100" s="273">
        <v>0.41163478356768674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5">
        <v>0.53561216092343922</v>
      </c>
      <c r="F101" s="174">
        <v>0.75</v>
      </c>
      <c r="G101" s="174"/>
      <c r="H101" s="174">
        <v>0.29912914285714287</v>
      </c>
      <c r="I101" s="174">
        <v>0.5372641587362994</v>
      </c>
      <c r="J101" s="174">
        <v>0.42904870447225468</v>
      </c>
      <c r="K101" s="174">
        <v>0</v>
      </c>
      <c r="L101" s="174">
        <v>0</v>
      </c>
      <c r="M101" s="274">
        <v>0.41163478356768674</v>
      </c>
      <c r="N101" s="44"/>
      <c r="O101" s="44"/>
    </row>
    <row r="102" spans="1:15" ht="18.399999999999999" customHeight="1">
      <c r="A102" s="172" t="s">
        <v>84</v>
      </c>
      <c r="B102" s="52" t="s">
        <v>47</v>
      </c>
      <c r="C102" s="53" t="s">
        <v>85</v>
      </c>
      <c r="D102" s="54" t="s">
        <v>41</v>
      </c>
      <c r="E102" s="675">
        <v>750349000</v>
      </c>
      <c r="F102" s="1074">
        <v>632581000</v>
      </c>
      <c r="G102" s="1080"/>
      <c r="H102" s="1074">
        <v>446000</v>
      </c>
      <c r="I102" s="1074">
        <v>112930000</v>
      </c>
      <c r="J102" s="1074">
        <v>2779000</v>
      </c>
      <c r="K102" s="1074">
        <v>0</v>
      </c>
      <c r="L102" s="1074">
        <v>0</v>
      </c>
      <c r="M102" s="1082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5">
        <v>768543962.88</v>
      </c>
      <c r="F103" s="1074">
        <v>648649948.88</v>
      </c>
      <c r="G103" s="1074"/>
      <c r="H103" s="1074">
        <v>406000</v>
      </c>
      <c r="I103" s="1074">
        <v>113544014</v>
      </c>
      <c r="J103" s="1074">
        <v>4331000</v>
      </c>
      <c r="K103" s="1074">
        <v>0</v>
      </c>
      <c r="L103" s="1074">
        <v>0</v>
      </c>
      <c r="M103" s="1082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5">
        <v>553965061.02999997</v>
      </c>
      <c r="F104" s="1074">
        <v>494693749.40999997</v>
      </c>
      <c r="G104" s="1074"/>
      <c r="H104" s="1074">
        <v>79180.039999999994</v>
      </c>
      <c r="I104" s="1074">
        <v>58460131.690000013</v>
      </c>
      <c r="J104" s="1074">
        <v>143394</v>
      </c>
      <c r="K104" s="1074">
        <v>0</v>
      </c>
      <c r="L104" s="1074">
        <v>0</v>
      </c>
      <c r="M104" s="1082">
        <v>588605.89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3">
        <v>0.73827653669159277</v>
      </c>
      <c r="F105" s="173">
        <v>0.78202435642233958</v>
      </c>
      <c r="G105" s="173"/>
      <c r="H105" s="173">
        <v>0.17753372197309417</v>
      </c>
      <c r="I105" s="173">
        <v>0.51766697679978757</v>
      </c>
      <c r="J105" s="173">
        <v>5.1599136379992805E-2</v>
      </c>
      <c r="K105" s="173">
        <v>0</v>
      </c>
      <c r="L105" s="173">
        <v>0</v>
      </c>
      <c r="M105" s="273">
        <v>0.36491375697458156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4">
        <v>0.72079814270364095</v>
      </c>
      <c r="F106" s="174">
        <v>0.76265133492135395</v>
      </c>
      <c r="G106" s="174"/>
      <c r="H106" s="174">
        <v>0.19502472906403939</v>
      </c>
      <c r="I106" s="174">
        <v>0.51486757980918318</v>
      </c>
      <c r="J106" s="174">
        <v>3.3108750865850842E-2</v>
      </c>
      <c r="K106" s="174">
        <v>0</v>
      </c>
      <c r="L106" s="174">
        <v>0</v>
      </c>
      <c r="M106" s="274">
        <v>0.36491375697458156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5">
        <v>7973067000</v>
      </c>
      <c r="F107" s="1074">
        <v>294317000</v>
      </c>
      <c r="G107" s="1080"/>
      <c r="H107" s="1074">
        <v>65080000</v>
      </c>
      <c r="I107" s="1074">
        <v>7384754000</v>
      </c>
      <c r="J107" s="1074">
        <v>162072000</v>
      </c>
      <c r="K107" s="1074">
        <v>0</v>
      </c>
      <c r="L107" s="1074">
        <v>0</v>
      </c>
      <c r="M107" s="1082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5">
        <v>8513816783</v>
      </c>
      <c r="F108" s="1074">
        <v>293945894</v>
      </c>
      <c r="G108" s="1074"/>
      <c r="H108" s="1074">
        <v>57461749</v>
      </c>
      <c r="I108" s="1074">
        <v>7778720892</v>
      </c>
      <c r="J108" s="1074">
        <v>302301133</v>
      </c>
      <c r="K108" s="1074">
        <v>0</v>
      </c>
      <c r="L108" s="1074">
        <v>0</v>
      </c>
      <c r="M108" s="1082">
        <v>81387115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5">
        <v>4966165546.3400002</v>
      </c>
      <c r="F109" s="1074">
        <v>165397833.78999999</v>
      </c>
      <c r="G109" s="1074"/>
      <c r="H109" s="1074">
        <v>34701594.640000001</v>
      </c>
      <c r="I109" s="1074">
        <v>4661573771.3899994</v>
      </c>
      <c r="J109" s="1074">
        <v>65125409.170000002</v>
      </c>
      <c r="K109" s="1074">
        <v>0</v>
      </c>
      <c r="L109" s="1074">
        <v>0</v>
      </c>
      <c r="M109" s="1082">
        <v>39366937.350000001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3">
        <v>0.62286765511189113</v>
      </c>
      <c r="F110" s="704">
        <v>0.56197173044710291</v>
      </c>
      <c r="G110" s="704"/>
      <c r="H110" s="173">
        <v>0.5332144228641672</v>
      </c>
      <c r="I110" s="173">
        <v>0.63124293258651532</v>
      </c>
      <c r="J110" s="173">
        <v>0.40183010742139297</v>
      </c>
      <c r="K110" s="173">
        <v>0</v>
      </c>
      <c r="L110" s="173">
        <v>0</v>
      </c>
      <c r="M110" s="273">
        <v>0.58893748653581479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4">
        <v>0.58330660300985249</v>
      </c>
      <c r="F111" s="174">
        <v>0.56268121843538998</v>
      </c>
      <c r="G111" s="174"/>
      <c r="H111" s="174">
        <v>0.60390773416938637</v>
      </c>
      <c r="I111" s="174">
        <v>0.59927253286387738</v>
      </c>
      <c r="J111" s="174">
        <v>0.21543223647130691</v>
      </c>
      <c r="K111" s="174">
        <v>0</v>
      </c>
      <c r="L111" s="174">
        <v>0</v>
      </c>
      <c r="M111" s="274">
        <v>0.48369987497406686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5">
        <v>642897000</v>
      </c>
      <c r="F112" s="1074">
        <v>236865000</v>
      </c>
      <c r="G112" s="1080"/>
      <c r="H112" s="1074">
        <v>5787000</v>
      </c>
      <c r="I112" s="1074">
        <v>218113000</v>
      </c>
      <c r="J112" s="1074">
        <v>176269000</v>
      </c>
      <c r="K112" s="1074">
        <v>0</v>
      </c>
      <c r="L112" s="1074">
        <v>0</v>
      </c>
      <c r="M112" s="1082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5">
        <v>660188481.10000002</v>
      </c>
      <c r="F113" s="1074">
        <v>250584202</v>
      </c>
      <c r="G113" s="1074"/>
      <c r="H113" s="1074">
        <v>5777000</v>
      </c>
      <c r="I113" s="1074">
        <v>216527989.09999999</v>
      </c>
      <c r="J113" s="1074">
        <v>180098044</v>
      </c>
      <c r="K113" s="1074">
        <v>0</v>
      </c>
      <c r="L113" s="1074">
        <v>0</v>
      </c>
      <c r="M113" s="1082">
        <v>7201246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5">
        <v>362743351.94999999</v>
      </c>
      <c r="F114" s="1074">
        <v>154061538.71000001</v>
      </c>
      <c r="G114" s="1074"/>
      <c r="H114" s="1074">
        <v>1767688.6099999999</v>
      </c>
      <c r="I114" s="1074">
        <v>149554374.58999994</v>
      </c>
      <c r="J114" s="1074">
        <v>54977402.910000004</v>
      </c>
      <c r="K114" s="1074">
        <v>0</v>
      </c>
      <c r="L114" s="1074">
        <v>0</v>
      </c>
      <c r="M114" s="1082">
        <v>2382347.13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3">
        <v>0.56423245395452148</v>
      </c>
      <c r="F115" s="173">
        <v>0.65041917847719166</v>
      </c>
      <c r="G115" s="173"/>
      <c r="H115" s="173">
        <v>0.30545854674269912</v>
      </c>
      <c r="I115" s="173">
        <v>0.68567382315588687</v>
      </c>
      <c r="J115" s="173">
        <v>0.3118949044358339</v>
      </c>
      <c r="K115" s="173">
        <v>0</v>
      </c>
      <c r="L115" s="173">
        <v>0</v>
      </c>
      <c r="M115" s="273">
        <v>0.4063358570697595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4">
        <v>0.54945422759512608</v>
      </c>
      <c r="F116" s="174">
        <v>0.61480946316799334</v>
      </c>
      <c r="G116" s="174"/>
      <c r="H116" s="174">
        <v>0.305987296174485</v>
      </c>
      <c r="I116" s="174">
        <v>0.6906930379376065</v>
      </c>
      <c r="J116" s="174">
        <v>0.30526374239800186</v>
      </c>
      <c r="K116" s="174">
        <v>0</v>
      </c>
      <c r="L116" s="174">
        <v>0</v>
      </c>
      <c r="M116" s="274">
        <v>0.33082429485119658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5">
        <v>808641000</v>
      </c>
      <c r="F117" s="1074">
        <v>152654000</v>
      </c>
      <c r="G117" s="1080"/>
      <c r="H117" s="1074">
        <v>5624000</v>
      </c>
      <c r="I117" s="1074">
        <v>312916000</v>
      </c>
      <c r="J117" s="1074">
        <v>273760000</v>
      </c>
      <c r="K117" s="1074">
        <v>0</v>
      </c>
      <c r="L117" s="1074">
        <v>0</v>
      </c>
      <c r="M117" s="1082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5">
        <v>918854060</v>
      </c>
      <c r="F118" s="1074">
        <v>158456000</v>
      </c>
      <c r="G118" s="1074"/>
      <c r="H118" s="1074">
        <v>5609600</v>
      </c>
      <c r="I118" s="1074">
        <v>324568192</v>
      </c>
      <c r="J118" s="1074">
        <v>272779441</v>
      </c>
      <c r="K118" s="1074">
        <v>0</v>
      </c>
      <c r="L118" s="1074">
        <v>0</v>
      </c>
      <c r="M118" s="1082">
        <v>157440827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5">
        <v>579399967.92000008</v>
      </c>
      <c r="F119" s="1074">
        <v>109069234</v>
      </c>
      <c r="G119" s="1074"/>
      <c r="H119" s="1074">
        <v>3340740.6200000006</v>
      </c>
      <c r="I119" s="1074">
        <v>173651899.87</v>
      </c>
      <c r="J119" s="1074">
        <v>216006803.55000001</v>
      </c>
      <c r="K119" s="1074">
        <v>0</v>
      </c>
      <c r="L119" s="1074">
        <v>0</v>
      </c>
      <c r="M119" s="1082">
        <v>77331289.879999995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3">
        <v>0.71651074818120786</v>
      </c>
      <c r="F120" s="173">
        <v>0.71448657748896194</v>
      </c>
      <c r="G120" s="173"/>
      <c r="H120" s="173">
        <v>0.5940150462304411</v>
      </c>
      <c r="I120" s="173">
        <v>0.55494733369338733</v>
      </c>
      <c r="J120" s="173">
        <v>0.78903712576709528</v>
      </c>
      <c r="K120" s="173">
        <v>0</v>
      </c>
      <c r="L120" s="173">
        <v>0</v>
      </c>
      <c r="M120" s="273">
        <v>1.2142397958767095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4">
        <v>0.63056800110346145</v>
      </c>
      <c r="F121" s="174">
        <v>0.68832504922502147</v>
      </c>
      <c r="G121" s="174"/>
      <c r="H121" s="174">
        <v>0.59553989945807195</v>
      </c>
      <c r="I121" s="174">
        <v>0.53502439287088244</v>
      </c>
      <c r="J121" s="174">
        <v>0.79187347388837859</v>
      </c>
      <c r="K121" s="174">
        <v>0</v>
      </c>
      <c r="L121" s="174">
        <v>0</v>
      </c>
      <c r="M121" s="274">
        <v>0.49117685262158839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5">
        <v>718194000</v>
      </c>
      <c r="F122" s="1074">
        <v>533159000</v>
      </c>
      <c r="G122" s="1080"/>
      <c r="H122" s="1074">
        <v>28000</v>
      </c>
      <c r="I122" s="1074">
        <v>74799000</v>
      </c>
      <c r="J122" s="1074">
        <v>1843000</v>
      </c>
      <c r="K122" s="1074">
        <v>0</v>
      </c>
      <c r="L122" s="1074">
        <v>0</v>
      </c>
      <c r="M122" s="1082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5">
        <v>716493131</v>
      </c>
      <c r="F123" s="1074">
        <v>528219000</v>
      </c>
      <c r="G123" s="1074"/>
      <c r="H123" s="1074">
        <v>50000</v>
      </c>
      <c r="I123" s="1074">
        <v>66157803</v>
      </c>
      <c r="J123" s="1074">
        <v>13701328</v>
      </c>
      <c r="K123" s="1074">
        <v>0</v>
      </c>
      <c r="L123" s="1074">
        <v>0</v>
      </c>
      <c r="M123" s="1082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5">
        <v>496994510.78000003</v>
      </c>
      <c r="F124" s="1074">
        <v>384038078.16000003</v>
      </c>
      <c r="G124" s="1074"/>
      <c r="H124" s="1074">
        <v>8179.39</v>
      </c>
      <c r="I124" s="1074">
        <v>57004368.799999997</v>
      </c>
      <c r="J124" s="1074">
        <v>9270283.4100000001</v>
      </c>
      <c r="K124" s="1074">
        <v>0</v>
      </c>
      <c r="L124" s="1074">
        <v>0</v>
      </c>
      <c r="M124" s="1082">
        <v>46673601.019999996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3">
        <v>0.69200593541577904</v>
      </c>
      <c r="F125" s="173">
        <v>0.72030684685056434</v>
      </c>
      <c r="G125" s="173"/>
      <c r="H125" s="173">
        <v>0.29212107142857147</v>
      </c>
      <c r="I125" s="173">
        <v>0.76210068049038082</v>
      </c>
      <c r="J125" s="173">
        <v>5.0299964243081936</v>
      </c>
      <c r="K125" s="173">
        <v>0</v>
      </c>
      <c r="L125" s="173">
        <v>0</v>
      </c>
      <c r="M125" s="273">
        <v>0.43070734111567383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4">
        <v>0.69364867474214487</v>
      </c>
      <c r="F126" s="174">
        <v>0.72704328727289258</v>
      </c>
      <c r="G126" s="174"/>
      <c r="H126" s="174">
        <v>0.16358780000000001</v>
      </c>
      <c r="I126" s="174">
        <v>0.86164240973963413</v>
      </c>
      <c r="J126" s="174">
        <v>0.67659743712434295</v>
      </c>
      <c r="K126" s="174">
        <v>0</v>
      </c>
      <c r="L126" s="174">
        <v>0</v>
      </c>
      <c r="M126" s="274">
        <v>0.43070734111567383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5">
        <v>23378000</v>
      </c>
      <c r="F127" s="1074">
        <v>0</v>
      </c>
      <c r="G127" s="1080"/>
      <c r="H127" s="1074">
        <v>22000</v>
      </c>
      <c r="I127" s="1074">
        <v>22356000</v>
      </c>
      <c r="J127" s="1074">
        <v>1000000</v>
      </c>
      <c r="K127" s="1074">
        <v>0</v>
      </c>
      <c r="L127" s="1074">
        <v>0</v>
      </c>
      <c r="M127" s="1082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5">
        <v>23423081</v>
      </c>
      <c r="F128" s="1074">
        <v>0</v>
      </c>
      <c r="G128" s="1074"/>
      <c r="H128" s="1074">
        <v>22000</v>
      </c>
      <c r="I128" s="1074">
        <v>22401081</v>
      </c>
      <c r="J128" s="1074">
        <v>1000000</v>
      </c>
      <c r="K128" s="1074">
        <v>0</v>
      </c>
      <c r="L128" s="1074">
        <v>0</v>
      </c>
      <c r="M128" s="1082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5">
        <v>12240605.890000001</v>
      </c>
      <c r="F129" s="1074">
        <v>0</v>
      </c>
      <c r="G129" s="1074"/>
      <c r="H129" s="1074">
        <v>9839</v>
      </c>
      <c r="I129" s="1074">
        <v>11840733.58</v>
      </c>
      <c r="J129" s="1074">
        <v>390033.31</v>
      </c>
      <c r="K129" s="1074">
        <v>0</v>
      </c>
      <c r="L129" s="1074">
        <v>0</v>
      </c>
      <c r="M129" s="1082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3">
        <v>0.52359508469501248</v>
      </c>
      <c r="F130" s="173">
        <v>0</v>
      </c>
      <c r="G130" s="173"/>
      <c r="H130" s="173">
        <v>0.44722727272727275</v>
      </c>
      <c r="I130" s="173">
        <v>0.52964455090356055</v>
      </c>
      <c r="J130" s="173">
        <v>0.39003331000000002</v>
      </c>
      <c r="K130" s="173">
        <v>0</v>
      </c>
      <c r="L130" s="173">
        <v>0</v>
      </c>
      <c r="M130" s="273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4">
        <v>0.52258735262026379</v>
      </c>
      <c r="F131" s="174">
        <v>0</v>
      </c>
      <c r="G131" s="174"/>
      <c r="H131" s="174">
        <v>0.44722727272727275</v>
      </c>
      <c r="I131" s="174">
        <v>0.52857866903833794</v>
      </c>
      <c r="J131" s="174">
        <v>0.39003331000000002</v>
      </c>
      <c r="K131" s="174">
        <v>0</v>
      </c>
      <c r="L131" s="174">
        <v>0</v>
      </c>
      <c r="M131" s="274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5">
        <v>4630942000</v>
      </c>
      <c r="F132" s="1074">
        <v>2513951000</v>
      </c>
      <c r="G132" s="1080"/>
      <c r="H132" s="1074">
        <v>17873000</v>
      </c>
      <c r="I132" s="1074">
        <v>1292769000</v>
      </c>
      <c r="J132" s="1074">
        <v>742409000</v>
      </c>
      <c r="K132" s="1074">
        <v>0</v>
      </c>
      <c r="L132" s="1074">
        <v>0</v>
      </c>
      <c r="M132" s="1082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5">
        <v>4715830113</v>
      </c>
      <c r="F133" s="1074">
        <v>2657463387</v>
      </c>
      <c r="G133" s="1074"/>
      <c r="H133" s="1074">
        <v>43030446</v>
      </c>
      <c r="I133" s="1074">
        <v>1350919578</v>
      </c>
      <c r="J133" s="1074">
        <v>595169031</v>
      </c>
      <c r="K133" s="1074">
        <v>0</v>
      </c>
      <c r="L133" s="1074">
        <v>0</v>
      </c>
      <c r="M133" s="1082">
        <v>69247671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5">
        <v>2702163899.4899998</v>
      </c>
      <c r="F134" s="1074">
        <v>1705940192.01</v>
      </c>
      <c r="G134" s="1074"/>
      <c r="H134" s="1074">
        <v>27813908.940000001</v>
      </c>
      <c r="I134" s="1074">
        <v>792565393.12000024</v>
      </c>
      <c r="J134" s="1074">
        <v>149360737.23999998</v>
      </c>
      <c r="K134" s="1074">
        <v>0</v>
      </c>
      <c r="L134" s="1074">
        <v>0</v>
      </c>
      <c r="M134" s="1082">
        <v>26483668.18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3">
        <v>0.58350199581208306</v>
      </c>
      <c r="F135" s="173">
        <v>0.67858927720150475</v>
      </c>
      <c r="G135" s="173"/>
      <c r="H135" s="173">
        <v>1.556196997706037</v>
      </c>
      <c r="I135" s="173">
        <v>0.61307580327189182</v>
      </c>
      <c r="J135" s="173">
        <v>0.20118389895596631</v>
      </c>
      <c r="K135" s="173">
        <v>0</v>
      </c>
      <c r="L135" s="173">
        <v>0</v>
      </c>
      <c r="M135" s="273">
        <v>0.41419562370972784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5">
        <v>0.57299856753554768</v>
      </c>
      <c r="F136" s="174">
        <v>0.6419430650880309</v>
      </c>
      <c r="G136" s="174"/>
      <c r="H136" s="174">
        <v>0.64637742634598772</v>
      </c>
      <c r="I136" s="174">
        <v>0.58668584424053716</v>
      </c>
      <c r="J136" s="174">
        <v>0.25095515636800664</v>
      </c>
      <c r="K136" s="174">
        <v>0</v>
      </c>
      <c r="L136" s="174">
        <v>0</v>
      </c>
      <c r="M136" s="274">
        <v>0.38244850400817088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5">
        <v>315058000</v>
      </c>
      <c r="F137" s="1074">
        <v>240737000</v>
      </c>
      <c r="G137" s="1080"/>
      <c r="H137" s="1074">
        <v>27095000</v>
      </c>
      <c r="I137" s="1074">
        <v>45165000</v>
      </c>
      <c r="J137" s="1074">
        <v>1867000</v>
      </c>
      <c r="K137" s="1074">
        <v>0</v>
      </c>
      <c r="L137" s="1074">
        <v>0</v>
      </c>
      <c r="M137" s="1082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5">
        <v>316458000</v>
      </c>
      <c r="F138" s="1074">
        <v>241886668</v>
      </c>
      <c r="G138" s="1074"/>
      <c r="H138" s="1074">
        <v>27095000</v>
      </c>
      <c r="I138" s="1074">
        <v>44256401</v>
      </c>
      <c r="J138" s="1074">
        <v>3009931</v>
      </c>
      <c r="K138" s="1074">
        <v>0</v>
      </c>
      <c r="L138" s="1074">
        <v>0</v>
      </c>
      <c r="M138" s="1082">
        <v>210000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5">
        <v>202389609.75</v>
      </c>
      <c r="F139" s="1074">
        <v>162592154.18000001</v>
      </c>
      <c r="G139" s="1074"/>
      <c r="H139" s="1074">
        <v>14008714.639999999</v>
      </c>
      <c r="I139" s="1074">
        <v>24722818.929999996</v>
      </c>
      <c r="J139" s="1074">
        <v>1065922</v>
      </c>
      <c r="K139" s="1074">
        <v>0</v>
      </c>
      <c r="L139" s="1074">
        <v>0</v>
      </c>
      <c r="M139" s="1082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3">
        <v>0.64238841657726509</v>
      </c>
      <c r="F140" s="173">
        <v>0.67539328885879613</v>
      </c>
      <c r="G140" s="173"/>
      <c r="H140" s="173">
        <v>0.51702213102048344</v>
      </c>
      <c r="I140" s="173">
        <v>0.54738888364884308</v>
      </c>
      <c r="J140" s="173">
        <v>0.57092769148366362</v>
      </c>
      <c r="K140" s="173">
        <v>0</v>
      </c>
      <c r="L140" s="173">
        <v>0</v>
      </c>
      <c r="M140" s="273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4">
        <v>0.63954651091140058</v>
      </c>
      <c r="F141" s="174">
        <v>0.67218319853825104</v>
      </c>
      <c r="G141" s="174"/>
      <c r="H141" s="174">
        <v>0.51702213102048344</v>
      </c>
      <c r="I141" s="174">
        <v>0.55862696404074963</v>
      </c>
      <c r="J141" s="174">
        <v>0.35413502834450356</v>
      </c>
      <c r="K141" s="174">
        <v>0</v>
      </c>
      <c r="L141" s="174">
        <v>0</v>
      </c>
      <c r="M141" s="274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5">
        <v>6920000</v>
      </c>
      <c r="F142" s="1074">
        <v>3400000</v>
      </c>
      <c r="G142" s="1080"/>
      <c r="H142" s="1074">
        <v>3000</v>
      </c>
      <c r="I142" s="1074">
        <v>3117000</v>
      </c>
      <c r="J142" s="1074">
        <v>400000</v>
      </c>
      <c r="K142" s="1074">
        <v>0</v>
      </c>
      <c r="L142" s="1074">
        <v>0</v>
      </c>
      <c r="M142" s="1082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5">
        <v>6920000</v>
      </c>
      <c r="F143" s="1074">
        <v>3400000</v>
      </c>
      <c r="G143" s="1074"/>
      <c r="H143" s="1074">
        <v>3000</v>
      </c>
      <c r="I143" s="1074">
        <v>3117000</v>
      </c>
      <c r="J143" s="1074">
        <v>400000</v>
      </c>
      <c r="K143" s="1074">
        <v>0</v>
      </c>
      <c r="L143" s="1074">
        <v>0</v>
      </c>
      <c r="M143" s="1082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5">
        <v>2481579.3199999998</v>
      </c>
      <c r="F144" s="1074">
        <v>1435196</v>
      </c>
      <c r="G144" s="1074"/>
      <c r="H144" s="1074">
        <v>1831.46</v>
      </c>
      <c r="I144" s="1074">
        <v>1044551.8599999999</v>
      </c>
      <c r="J144" s="1074">
        <v>0</v>
      </c>
      <c r="K144" s="1074">
        <v>0</v>
      </c>
      <c r="L144" s="1074">
        <v>0</v>
      </c>
      <c r="M144" s="1082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3">
        <v>0.35860972832369942</v>
      </c>
      <c r="F145" s="173">
        <v>0.42211647058823532</v>
      </c>
      <c r="G145" s="173"/>
      <c r="H145" s="173">
        <v>0.61048666666666673</v>
      </c>
      <c r="I145" s="173">
        <v>0.33511448829002244</v>
      </c>
      <c r="J145" s="173">
        <v>0</v>
      </c>
      <c r="K145" s="173">
        <v>0</v>
      </c>
      <c r="L145" s="173">
        <v>0</v>
      </c>
      <c r="M145" s="273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4">
        <v>0.35860972832369942</v>
      </c>
      <c r="F146" s="174">
        <v>0.42211647058823532</v>
      </c>
      <c r="G146" s="174"/>
      <c r="H146" s="174">
        <v>0.61048666666666673</v>
      </c>
      <c r="I146" s="174">
        <v>0.33511448829002244</v>
      </c>
      <c r="J146" s="174">
        <v>0</v>
      </c>
      <c r="K146" s="174">
        <v>0</v>
      </c>
      <c r="L146" s="174">
        <v>0</v>
      </c>
      <c r="M146" s="274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5">
        <v>252244000</v>
      </c>
      <c r="F147" s="1074">
        <v>33635000</v>
      </c>
      <c r="G147" s="1080"/>
      <c r="H147" s="1074">
        <v>203000</v>
      </c>
      <c r="I147" s="1074">
        <v>112290000</v>
      </c>
      <c r="J147" s="1074">
        <v>13360000</v>
      </c>
      <c r="K147" s="1074">
        <v>0</v>
      </c>
      <c r="L147" s="1074">
        <v>0</v>
      </c>
      <c r="M147" s="1082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5">
        <v>252257802.65000001</v>
      </c>
      <c r="F148" s="1074">
        <v>37630000</v>
      </c>
      <c r="G148" s="1074"/>
      <c r="H148" s="1074">
        <v>441000</v>
      </c>
      <c r="I148" s="1074">
        <v>109286802.65000001</v>
      </c>
      <c r="J148" s="1074">
        <v>12144000</v>
      </c>
      <c r="K148" s="1074">
        <v>0</v>
      </c>
      <c r="L148" s="1074">
        <v>0</v>
      </c>
      <c r="M148" s="1082">
        <v>92756000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5">
        <v>131018974.80999999</v>
      </c>
      <c r="F149" s="1074">
        <v>24039069.310000002</v>
      </c>
      <c r="G149" s="1074"/>
      <c r="H149" s="1074">
        <v>180845.69</v>
      </c>
      <c r="I149" s="1074">
        <v>50144264.020000003</v>
      </c>
      <c r="J149" s="1074">
        <v>1968039.71</v>
      </c>
      <c r="K149" s="1074">
        <v>0</v>
      </c>
      <c r="L149" s="1074">
        <v>0</v>
      </c>
      <c r="M149" s="1082">
        <v>54686756.079999983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3">
        <v>0.51941364238594367</v>
      </c>
      <c r="F150" s="173">
        <v>0.71470400802735257</v>
      </c>
      <c r="G150" s="173"/>
      <c r="H150" s="173">
        <v>0.89086546798029553</v>
      </c>
      <c r="I150" s="173">
        <v>0.44656037064743082</v>
      </c>
      <c r="J150" s="173">
        <v>0.1473083615269461</v>
      </c>
      <c r="K150" s="173">
        <v>0</v>
      </c>
      <c r="L150" s="173">
        <v>0</v>
      </c>
      <c r="M150" s="273">
        <v>0.58957648109017191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4">
        <v>0.51938522191832781</v>
      </c>
      <c r="F151" s="174">
        <v>0.6388272471432368</v>
      </c>
      <c r="G151" s="174"/>
      <c r="H151" s="174">
        <v>0.41008092970521542</v>
      </c>
      <c r="I151" s="174">
        <v>0.45883183334213867</v>
      </c>
      <c r="J151" s="174">
        <v>0.16205860589591567</v>
      </c>
      <c r="K151" s="174">
        <v>0</v>
      </c>
      <c r="L151" s="174">
        <v>0</v>
      </c>
      <c r="M151" s="274">
        <v>0.58957648109017191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5">
        <v>21327477000</v>
      </c>
      <c r="F152" s="1074">
        <v>19312332000</v>
      </c>
      <c r="G152" s="1080"/>
      <c r="H152" s="1074">
        <v>61772000</v>
      </c>
      <c r="I152" s="1074">
        <v>987117000</v>
      </c>
      <c r="J152" s="1074">
        <v>531859000</v>
      </c>
      <c r="K152" s="1074">
        <v>0</v>
      </c>
      <c r="L152" s="1074">
        <v>0</v>
      </c>
      <c r="M152" s="1082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5">
        <v>21387352560.599998</v>
      </c>
      <c r="F153" s="1074">
        <v>19354774298</v>
      </c>
      <c r="G153" s="1074"/>
      <c r="H153" s="1074">
        <v>61772000</v>
      </c>
      <c r="I153" s="1074">
        <v>961139152.60000014</v>
      </c>
      <c r="J153" s="1074">
        <v>648603110</v>
      </c>
      <c r="K153" s="1074">
        <v>0</v>
      </c>
      <c r="L153" s="1074">
        <v>0</v>
      </c>
      <c r="M153" s="1082">
        <v>361064000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5">
        <v>13998946384.74</v>
      </c>
      <c r="F154" s="1074">
        <v>12823036784.17</v>
      </c>
      <c r="G154" s="1074"/>
      <c r="H154" s="1074">
        <v>36852757.680000007</v>
      </c>
      <c r="I154" s="1074">
        <v>619369656.08000004</v>
      </c>
      <c r="J154" s="1074">
        <v>264798165.93000001</v>
      </c>
      <c r="K154" s="1074">
        <v>0</v>
      </c>
      <c r="L154" s="1074">
        <v>0</v>
      </c>
      <c r="M154" s="1082">
        <v>254889020.88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3">
        <v>0.65638079856984488</v>
      </c>
      <c r="F155" s="173">
        <v>0.66398179071124086</v>
      </c>
      <c r="G155" s="173"/>
      <c r="H155" s="173">
        <v>0.59659324095059263</v>
      </c>
      <c r="I155" s="173">
        <v>0.62745313481583243</v>
      </c>
      <c r="J155" s="173">
        <v>0.49787286842941458</v>
      </c>
      <c r="K155" s="173">
        <v>0</v>
      </c>
      <c r="L155" s="173">
        <v>0</v>
      </c>
      <c r="M155" s="273">
        <v>0.58676515003556651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4">
        <v>0.65454320936051724</v>
      </c>
      <c r="F156" s="174">
        <v>0.662525772025926</v>
      </c>
      <c r="G156" s="174"/>
      <c r="H156" s="174">
        <v>0.59659324095059263</v>
      </c>
      <c r="I156" s="174">
        <v>0.64441205459639073</v>
      </c>
      <c r="J156" s="174">
        <v>0.40825916781373434</v>
      </c>
      <c r="K156" s="174">
        <v>0</v>
      </c>
      <c r="L156" s="174">
        <v>0</v>
      </c>
      <c r="M156" s="274">
        <v>0.70593861719805906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5">
        <v>49015371000</v>
      </c>
      <c r="F157" s="1074">
        <v>1975770000</v>
      </c>
      <c r="G157" s="1080"/>
      <c r="H157" s="1074">
        <v>8874493000</v>
      </c>
      <c r="I157" s="1074">
        <v>23811684000</v>
      </c>
      <c r="J157" s="1074">
        <v>14353424000</v>
      </c>
      <c r="K157" s="1074">
        <v>0</v>
      </c>
      <c r="L157" s="1074">
        <v>0</v>
      </c>
      <c r="M157" s="1082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5">
        <v>49035363242.000008</v>
      </c>
      <c r="F158" s="1074">
        <v>2644403126</v>
      </c>
      <c r="G158" s="1074"/>
      <c r="H158" s="1074">
        <v>8775928947.460001</v>
      </c>
      <c r="I158" s="1074">
        <v>23828837168.540005</v>
      </c>
      <c r="J158" s="1074">
        <v>13786194000</v>
      </c>
      <c r="K158" s="1074">
        <v>0</v>
      </c>
      <c r="L158" s="1074">
        <v>0</v>
      </c>
      <c r="M158" s="1082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5">
        <v>25684686600.719997</v>
      </c>
      <c r="F159" s="1074">
        <v>1636830221.9299996</v>
      </c>
      <c r="G159" s="1074"/>
      <c r="H159" s="1074">
        <v>6034285546.5900002</v>
      </c>
      <c r="I159" s="1074">
        <v>13108701957.229998</v>
      </c>
      <c r="J159" s="1074">
        <v>4904868874.9700022</v>
      </c>
      <c r="K159" s="1074">
        <v>0</v>
      </c>
      <c r="L159" s="1074">
        <v>0</v>
      </c>
      <c r="M159" s="1082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3">
        <v>0.52401289792787653</v>
      </c>
      <c r="F160" s="173">
        <v>0.82845180457745571</v>
      </c>
      <c r="G160" s="173"/>
      <c r="H160" s="173">
        <v>0.67995834202472183</v>
      </c>
      <c r="I160" s="173">
        <v>0.55051553503019768</v>
      </c>
      <c r="J160" s="173">
        <v>0.34172117224224702</v>
      </c>
      <c r="K160" s="173">
        <v>0</v>
      </c>
      <c r="L160" s="173">
        <v>0</v>
      </c>
      <c r="M160" s="657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4">
        <v>0.5237992522653615</v>
      </c>
      <c r="F161" s="174">
        <v>0.61897908296830517</v>
      </c>
      <c r="G161" s="174"/>
      <c r="H161" s="174">
        <v>0.68759507770815431</v>
      </c>
      <c r="I161" s="174">
        <v>0.55011924688195635</v>
      </c>
      <c r="J161" s="174">
        <v>0.35578121669911233</v>
      </c>
      <c r="K161" s="174">
        <v>0</v>
      </c>
      <c r="L161" s="174">
        <v>0</v>
      </c>
      <c r="M161" s="658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5">
        <v>467320000</v>
      </c>
      <c r="F162" s="1074">
        <v>37970000</v>
      </c>
      <c r="G162" s="1080"/>
      <c r="H162" s="1074">
        <v>15858000</v>
      </c>
      <c r="I162" s="1074">
        <v>377260000</v>
      </c>
      <c r="J162" s="1074">
        <v>1249000</v>
      </c>
      <c r="K162" s="1074">
        <v>0</v>
      </c>
      <c r="L162" s="1074">
        <v>0</v>
      </c>
      <c r="M162" s="1082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5">
        <v>549350987</v>
      </c>
      <c r="F163" s="1074">
        <v>115031585</v>
      </c>
      <c r="G163" s="1074"/>
      <c r="H163" s="1074">
        <v>16332000</v>
      </c>
      <c r="I163" s="1074">
        <v>381128418</v>
      </c>
      <c r="J163" s="1074">
        <v>1049000</v>
      </c>
      <c r="K163" s="1074">
        <v>0</v>
      </c>
      <c r="L163" s="1074">
        <v>0</v>
      </c>
      <c r="M163" s="1082">
        <v>35809984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5">
        <v>388499072.69999993</v>
      </c>
      <c r="F164" s="1074">
        <v>106643425.49000001</v>
      </c>
      <c r="G164" s="1074"/>
      <c r="H164" s="1074">
        <v>6193584.4500000002</v>
      </c>
      <c r="I164" s="1074">
        <v>254616290.0399999</v>
      </c>
      <c r="J164" s="1074">
        <v>191211.68</v>
      </c>
      <c r="K164" s="1074">
        <v>0</v>
      </c>
      <c r="L164" s="1074">
        <v>0</v>
      </c>
      <c r="M164" s="1082">
        <v>20854561.040000003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3">
        <v>0.83133414512539572</v>
      </c>
      <c r="F165" s="173">
        <v>2.8086232681064001</v>
      </c>
      <c r="G165" s="173"/>
      <c r="H165" s="173">
        <v>0.39056529511918275</v>
      </c>
      <c r="I165" s="173">
        <v>0.67490931993850367</v>
      </c>
      <c r="J165" s="704">
        <v>0.15309181745396316</v>
      </c>
      <c r="K165" s="173">
        <v>0</v>
      </c>
      <c r="L165" s="173">
        <v>0</v>
      </c>
      <c r="M165" s="273">
        <v>0.59613415201669395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5">
        <v>0.70719645890069172</v>
      </c>
      <c r="F166" s="174">
        <v>0.92707951029276014</v>
      </c>
      <c r="G166" s="174"/>
      <c r="H166" s="174">
        <v>0.37923000551065394</v>
      </c>
      <c r="I166" s="174">
        <v>0.66805905310372293</v>
      </c>
      <c r="J166" s="174">
        <v>0.18227996186844614</v>
      </c>
      <c r="K166" s="174">
        <v>0</v>
      </c>
      <c r="L166" s="174">
        <v>0</v>
      </c>
      <c r="M166" s="274">
        <v>0.58236722585522527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5">
        <v>428201000</v>
      </c>
      <c r="F167" s="1074">
        <v>1700000</v>
      </c>
      <c r="G167" s="1080"/>
      <c r="H167" s="1074">
        <v>2507000</v>
      </c>
      <c r="I167" s="1074">
        <v>377172000</v>
      </c>
      <c r="J167" s="1074">
        <v>7441000</v>
      </c>
      <c r="K167" s="1074">
        <v>0</v>
      </c>
      <c r="L167" s="1074">
        <v>0</v>
      </c>
      <c r="M167" s="1082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5">
        <v>488316462.38999999</v>
      </c>
      <c r="F168" s="1074">
        <v>1700000</v>
      </c>
      <c r="G168" s="1074"/>
      <c r="H168" s="1074">
        <v>2964286</v>
      </c>
      <c r="I168" s="1074">
        <v>376887381</v>
      </c>
      <c r="J168" s="1074">
        <v>7499795.3899999997</v>
      </c>
      <c r="K168" s="1074">
        <v>0</v>
      </c>
      <c r="L168" s="1074">
        <v>0</v>
      </c>
      <c r="M168" s="1082">
        <v>99265000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5">
        <v>287078405.37999988</v>
      </c>
      <c r="F169" s="1074">
        <v>1129946.04</v>
      </c>
      <c r="G169" s="1074"/>
      <c r="H169" s="1074">
        <v>1579946.18</v>
      </c>
      <c r="I169" s="1074">
        <v>204530648.77999988</v>
      </c>
      <c r="J169" s="1074">
        <v>399240.63</v>
      </c>
      <c r="K169" s="1074">
        <v>0</v>
      </c>
      <c r="L169" s="1074">
        <v>0</v>
      </c>
      <c r="M169" s="1082">
        <v>79438623.75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3">
        <v>0.67042908676065649</v>
      </c>
      <c r="F170" s="173">
        <v>0.66467414117647061</v>
      </c>
      <c r="G170" s="173"/>
      <c r="H170" s="173">
        <v>0.63021387315516553</v>
      </c>
      <c r="I170" s="173">
        <v>0.5422742111821659</v>
      </c>
      <c r="J170" s="173">
        <v>5.3654163418895312E-2</v>
      </c>
      <c r="K170" s="173">
        <v>0</v>
      </c>
      <c r="L170" s="173">
        <v>0</v>
      </c>
      <c r="M170" s="273">
        <v>2.0171814771082501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4">
        <v>0.58789417824443768</v>
      </c>
      <c r="F171" s="174">
        <v>0.66467414117647061</v>
      </c>
      <c r="G171" s="174"/>
      <c r="H171" s="174">
        <v>0.53299384067529243</v>
      </c>
      <c r="I171" s="174">
        <v>0.54268372752973626</v>
      </c>
      <c r="J171" s="174">
        <v>5.3233536281847821E-2</v>
      </c>
      <c r="K171" s="174">
        <v>0</v>
      </c>
      <c r="L171" s="174">
        <v>0</v>
      </c>
      <c r="M171" s="274">
        <v>0.80026820883493677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5">
        <v>1242724000</v>
      </c>
      <c r="F172" s="1074">
        <v>666360000</v>
      </c>
      <c r="G172" s="1080"/>
      <c r="H172" s="1074">
        <v>8385000</v>
      </c>
      <c r="I172" s="1074">
        <v>483154000</v>
      </c>
      <c r="J172" s="1074">
        <v>36736000</v>
      </c>
      <c r="K172" s="1074">
        <v>0</v>
      </c>
      <c r="L172" s="1074">
        <v>0</v>
      </c>
      <c r="M172" s="1082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5">
        <v>1268445855</v>
      </c>
      <c r="F173" s="1074">
        <v>664443329.12</v>
      </c>
      <c r="G173" s="1074"/>
      <c r="H173" s="1074">
        <v>8859623</v>
      </c>
      <c r="I173" s="1074">
        <v>507900994.88</v>
      </c>
      <c r="J173" s="1074">
        <v>35755428</v>
      </c>
      <c r="K173" s="1074">
        <v>0</v>
      </c>
      <c r="L173" s="1074">
        <v>0</v>
      </c>
      <c r="M173" s="1082">
        <v>51486480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5">
        <v>713625201.9000001</v>
      </c>
      <c r="F174" s="1074">
        <v>391097772.90999997</v>
      </c>
      <c r="G174" s="1074"/>
      <c r="H174" s="1074">
        <v>4683010.47</v>
      </c>
      <c r="I174" s="1074">
        <v>285631179.82000017</v>
      </c>
      <c r="J174" s="1074">
        <v>9295174.7899999991</v>
      </c>
      <c r="K174" s="1074">
        <v>0</v>
      </c>
      <c r="L174" s="1074">
        <v>0</v>
      </c>
      <c r="M174" s="1082">
        <v>22918063.909999993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3">
        <v>0.57424271350678036</v>
      </c>
      <c r="F175" s="173">
        <v>0.58691664101986907</v>
      </c>
      <c r="G175" s="173"/>
      <c r="H175" s="173">
        <v>0.55849856529516995</v>
      </c>
      <c r="I175" s="173">
        <v>0.59118041001419874</v>
      </c>
      <c r="J175" s="173">
        <v>0.25302631723649821</v>
      </c>
      <c r="K175" s="173">
        <v>0</v>
      </c>
      <c r="L175" s="173">
        <v>0</v>
      </c>
      <c r="M175" s="273">
        <v>0.47657601343342537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4">
        <v>0.56259807944265783</v>
      </c>
      <c r="F176" s="174">
        <v>0.58860967635565919</v>
      </c>
      <c r="G176" s="174"/>
      <c r="H176" s="174">
        <v>0.52857897790910513</v>
      </c>
      <c r="I176" s="174">
        <v>0.5623757045159663</v>
      </c>
      <c r="J176" s="174">
        <v>0.25996541811777502</v>
      </c>
      <c r="K176" s="174">
        <v>0</v>
      </c>
      <c r="L176" s="174">
        <v>0</v>
      </c>
      <c r="M176" s="274">
        <v>0.44512780656203321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5">
        <v>3484304000</v>
      </c>
      <c r="F177" s="1074">
        <v>1986119000</v>
      </c>
      <c r="G177" s="1080"/>
      <c r="H177" s="1074">
        <v>34000</v>
      </c>
      <c r="I177" s="1074">
        <v>16932000</v>
      </c>
      <c r="J177" s="1074">
        <v>109753000</v>
      </c>
      <c r="K177" s="1074">
        <v>0</v>
      </c>
      <c r="L177" s="1074">
        <v>0</v>
      </c>
      <c r="M177" s="1082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5">
        <v>5431641443</v>
      </c>
      <c r="F178" s="1074">
        <v>3342119000</v>
      </c>
      <c r="G178" s="1074"/>
      <c r="H178" s="1074">
        <v>54000</v>
      </c>
      <c r="I178" s="1074">
        <v>16624443</v>
      </c>
      <c r="J178" s="1074">
        <v>109753000</v>
      </c>
      <c r="K178" s="1074">
        <v>0</v>
      </c>
      <c r="L178" s="1074">
        <v>0</v>
      </c>
      <c r="M178" s="1082">
        <v>1963091000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5">
        <v>3984851304.5299997</v>
      </c>
      <c r="F179" s="1074">
        <v>2195990238.77</v>
      </c>
      <c r="G179" s="1074"/>
      <c r="H179" s="1074">
        <v>40074.25</v>
      </c>
      <c r="I179" s="1074">
        <v>9161189.2699999977</v>
      </c>
      <c r="J179" s="1074">
        <v>33615926.329999998</v>
      </c>
      <c r="K179" s="1074">
        <v>0</v>
      </c>
      <c r="L179" s="1074">
        <v>0</v>
      </c>
      <c r="M179" s="1082">
        <v>1746043875.9100001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3">
        <v>1.1436577590617809</v>
      </c>
      <c r="F180" s="173">
        <v>1.1056690151848907</v>
      </c>
      <c r="G180" s="173"/>
      <c r="H180" s="173">
        <v>1.178654411764706</v>
      </c>
      <c r="I180" s="173">
        <v>0.5410577173399479</v>
      </c>
      <c r="J180" s="173">
        <v>0.30628708399770394</v>
      </c>
      <c r="K180" s="173">
        <v>0</v>
      </c>
      <c r="L180" s="173">
        <v>0</v>
      </c>
      <c r="M180" s="273">
        <v>1.2731222472230446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4">
        <v>0.73363666330837363</v>
      </c>
      <c r="F181" s="174">
        <v>0.65706524476537187</v>
      </c>
      <c r="G181" s="174"/>
      <c r="H181" s="174">
        <v>0.74211574074074071</v>
      </c>
      <c r="I181" s="174">
        <v>0.55106744147758802</v>
      </c>
      <c r="J181" s="174">
        <v>0.30628708399770394</v>
      </c>
      <c r="K181" s="174">
        <v>0</v>
      </c>
      <c r="L181" s="174">
        <v>0</v>
      </c>
      <c r="M181" s="274">
        <v>0.88943603526785064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5">
        <v>1963470000</v>
      </c>
      <c r="F182" s="1074">
        <v>5000000</v>
      </c>
      <c r="G182" s="1080"/>
      <c r="H182" s="1074">
        <v>656000</v>
      </c>
      <c r="I182" s="1074">
        <v>54934000</v>
      </c>
      <c r="J182" s="1074">
        <v>5149000</v>
      </c>
      <c r="K182" s="1074">
        <v>0</v>
      </c>
      <c r="L182" s="1074">
        <v>0</v>
      </c>
      <c r="M182" s="1082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5">
        <v>2113234203</v>
      </c>
      <c r="F183" s="1074">
        <v>37795957</v>
      </c>
      <c r="G183" s="1074"/>
      <c r="H183" s="1074">
        <v>643600</v>
      </c>
      <c r="I183" s="1074">
        <v>57498738</v>
      </c>
      <c r="J183" s="1074">
        <v>5137000</v>
      </c>
      <c r="K183" s="1074">
        <v>0</v>
      </c>
      <c r="L183" s="1074">
        <v>0</v>
      </c>
      <c r="M183" s="1082">
        <v>2012158908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5">
        <v>1483050211.0700002</v>
      </c>
      <c r="F184" s="1074">
        <v>29316957</v>
      </c>
      <c r="G184" s="1074"/>
      <c r="H184" s="1074">
        <v>310462.71999999997</v>
      </c>
      <c r="I184" s="1074">
        <v>26938459.260000002</v>
      </c>
      <c r="J184" s="1074">
        <v>207302.73</v>
      </c>
      <c r="K184" s="1074">
        <v>0</v>
      </c>
      <c r="L184" s="1074">
        <v>0</v>
      </c>
      <c r="M184" s="1082">
        <v>1426277029.3600001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3">
        <v>0.75532104441117009</v>
      </c>
      <c r="F185" s="704">
        <v>5.8633914000000003</v>
      </c>
      <c r="G185" s="704"/>
      <c r="H185" s="173">
        <v>0.47326634146341462</v>
      </c>
      <c r="I185" s="173">
        <v>0.49037862271088944</v>
      </c>
      <c r="J185" s="173">
        <v>4.0260774907749076E-2</v>
      </c>
      <c r="K185" s="173">
        <v>0</v>
      </c>
      <c r="L185" s="173">
        <v>0</v>
      </c>
      <c r="M185" s="273">
        <v>0.75156965310678914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4">
        <v>0.70179169396587704</v>
      </c>
      <c r="F186" s="174">
        <v>0.77566383621401624</v>
      </c>
      <c r="G186" s="174"/>
      <c r="H186" s="174">
        <v>0.48238458669981349</v>
      </c>
      <c r="I186" s="174">
        <v>0.46850522632340214</v>
      </c>
      <c r="J186" s="174">
        <v>4.0354823827136461E-2</v>
      </c>
      <c r="K186" s="174">
        <v>0</v>
      </c>
      <c r="L186" s="174">
        <v>0</v>
      </c>
      <c r="M186" s="274">
        <v>0.70882922004289339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5">
        <v>38755000</v>
      </c>
      <c r="F187" s="1074">
        <v>0</v>
      </c>
      <c r="G187" s="1080"/>
      <c r="H187" s="1074">
        <v>90000</v>
      </c>
      <c r="I187" s="1074">
        <v>37639000</v>
      </c>
      <c r="J187" s="1074">
        <v>1000000</v>
      </c>
      <c r="K187" s="1074">
        <v>0</v>
      </c>
      <c r="L187" s="1074">
        <v>0</v>
      </c>
      <c r="M187" s="1082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5">
        <v>38768803</v>
      </c>
      <c r="F188" s="1074">
        <v>0</v>
      </c>
      <c r="G188" s="1074"/>
      <c r="H188" s="1074">
        <v>100000</v>
      </c>
      <c r="I188" s="1074">
        <v>37442803</v>
      </c>
      <c r="J188" s="1074">
        <v>1200000</v>
      </c>
      <c r="K188" s="1074">
        <v>0</v>
      </c>
      <c r="L188" s="1074">
        <v>0</v>
      </c>
      <c r="M188" s="1082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5">
        <v>19781054.570000004</v>
      </c>
      <c r="F189" s="1074">
        <v>0</v>
      </c>
      <c r="G189" s="1074"/>
      <c r="H189" s="1074">
        <v>63240.44</v>
      </c>
      <c r="I189" s="1074">
        <v>19418892.380000003</v>
      </c>
      <c r="J189" s="1074">
        <v>298921.75</v>
      </c>
      <c r="K189" s="1074">
        <v>0</v>
      </c>
      <c r="L189" s="1074">
        <v>0</v>
      </c>
      <c r="M189" s="1082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3">
        <v>0.51041296787511303</v>
      </c>
      <c r="F190" s="173">
        <v>0</v>
      </c>
      <c r="G190" s="173"/>
      <c r="H190" s="173">
        <v>0.7026715555555556</v>
      </c>
      <c r="I190" s="173">
        <v>0.51592476898961193</v>
      </c>
      <c r="J190" s="173">
        <v>0.29892174999999999</v>
      </c>
      <c r="K190" s="173">
        <v>0</v>
      </c>
      <c r="L190" s="173">
        <v>0</v>
      </c>
      <c r="M190" s="273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4">
        <v>0.51023124366259143</v>
      </c>
      <c r="F191" s="174">
        <v>0</v>
      </c>
      <c r="G191" s="174"/>
      <c r="H191" s="174">
        <v>0.63240439999999998</v>
      </c>
      <c r="I191" s="174">
        <v>0.51862816947758972</v>
      </c>
      <c r="J191" s="174">
        <v>0.24910145833333333</v>
      </c>
      <c r="K191" s="174">
        <v>0</v>
      </c>
      <c r="L191" s="174">
        <v>0</v>
      </c>
      <c r="M191" s="274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5">
        <v>5687980000</v>
      </c>
      <c r="F192" s="1074">
        <v>117378000</v>
      </c>
      <c r="G192" s="1080"/>
      <c r="H192" s="1074">
        <v>1783567000</v>
      </c>
      <c r="I192" s="1074">
        <v>3651507000</v>
      </c>
      <c r="J192" s="1074">
        <v>117170000</v>
      </c>
      <c r="K192" s="1074">
        <v>0</v>
      </c>
      <c r="L192" s="1074">
        <v>0</v>
      </c>
      <c r="M192" s="1082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5">
        <v>5811295225</v>
      </c>
      <c r="F193" s="1074">
        <v>117378000</v>
      </c>
      <c r="G193" s="1074"/>
      <c r="H193" s="1074">
        <v>1788059350</v>
      </c>
      <c r="I193" s="1074">
        <v>3676774581</v>
      </c>
      <c r="J193" s="1074">
        <v>209835000</v>
      </c>
      <c r="K193" s="1074">
        <v>0</v>
      </c>
      <c r="L193" s="1074">
        <v>0</v>
      </c>
      <c r="M193" s="1082">
        <v>19248294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5">
        <v>3782067415.4299979</v>
      </c>
      <c r="F194" s="1074">
        <v>66290000</v>
      </c>
      <c r="G194" s="1074"/>
      <c r="H194" s="1074">
        <v>1272765188.0700002</v>
      </c>
      <c r="I194" s="1074">
        <v>2383358285.6099977</v>
      </c>
      <c r="J194" s="1074">
        <v>54401412.549999997</v>
      </c>
      <c r="K194" s="1074">
        <v>0</v>
      </c>
      <c r="L194" s="1074">
        <v>0</v>
      </c>
      <c r="M194" s="1082">
        <v>5252529.2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3">
        <v>0.6649227696704274</v>
      </c>
      <c r="F195" s="173">
        <v>0.56475659834040448</v>
      </c>
      <c r="G195" s="173"/>
      <c r="H195" s="173">
        <v>0.71360660298716005</v>
      </c>
      <c r="I195" s="173">
        <v>0.65270538591600613</v>
      </c>
      <c r="J195" s="173">
        <v>0.46429472177178455</v>
      </c>
      <c r="K195" s="173">
        <v>0</v>
      </c>
      <c r="L195" s="173">
        <v>0</v>
      </c>
      <c r="M195" s="273">
        <v>0.28611663579910668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4">
        <v>0.65081316109353193</v>
      </c>
      <c r="F196" s="174">
        <v>0.56475659834040448</v>
      </c>
      <c r="G196" s="174"/>
      <c r="H196" s="174">
        <v>0.71181372590904224</v>
      </c>
      <c r="I196" s="174">
        <v>0.6482198549582493</v>
      </c>
      <c r="J196" s="174">
        <v>0.2592580482283699</v>
      </c>
      <c r="K196" s="174">
        <v>0</v>
      </c>
      <c r="L196" s="174">
        <v>0</v>
      </c>
      <c r="M196" s="274">
        <v>0.27288284353927678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5">
        <v>12440683000</v>
      </c>
      <c r="F197" s="1074">
        <v>5027494000</v>
      </c>
      <c r="G197" s="1080"/>
      <c r="H197" s="1074">
        <v>5460000</v>
      </c>
      <c r="I197" s="1074">
        <v>3257779000</v>
      </c>
      <c r="J197" s="1074">
        <v>3156208000</v>
      </c>
      <c r="K197" s="1074">
        <v>0</v>
      </c>
      <c r="L197" s="1074">
        <v>0</v>
      </c>
      <c r="M197" s="1082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5">
        <v>13153197748.610001</v>
      </c>
      <c r="F198" s="1074">
        <v>5632494000</v>
      </c>
      <c r="G198" s="1074"/>
      <c r="H198" s="1074">
        <v>5632000</v>
      </c>
      <c r="I198" s="1074">
        <v>3263881016</v>
      </c>
      <c r="J198" s="1074">
        <v>3155112617.6100001</v>
      </c>
      <c r="K198" s="1074">
        <v>0</v>
      </c>
      <c r="L198" s="1074">
        <v>0</v>
      </c>
      <c r="M198" s="1082">
        <v>1096078115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5">
        <v>7168652879.75</v>
      </c>
      <c r="F199" s="1074">
        <v>3547586571.1900001</v>
      </c>
      <c r="G199" s="1074"/>
      <c r="H199" s="1074">
        <v>2553688.64</v>
      </c>
      <c r="I199" s="1074">
        <v>1646509524.3099997</v>
      </c>
      <c r="J199" s="1074">
        <v>1042043309.79</v>
      </c>
      <c r="K199" s="1074">
        <v>0</v>
      </c>
      <c r="L199" s="1074">
        <v>0</v>
      </c>
      <c r="M199" s="1082">
        <v>929959785.82000077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3">
        <v>0.57622663319610345</v>
      </c>
      <c r="F200" s="173">
        <v>0.70563715664106219</v>
      </c>
      <c r="G200" s="173"/>
      <c r="H200" s="173">
        <v>0.46770854212454216</v>
      </c>
      <c r="I200" s="173">
        <v>0.50540860024881973</v>
      </c>
      <c r="J200" s="173">
        <v>0.33015672914776212</v>
      </c>
      <c r="K200" s="173">
        <v>0</v>
      </c>
      <c r="L200" s="173">
        <v>0</v>
      </c>
      <c r="M200" s="273">
        <v>0.93581612311847617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4">
        <v>0.54501217245878986</v>
      </c>
      <c r="F201" s="174">
        <v>0.6298429383484474</v>
      </c>
      <c r="G201" s="174"/>
      <c r="H201" s="174">
        <v>0.45342482954545454</v>
      </c>
      <c r="I201" s="174">
        <v>0.50446370938112639</v>
      </c>
      <c r="J201" s="174">
        <v>0.33027135195552809</v>
      </c>
      <c r="K201" s="174">
        <v>0</v>
      </c>
      <c r="L201" s="174">
        <v>0</v>
      </c>
      <c r="M201" s="274">
        <v>0.84844298329959889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5">
        <v>61047000</v>
      </c>
      <c r="F202" s="1074">
        <v>52105000</v>
      </c>
      <c r="G202" s="1080"/>
      <c r="H202" s="1074">
        <v>16000</v>
      </c>
      <c r="I202" s="1074">
        <v>8520000</v>
      </c>
      <c r="J202" s="1074">
        <v>373000</v>
      </c>
      <c r="K202" s="1074">
        <v>0</v>
      </c>
      <c r="L202" s="1074">
        <v>0</v>
      </c>
      <c r="M202" s="1082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5">
        <v>61071459</v>
      </c>
      <c r="F203" s="1074">
        <v>52105000</v>
      </c>
      <c r="G203" s="1074"/>
      <c r="H203" s="1074">
        <v>16000</v>
      </c>
      <c r="I203" s="1074">
        <v>8441135</v>
      </c>
      <c r="J203" s="1074">
        <v>373000</v>
      </c>
      <c r="K203" s="1074">
        <v>0</v>
      </c>
      <c r="L203" s="1074">
        <v>0</v>
      </c>
      <c r="M203" s="1082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5">
        <v>42496671.450000003</v>
      </c>
      <c r="F204" s="1074">
        <v>37600000</v>
      </c>
      <c r="G204" s="1074"/>
      <c r="H204" s="1074">
        <v>1000</v>
      </c>
      <c r="I204" s="1074">
        <v>4776785.9200000009</v>
      </c>
      <c r="J204" s="1074">
        <v>0</v>
      </c>
      <c r="K204" s="1074">
        <v>0</v>
      </c>
      <c r="L204" s="1074">
        <v>0</v>
      </c>
      <c r="M204" s="1082">
        <v>118885.53000000001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3">
        <v>0.69613038232836999</v>
      </c>
      <c r="F205" s="173">
        <v>0.72161980616063714</v>
      </c>
      <c r="G205" s="173"/>
      <c r="H205" s="173">
        <v>6.25E-2</v>
      </c>
      <c r="I205" s="173">
        <v>0.56065562441314565</v>
      </c>
      <c r="J205" s="173">
        <v>0</v>
      </c>
      <c r="K205" s="173">
        <v>0</v>
      </c>
      <c r="L205" s="173">
        <v>0</v>
      </c>
      <c r="M205" s="273">
        <v>3.6025918181818186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4">
        <v>0.69585158347043918</v>
      </c>
      <c r="F206" s="174">
        <v>0.72161980616063714</v>
      </c>
      <c r="G206" s="174"/>
      <c r="H206" s="174">
        <v>6.25E-2</v>
      </c>
      <c r="I206" s="174">
        <v>0.56589379508798299</v>
      </c>
      <c r="J206" s="174">
        <v>0</v>
      </c>
      <c r="K206" s="174">
        <v>0</v>
      </c>
      <c r="L206" s="174">
        <v>0</v>
      </c>
      <c r="M206" s="274">
        <v>0.87208070479152622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5">
        <v>565291000</v>
      </c>
      <c r="F207" s="1074">
        <v>88774000</v>
      </c>
      <c r="G207" s="1080"/>
      <c r="H207" s="1074">
        <v>1479000</v>
      </c>
      <c r="I207" s="1074">
        <v>394742000</v>
      </c>
      <c r="J207" s="1074">
        <v>7015000</v>
      </c>
      <c r="K207" s="1074">
        <v>0</v>
      </c>
      <c r="L207" s="1074">
        <v>0</v>
      </c>
      <c r="M207" s="1082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5">
        <v>427005691.21000004</v>
      </c>
      <c r="F208" s="1074">
        <v>88996689.930000007</v>
      </c>
      <c r="G208" s="1074"/>
      <c r="H208" s="1074">
        <v>1524921.91</v>
      </c>
      <c r="I208" s="1074">
        <v>296137499.76000005</v>
      </c>
      <c r="J208" s="1074">
        <v>10451611.699999999</v>
      </c>
      <c r="K208" s="1074">
        <v>0</v>
      </c>
      <c r="L208" s="1074">
        <v>0</v>
      </c>
      <c r="M208" s="1082">
        <v>29894967.91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5">
        <v>266582163.91999996</v>
      </c>
      <c r="F209" s="1074">
        <v>77300799.25</v>
      </c>
      <c r="G209" s="1074"/>
      <c r="H209" s="1074">
        <v>855004.97</v>
      </c>
      <c r="I209" s="1074">
        <v>175594241.06999996</v>
      </c>
      <c r="J209" s="1074">
        <v>1383150.19</v>
      </c>
      <c r="K209" s="1074">
        <v>0</v>
      </c>
      <c r="L209" s="1074">
        <v>0</v>
      </c>
      <c r="M209" s="1082">
        <v>11448968.440000001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3">
        <v>0.47158395219453336</v>
      </c>
      <c r="F210" s="173">
        <v>0.8707594481492329</v>
      </c>
      <c r="G210" s="173"/>
      <c r="H210" s="173">
        <v>0.5780966666666667</v>
      </c>
      <c r="I210" s="173">
        <v>0.44483293156036086</v>
      </c>
      <c r="J210" s="173">
        <v>0.19717037633642195</v>
      </c>
      <c r="K210" s="173">
        <v>0</v>
      </c>
      <c r="L210" s="173">
        <v>0</v>
      </c>
      <c r="M210" s="273">
        <v>0.15623379102359414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4">
        <v>0.62430588024386702</v>
      </c>
      <c r="F211" s="174">
        <v>0.86858061025416378</v>
      </c>
      <c r="G211" s="174"/>
      <c r="H211" s="174">
        <v>0.56068770760858178</v>
      </c>
      <c r="I211" s="174">
        <v>0.59294834734644397</v>
      </c>
      <c r="J211" s="174">
        <v>0.13233845934019919</v>
      </c>
      <c r="K211" s="174">
        <v>0</v>
      </c>
      <c r="L211" s="174">
        <v>0</v>
      </c>
      <c r="M211" s="274">
        <v>0.38297309682577951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5">
        <v>23201868000</v>
      </c>
      <c r="F212" s="1074">
        <v>215186000</v>
      </c>
      <c r="G212" s="1080"/>
      <c r="H212" s="1074">
        <v>9636460000</v>
      </c>
      <c r="I212" s="1074">
        <v>12839459000</v>
      </c>
      <c r="J212" s="1074">
        <v>452579000</v>
      </c>
      <c r="K212" s="1074">
        <v>0</v>
      </c>
      <c r="L212" s="1074">
        <v>0</v>
      </c>
      <c r="M212" s="1082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5">
        <v>23969405715.18</v>
      </c>
      <c r="F213" s="1074">
        <v>234901682</v>
      </c>
      <c r="G213" s="1074"/>
      <c r="H213" s="1074">
        <v>9720711385</v>
      </c>
      <c r="I213" s="1074">
        <v>12713190566</v>
      </c>
      <c r="J213" s="1074">
        <v>1140981410</v>
      </c>
      <c r="K213" s="1074">
        <v>0</v>
      </c>
      <c r="L213" s="1074">
        <v>0</v>
      </c>
      <c r="M213" s="1082">
        <v>159620672.17999998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5">
        <v>15784067811.680004</v>
      </c>
      <c r="F214" s="1074">
        <v>165326264.32999998</v>
      </c>
      <c r="G214" s="1074"/>
      <c r="H214" s="1074">
        <v>6659843664.0800018</v>
      </c>
      <c r="I214" s="1074">
        <v>8491983348.630002</v>
      </c>
      <c r="J214" s="1074">
        <v>386174411.21000004</v>
      </c>
      <c r="K214" s="1074">
        <v>0</v>
      </c>
      <c r="L214" s="1074">
        <v>0</v>
      </c>
      <c r="M214" s="1082">
        <v>80740123.429999992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3">
        <v>0.6802929751897564</v>
      </c>
      <c r="F215" s="173">
        <v>0.76829470472056727</v>
      </c>
      <c r="G215" s="173"/>
      <c r="H215" s="173">
        <v>0.69110894084342189</v>
      </c>
      <c r="I215" s="173">
        <v>0.66139728695967659</v>
      </c>
      <c r="J215" s="173">
        <v>0.85327514358819134</v>
      </c>
      <c r="K215" s="173">
        <v>0</v>
      </c>
      <c r="L215" s="173">
        <v>0</v>
      </c>
      <c r="M215" s="273">
        <v>1.3876688338718546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5">
        <v>0.65850893423210066</v>
      </c>
      <c r="F216" s="174">
        <v>0.70381047475854164</v>
      </c>
      <c r="G216" s="174"/>
      <c r="H216" s="174">
        <v>0.68511895892277863</v>
      </c>
      <c r="I216" s="174">
        <v>0.66796633815439355</v>
      </c>
      <c r="J216" s="174">
        <v>0.3384581096812086</v>
      </c>
      <c r="K216" s="174">
        <v>0</v>
      </c>
      <c r="L216" s="174">
        <v>0</v>
      </c>
      <c r="M216" s="274">
        <v>0.50582498073276816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5">
        <v>165665000</v>
      </c>
      <c r="F217" s="1074">
        <v>157326000</v>
      </c>
      <c r="G217" s="1080"/>
      <c r="H217" s="1074">
        <v>1157000</v>
      </c>
      <c r="I217" s="1074">
        <v>5675000</v>
      </c>
      <c r="J217" s="1074">
        <v>1507000</v>
      </c>
      <c r="K217" s="1074">
        <v>0</v>
      </c>
      <c r="L217" s="1074">
        <v>0</v>
      </c>
      <c r="M217" s="1082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5">
        <v>165665000</v>
      </c>
      <c r="F218" s="1074">
        <v>157326000</v>
      </c>
      <c r="G218" s="1074"/>
      <c r="H218" s="1074">
        <v>1157000</v>
      </c>
      <c r="I218" s="1074">
        <v>5575000</v>
      </c>
      <c r="J218" s="1074">
        <v>1607000</v>
      </c>
      <c r="K218" s="1074">
        <v>0</v>
      </c>
      <c r="L218" s="1074">
        <v>0</v>
      </c>
      <c r="M218" s="1082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5">
        <v>132028664.95999999</v>
      </c>
      <c r="F219" s="1074">
        <v>127976916.98999999</v>
      </c>
      <c r="G219" s="1074"/>
      <c r="H219" s="1074">
        <v>629425.65999999992</v>
      </c>
      <c r="I219" s="1074">
        <v>3077572.79</v>
      </c>
      <c r="J219" s="1074">
        <v>344749.52</v>
      </c>
      <c r="K219" s="1074">
        <v>0</v>
      </c>
      <c r="L219" s="1074">
        <v>0</v>
      </c>
      <c r="M219" s="1082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3">
        <v>0.79696172975583246</v>
      </c>
      <c r="F220" s="173">
        <v>0.81345052305404064</v>
      </c>
      <c r="G220" s="173"/>
      <c r="H220" s="173">
        <v>0.54401526361279162</v>
      </c>
      <c r="I220" s="173">
        <v>0.54230357533039653</v>
      </c>
      <c r="J220" s="173">
        <v>0.22876544127405443</v>
      </c>
      <c r="K220" s="173">
        <v>0</v>
      </c>
      <c r="L220" s="173">
        <v>0</v>
      </c>
      <c r="M220" s="273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4">
        <v>0.79696172975583246</v>
      </c>
      <c r="F221" s="174">
        <v>0.81345052305404064</v>
      </c>
      <c r="G221" s="174"/>
      <c r="H221" s="174">
        <v>0.54401526361279162</v>
      </c>
      <c r="I221" s="174">
        <v>0.55203099372197306</v>
      </c>
      <c r="J221" s="174">
        <v>0.21452988176726823</v>
      </c>
      <c r="K221" s="174">
        <v>0</v>
      </c>
      <c r="L221" s="174">
        <v>0</v>
      </c>
      <c r="M221" s="274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5">
        <v>852923000</v>
      </c>
      <c r="F222" s="1074">
        <v>752500000</v>
      </c>
      <c r="G222" s="1080"/>
      <c r="H222" s="1074">
        <v>260000</v>
      </c>
      <c r="I222" s="1074">
        <v>57610000</v>
      </c>
      <c r="J222" s="1074">
        <v>211000</v>
      </c>
      <c r="K222" s="1074">
        <v>0</v>
      </c>
      <c r="L222" s="1074">
        <v>0</v>
      </c>
      <c r="M222" s="1082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5">
        <v>892244241.5</v>
      </c>
      <c r="F223" s="1074">
        <v>754000000</v>
      </c>
      <c r="G223" s="1074"/>
      <c r="H223" s="1074">
        <v>260000</v>
      </c>
      <c r="I223" s="1074">
        <v>60655747</v>
      </c>
      <c r="J223" s="1074">
        <v>395607</v>
      </c>
      <c r="K223" s="1074">
        <v>0</v>
      </c>
      <c r="L223" s="1074">
        <v>0</v>
      </c>
      <c r="M223" s="1082">
        <v>76932887.5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5">
        <v>606174037.35000002</v>
      </c>
      <c r="F224" s="1074">
        <v>513311617.78999996</v>
      </c>
      <c r="G224" s="1074"/>
      <c r="H224" s="1074">
        <v>21752.49</v>
      </c>
      <c r="I224" s="1074">
        <v>30493336.099999998</v>
      </c>
      <c r="J224" s="1074">
        <v>219743.64</v>
      </c>
      <c r="K224" s="1074">
        <v>0</v>
      </c>
      <c r="L224" s="1074">
        <v>0</v>
      </c>
      <c r="M224" s="1082">
        <v>62127587.329999991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3">
        <v>0.71070194771392026</v>
      </c>
      <c r="F225" s="173">
        <v>0.68214168477076409</v>
      </c>
      <c r="G225" s="173"/>
      <c r="H225" s="173">
        <v>8.366342307692308E-2</v>
      </c>
      <c r="I225" s="173">
        <v>0.52930630272522128</v>
      </c>
      <c r="J225" s="173">
        <v>1.0414390521327015</v>
      </c>
      <c r="K225" s="173">
        <v>0</v>
      </c>
      <c r="L225" s="173">
        <v>0</v>
      </c>
      <c r="M225" s="273">
        <v>1.4672804149544185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4">
        <v>0.67938128278746646</v>
      </c>
      <c r="F226" s="174">
        <v>0.68078463897877983</v>
      </c>
      <c r="G226" s="174"/>
      <c r="H226" s="174">
        <v>8.366342307692308E-2</v>
      </c>
      <c r="I226" s="174">
        <v>0.50272789650088723</v>
      </c>
      <c r="J226" s="174">
        <v>0.55545943322539792</v>
      </c>
      <c r="K226" s="174">
        <v>0</v>
      </c>
      <c r="L226" s="174">
        <v>0</v>
      </c>
      <c r="M226" s="274">
        <v>0.80755564166235139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5">
        <v>2055560000</v>
      </c>
      <c r="F227" s="1074">
        <v>40992000</v>
      </c>
      <c r="G227" s="1080"/>
      <c r="H227" s="1074">
        <v>279206000</v>
      </c>
      <c r="I227" s="1074">
        <v>1707401000</v>
      </c>
      <c r="J227" s="1074">
        <v>27961000</v>
      </c>
      <c r="K227" s="1074">
        <v>0</v>
      </c>
      <c r="L227" s="1074">
        <v>0</v>
      </c>
      <c r="M227" s="1082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5">
        <v>2170807469</v>
      </c>
      <c r="F228" s="1074">
        <v>114776693</v>
      </c>
      <c r="G228" s="1074"/>
      <c r="H228" s="1074">
        <v>284242000</v>
      </c>
      <c r="I228" s="1074">
        <v>1726790506</v>
      </c>
      <c r="J228" s="1074">
        <v>44568000</v>
      </c>
      <c r="K228" s="1074">
        <v>0</v>
      </c>
      <c r="L228" s="1074">
        <v>0</v>
      </c>
      <c r="M228" s="1082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5">
        <v>1395507896.1899998</v>
      </c>
      <c r="F229" s="1074">
        <v>81508698.849999994</v>
      </c>
      <c r="G229" s="1074"/>
      <c r="H229" s="1074">
        <v>121616453.61000001</v>
      </c>
      <c r="I229" s="1074">
        <v>1187256345.8499997</v>
      </c>
      <c r="J229" s="1074">
        <v>4813581.9800000004</v>
      </c>
      <c r="K229" s="1074">
        <v>0</v>
      </c>
      <c r="L229" s="1074">
        <v>0</v>
      </c>
      <c r="M229" s="1082">
        <v>312815.90000000002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3">
        <v>0.67889426540212883</v>
      </c>
      <c r="F230" s="173">
        <v>1.9884050265905542</v>
      </c>
      <c r="G230" s="173"/>
      <c r="H230" s="173">
        <v>0.43557965663345349</v>
      </c>
      <c r="I230" s="173">
        <v>0.69535882071639854</v>
      </c>
      <c r="J230" s="173">
        <v>0.17215342727370267</v>
      </c>
      <c r="K230" s="173">
        <v>0</v>
      </c>
      <c r="L230" s="173">
        <v>0</v>
      </c>
      <c r="M230" s="273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4">
        <v>0.64285198762138585</v>
      </c>
      <c r="F231" s="174">
        <v>0.71015026413071503</v>
      </c>
      <c r="G231" s="174"/>
      <c r="H231" s="174">
        <v>0.42786236238838743</v>
      </c>
      <c r="I231" s="174">
        <v>0.68755088803459041</v>
      </c>
      <c r="J231" s="174">
        <v>0.10800533970561839</v>
      </c>
      <c r="K231" s="174">
        <v>0</v>
      </c>
      <c r="L231" s="174">
        <v>0</v>
      </c>
      <c r="M231" s="274">
        <v>0.72702233481302447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5">
        <v>5221246000</v>
      </c>
      <c r="F232" s="1074">
        <v>2338370000</v>
      </c>
      <c r="G232" s="1080"/>
      <c r="H232" s="1074">
        <v>3102000</v>
      </c>
      <c r="I232" s="1074">
        <v>1675967000</v>
      </c>
      <c r="J232" s="1074">
        <v>908593000</v>
      </c>
      <c r="K232" s="1074">
        <v>0</v>
      </c>
      <c r="L232" s="1074">
        <v>0</v>
      </c>
      <c r="M232" s="1082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5">
        <v>6325165599.3100004</v>
      </c>
      <c r="F233" s="1074">
        <v>2605948528.52</v>
      </c>
      <c r="G233" s="1074"/>
      <c r="H233" s="1074">
        <v>3108988</v>
      </c>
      <c r="I233" s="1074">
        <v>2053205855.1200001</v>
      </c>
      <c r="J233" s="1074">
        <v>1279673769.6700001</v>
      </c>
      <c r="K233" s="1074">
        <v>0</v>
      </c>
      <c r="L233" s="1074">
        <v>0</v>
      </c>
      <c r="M233" s="1082">
        <v>383228458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5">
        <v>3741980447.1699991</v>
      </c>
      <c r="F234" s="1074">
        <v>1868907153.7699997</v>
      </c>
      <c r="G234" s="1074"/>
      <c r="H234" s="1074">
        <v>1783164.65</v>
      </c>
      <c r="I234" s="1074">
        <v>1291176257.5599992</v>
      </c>
      <c r="J234" s="1074">
        <v>386191943.51000005</v>
      </c>
      <c r="K234" s="1074">
        <v>0</v>
      </c>
      <c r="L234" s="1074">
        <v>0</v>
      </c>
      <c r="M234" s="1082">
        <v>193921927.67999998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3">
        <v>0.71668342138447394</v>
      </c>
      <c r="F235" s="173">
        <v>0.79923500291656147</v>
      </c>
      <c r="G235" s="173"/>
      <c r="H235" s="173">
        <v>0.57484353642811081</v>
      </c>
      <c r="I235" s="173">
        <v>0.77040673089625222</v>
      </c>
      <c r="J235" s="173">
        <v>0.425043934423884</v>
      </c>
      <c r="K235" s="173">
        <v>0</v>
      </c>
      <c r="L235" s="173">
        <v>0</v>
      </c>
      <c r="M235" s="273">
        <v>0.6568859460594686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4">
        <v>0.59160197285241101</v>
      </c>
      <c r="F236" s="174">
        <v>0.71716963451745952</v>
      </c>
      <c r="G236" s="174"/>
      <c r="H236" s="174">
        <v>0.57355147398446049</v>
      </c>
      <c r="I236" s="174">
        <v>0.62885864772898581</v>
      </c>
      <c r="J236" s="174">
        <v>0.30178937215349072</v>
      </c>
      <c r="K236" s="174">
        <v>0</v>
      </c>
      <c r="L236" s="174">
        <v>0</v>
      </c>
      <c r="M236" s="274">
        <v>0.50602173098533298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5">
        <v>333698000</v>
      </c>
      <c r="F237" s="1074">
        <v>268204000</v>
      </c>
      <c r="G237" s="1080"/>
      <c r="H237" s="1074">
        <v>17000</v>
      </c>
      <c r="I237" s="1074">
        <v>37600000</v>
      </c>
      <c r="J237" s="1074">
        <v>850000</v>
      </c>
      <c r="K237" s="1074">
        <v>0</v>
      </c>
      <c r="L237" s="1074">
        <v>0</v>
      </c>
      <c r="M237" s="1082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5">
        <v>1284054958.0700002</v>
      </c>
      <c r="F238" s="1074">
        <v>1198304000</v>
      </c>
      <c r="G238" s="1074"/>
      <c r="H238" s="1074">
        <v>63500</v>
      </c>
      <c r="I238" s="1074">
        <v>59633960.420000002</v>
      </c>
      <c r="J238" s="1074">
        <v>750000</v>
      </c>
      <c r="K238" s="1074">
        <v>0</v>
      </c>
      <c r="L238" s="1074">
        <v>0</v>
      </c>
      <c r="M238" s="1082">
        <v>25303497.649999999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5">
        <v>1200845949.6399999</v>
      </c>
      <c r="F239" s="1074">
        <v>1171255581.3599999</v>
      </c>
      <c r="G239" s="1074"/>
      <c r="H239" s="1074">
        <v>2400</v>
      </c>
      <c r="I239" s="1074">
        <v>25122349.729999997</v>
      </c>
      <c r="J239" s="1074">
        <v>152290</v>
      </c>
      <c r="K239" s="1074">
        <v>0</v>
      </c>
      <c r="L239" s="1074">
        <v>0</v>
      </c>
      <c r="M239" s="1082">
        <v>4313328.55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3">
        <v>3.598600979448483</v>
      </c>
      <c r="F240" s="173">
        <v>4.367032487807788</v>
      </c>
      <c r="G240" s="173"/>
      <c r="H240" s="173">
        <v>0.14117647058823529</v>
      </c>
      <c r="I240" s="173">
        <v>0.66814759920212752</v>
      </c>
      <c r="J240" s="173">
        <v>0.17916470588235295</v>
      </c>
      <c r="K240" s="173">
        <v>0</v>
      </c>
      <c r="L240" s="173">
        <v>0</v>
      </c>
      <c r="M240" s="273">
        <v>0.15959331594331594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4">
        <v>0.9351982499603696</v>
      </c>
      <c r="F241" s="174">
        <v>0.97742774901861285</v>
      </c>
      <c r="G241" s="174"/>
      <c r="H241" s="174">
        <v>3.7795275590551181E-2</v>
      </c>
      <c r="I241" s="174">
        <v>0.42127588966193291</v>
      </c>
      <c r="J241" s="174">
        <v>0.20305333333333334</v>
      </c>
      <c r="K241" s="174">
        <v>0</v>
      </c>
      <c r="L241" s="174">
        <v>0</v>
      </c>
      <c r="M241" s="274">
        <v>0.17046372836128448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5">
        <v>735492000</v>
      </c>
      <c r="F242" s="1074">
        <v>694716000</v>
      </c>
      <c r="G242" s="1080"/>
      <c r="H242" s="1074">
        <v>94000</v>
      </c>
      <c r="I242" s="1074">
        <v>39212000</v>
      </c>
      <c r="J242" s="1074">
        <v>1470000</v>
      </c>
      <c r="K242" s="1074">
        <v>0</v>
      </c>
      <c r="L242" s="1074">
        <v>0</v>
      </c>
      <c r="M242" s="1082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5">
        <v>734277118.21000004</v>
      </c>
      <c r="F243" s="1074">
        <v>694716000</v>
      </c>
      <c r="G243" s="1074"/>
      <c r="H243" s="1074">
        <v>174000</v>
      </c>
      <c r="I243" s="1074">
        <v>38007118.210000001</v>
      </c>
      <c r="J243" s="1074">
        <v>1380000</v>
      </c>
      <c r="K243" s="1074">
        <v>0</v>
      </c>
      <c r="L243" s="1074">
        <v>0</v>
      </c>
      <c r="M243" s="1082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5">
        <v>580689590.39999998</v>
      </c>
      <c r="F244" s="1074">
        <v>555761227.99000001</v>
      </c>
      <c r="G244" s="1074"/>
      <c r="H244" s="1074">
        <v>133861.91</v>
      </c>
      <c r="I244" s="1074">
        <v>24674698.5</v>
      </c>
      <c r="J244" s="1074">
        <v>119802</v>
      </c>
      <c r="K244" s="1074">
        <v>0</v>
      </c>
      <c r="L244" s="1074">
        <v>0</v>
      </c>
      <c r="M244" s="1082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3">
        <v>0.78952536587753497</v>
      </c>
      <c r="F245" s="173">
        <v>0.79998334281922401</v>
      </c>
      <c r="G245" s="173"/>
      <c r="H245" s="173">
        <v>1.4240628723404256</v>
      </c>
      <c r="I245" s="173">
        <v>0.62926396256248085</v>
      </c>
      <c r="J245" s="704">
        <v>8.1497959183673474E-2</v>
      </c>
      <c r="K245" s="173">
        <v>0</v>
      </c>
      <c r="L245" s="173">
        <v>0</v>
      </c>
      <c r="M245" s="273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4">
        <v>0.79083165742055073</v>
      </c>
      <c r="F246" s="174">
        <v>0.79998334281922401</v>
      </c>
      <c r="G246" s="174"/>
      <c r="H246" s="174">
        <v>0.76932132183908053</v>
      </c>
      <c r="I246" s="174">
        <v>0.6492125597017212</v>
      </c>
      <c r="J246" s="174">
        <v>8.6813043478260868E-2</v>
      </c>
      <c r="K246" s="174">
        <v>0</v>
      </c>
      <c r="L246" s="174">
        <v>0</v>
      </c>
      <c r="M246" s="274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5">
        <v>37236000</v>
      </c>
      <c r="F247" s="1074">
        <v>0</v>
      </c>
      <c r="G247" s="1080"/>
      <c r="H247" s="1074">
        <v>14000</v>
      </c>
      <c r="I247" s="1074">
        <v>31039000</v>
      </c>
      <c r="J247" s="1074">
        <v>350000</v>
      </c>
      <c r="K247" s="1074">
        <v>0</v>
      </c>
      <c r="L247" s="1074">
        <v>0</v>
      </c>
      <c r="M247" s="1082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5">
        <v>37412000</v>
      </c>
      <c r="F248" s="1074">
        <v>0</v>
      </c>
      <c r="G248" s="1074"/>
      <c r="H248" s="1074">
        <v>14000</v>
      </c>
      <c r="I248" s="1074">
        <v>31060240</v>
      </c>
      <c r="J248" s="1074">
        <v>504760</v>
      </c>
      <c r="K248" s="1074">
        <v>0</v>
      </c>
      <c r="L248" s="1074">
        <v>0</v>
      </c>
      <c r="M248" s="1082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5">
        <v>22671900.890000001</v>
      </c>
      <c r="F249" s="1074">
        <v>0</v>
      </c>
      <c r="G249" s="1074"/>
      <c r="H249" s="1074">
        <v>5983.09</v>
      </c>
      <c r="I249" s="1074">
        <v>19463979.710000001</v>
      </c>
      <c r="J249" s="1074">
        <v>354329.79</v>
      </c>
      <c r="K249" s="1074">
        <v>0</v>
      </c>
      <c r="L249" s="1074">
        <v>0</v>
      </c>
      <c r="M249" s="1082">
        <v>2847608.2999999989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3">
        <v>0.60887047185519394</v>
      </c>
      <c r="F250" s="173">
        <v>0</v>
      </c>
      <c r="G250" s="173"/>
      <c r="H250" s="173">
        <v>0.42736357142857145</v>
      </c>
      <c r="I250" s="173">
        <v>0.62708140436225401</v>
      </c>
      <c r="J250" s="173">
        <v>1.0123708285714286</v>
      </c>
      <c r="K250" s="173">
        <v>0</v>
      </c>
      <c r="L250" s="173">
        <v>0</v>
      </c>
      <c r="M250" s="273">
        <v>0.48818931938967924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4">
        <v>0.60600611809045224</v>
      </c>
      <c r="F251" s="174">
        <v>0</v>
      </c>
      <c r="G251" s="174"/>
      <c r="H251" s="174">
        <v>0.42736357142857145</v>
      </c>
      <c r="I251" s="174">
        <v>0.62665258574949845</v>
      </c>
      <c r="J251" s="174">
        <v>0.70197676123306119</v>
      </c>
      <c r="K251" s="174">
        <v>0</v>
      </c>
      <c r="L251" s="174">
        <v>0</v>
      </c>
      <c r="M251" s="274">
        <v>0.48818931938967924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5">
        <v>52988000</v>
      </c>
      <c r="F252" s="1074">
        <v>0</v>
      </c>
      <c r="G252" s="1080"/>
      <c r="H252" s="1074">
        <v>10000</v>
      </c>
      <c r="I252" s="1074">
        <v>52378000</v>
      </c>
      <c r="J252" s="1074">
        <v>600000</v>
      </c>
      <c r="K252" s="1074">
        <v>0</v>
      </c>
      <c r="L252" s="1074">
        <v>0</v>
      </c>
      <c r="M252" s="1082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5">
        <v>56292146</v>
      </c>
      <c r="F253" s="1074">
        <v>0</v>
      </c>
      <c r="G253" s="1074"/>
      <c r="H253" s="1074">
        <v>15000</v>
      </c>
      <c r="I253" s="1074">
        <v>55627146</v>
      </c>
      <c r="J253" s="1074">
        <v>650000</v>
      </c>
      <c r="K253" s="1074">
        <v>0</v>
      </c>
      <c r="L253" s="1074">
        <v>0</v>
      </c>
      <c r="M253" s="1082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5">
        <v>31812000.049999993</v>
      </c>
      <c r="F254" s="1074">
        <v>0</v>
      </c>
      <c r="G254" s="1074"/>
      <c r="H254" s="1074">
        <v>10601.86</v>
      </c>
      <c r="I254" s="1074">
        <v>31801398.189999994</v>
      </c>
      <c r="J254" s="1074">
        <v>0</v>
      </c>
      <c r="K254" s="1074">
        <v>0</v>
      </c>
      <c r="L254" s="1074">
        <v>0</v>
      </c>
      <c r="M254" s="1082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3">
        <v>0.60036234713520031</v>
      </c>
      <c r="F255" s="173">
        <v>0</v>
      </c>
      <c r="G255" s="173"/>
      <c r="H255" s="173">
        <v>1.0601860000000001</v>
      </c>
      <c r="I255" s="173">
        <v>0.60715182309366511</v>
      </c>
      <c r="J255" s="173">
        <v>0</v>
      </c>
      <c r="K255" s="173">
        <v>0</v>
      </c>
      <c r="L255" s="173">
        <v>0</v>
      </c>
      <c r="M255" s="273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5">
        <v>0.56512324205938058</v>
      </c>
      <c r="F256" s="174">
        <v>0</v>
      </c>
      <c r="G256" s="174"/>
      <c r="H256" s="174">
        <v>0.70679066666666668</v>
      </c>
      <c r="I256" s="174">
        <v>0.57168847364558295</v>
      </c>
      <c r="J256" s="174">
        <v>0</v>
      </c>
      <c r="K256" s="174">
        <v>0</v>
      </c>
      <c r="L256" s="174">
        <v>0</v>
      </c>
      <c r="M256" s="274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5">
        <v>0</v>
      </c>
      <c r="F257" s="1074">
        <v>0</v>
      </c>
      <c r="G257" s="1080"/>
      <c r="H257" s="1074">
        <v>0</v>
      </c>
      <c r="I257" s="1074">
        <v>0</v>
      </c>
      <c r="J257" s="1074">
        <v>0</v>
      </c>
      <c r="K257" s="1074">
        <v>0</v>
      </c>
      <c r="L257" s="1074">
        <v>0</v>
      </c>
      <c r="M257" s="1082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5">
        <v>279977164.38999999</v>
      </c>
      <c r="F258" s="1074">
        <v>0</v>
      </c>
      <c r="G258" s="1074"/>
      <c r="H258" s="1074">
        <v>356611.08999999997</v>
      </c>
      <c r="I258" s="1074">
        <v>223883793.23999998</v>
      </c>
      <c r="J258" s="1074">
        <v>7461813.2999999998</v>
      </c>
      <c r="K258" s="1074">
        <v>0</v>
      </c>
      <c r="L258" s="1074">
        <v>0</v>
      </c>
      <c r="M258" s="1082">
        <v>48274946.75999999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5">
        <v>118409060.24999997</v>
      </c>
      <c r="F259" s="1074">
        <v>0</v>
      </c>
      <c r="G259" s="1074"/>
      <c r="H259" s="1074">
        <v>76412.19</v>
      </c>
      <c r="I259" s="1074">
        <v>96553769.36999999</v>
      </c>
      <c r="J259" s="1074">
        <v>541520.15999999992</v>
      </c>
      <c r="K259" s="1074">
        <v>0</v>
      </c>
      <c r="L259" s="1074">
        <v>0</v>
      </c>
      <c r="M259" s="1082">
        <v>21237358.529999994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3">
        <v>0</v>
      </c>
      <c r="F260" s="173">
        <v>0</v>
      </c>
      <c r="G260" s="173"/>
      <c r="H260" s="173">
        <v>0</v>
      </c>
      <c r="I260" s="173">
        <v>0</v>
      </c>
      <c r="J260" s="173">
        <v>0</v>
      </c>
      <c r="K260" s="173">
        <v>0</v>
      </c>
      <c r="L260" s="173">
        <v>0</v>
      </c>
      <c r="M260" s="273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5">
        <v>0.4229239927762809</v>
      </c>
      <c r="F261" s="174">
        <v>0</v>
      </c>
      <c r="G261" s="174"/>
      <c r="H261" s="174">
        <v>0.21427317361330522</v>
      </c>
      <c r="I261" s="174">
        <v>0.43126734620980733</v>
      </c>
      <c r="J261" s="174">
        <v>7.2572193678445418E-2</v>
      </c>
      <c r="K261" s="174">
        <v>0</v>
      </c>
      <c r="L261" s="174">
        <v>0</v>
      </c>
      <c r="M261" s="274">
        <v>0.43992505337358551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5">
        <v>16864000</v>
      </c>
      <c r="F262" s="1074">
        <v>0</v>
      </c>
      <c r="G262" s="1080"/>
      <c r="H262" s="1074">
        <v>3893000</v>
      </c>
      <c r="I262" s="1074">
        <v>12461000</v>
      </c>
      <c r="J262" s="1074">
        <v>510000</v>
      </c>
      <c r="K262" s="1074">
        <v>0</v>
      </c>
      <c r="L262" s="1074">
        <v>0</v>
      </c>
      <c r="M262" s="1082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5">
        <v>16864000</v>
      </c>
      <c r="F263" s="1074">
        <v>0</v>
      </c>
      <c r="G263" s="1074"/>
      <c r="H263" s="1074">
        <v>3893000</v>
      </c>
      <c r="I263" s="1074">
        <v>12461000</v>
      </c>
      <c r="J263" s="1074">
        <v>510000</v>
      </c>
      <c r="K263" s="1074">
        <v>0</v>
      </c>
      <c r="L263" s="1074">
        <v>0</v>
      </c>
      <c r="M263" s="1082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5">
        <v>8997795.709999999</v>
      </c>
      <c r="F264" s="1074">
        <v>0</v>
      </c>
      <c r="G264" s="1074"/>
      <c r="H264" s="1074">
        <v>1746750.39</v>
      </c>
      <c r="I264" s="1074">
        <v>7251045.3199999994</v>
      </c>
      <c r="J264" s="1074">
        <v>0</v>
      </c>
      <c r="K264" s="1074">
        <v>0</v>
      </c>
      <c r="L264" s="1074">
        <v>0</v>
      </c>
      <c r="M264" s="1082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3">
        <v>0.53355050462523712</v>
      </c>
      <c r="F265" s="173">
        <v>0</v>
      </c>
      <c r="G265" s="173"/>
      <c r="H265" s="173">
        <v>0.44869005651168764</v>
      </c>
      <c r="I265" s="173">
        <v>0.581899150950967</v>
      </c>
      <c r="J265" s="173">
        <v>0</v>
      </c>
      <c r="K265" s="173">
        <v>0</v>
      </c>
      <c r="L265" s="173">
        <v>0</v>
      </c>
      <c r="M265" s="273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4">
        <v>0.53355050462523712</v>
      </c>
      <c r="F266" s="174">
        <v>0</v>
      </c>
      <c r="G266" s="174"/>
      <c r="H266" s="174">
        <v>0.44869005651168764</v>
      </c>
      <c r="I266" s="174">
        <v>0.581899150950967</v>
      </c>
      <c r="J266" s="174">
        <v>0</v>
      </c>
      <c r="K266" s="174">
        <v>0</v>
      </c>
      <c r="L266" s="174">
        <v>0</v>
      </c>
      <c r="M266" s="274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5">
        <v>102511000</v>
      </c>
      <c r="F267" s="1074">
        <v>2675000</v>
      </c>
      <c r="G267" s="1080"/>
      <c r="H267" s="1074">
        <v>477000</v>
      </c>
      <c r="I267" s="1074">
        <v>89105000</v>
      </c>
      <c r="J267" s="1074">
        <v>5500000</v>
      </c>
      <c r="K267" s="1074">
        <v>0</v>
      </c>
      <c r="L267" s="1074">
        <v>0</v>
      </c>
      <c r="M267" s="1082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5">
        <v>105502039</v>
      </c>
      <c r="F268" s="1074">
        <v>2675000</v>
      </c>
      <c r="G268" s="1074"/>
      <c r="H268" s="1074">
        <v>492451</v>
      </c>
      <c r="I268" s="1074">
        <v>89521831</v>
      </c>
      <c r="J268" s="1074">
        <v>7578660</v>
      </c>
      <c r="K268" s="1074">
        <v>0</v>
      </c>
      <c r="L268" s="1074">
        <v>0</v>
      </c>
      <c r="M268" s="1082">
        <v>5234097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5">
        <v>52471314.610000007</v>
      </c>
      <c r="F269" s="1074">
        <v>1450000</v>
      </c>
      <c r="G269" s="1074"/>
      <c r="H269" s="1074">
        <v>304654.84999999998</v>
      </c>
      <c r="I269" s="1074">
        <v>46223955.350000009</v>
      </c>
      <c r="J269" s="1074">
        <v>1931167.73</v>
      </c>
      <c r="K269" s="1074">
        <v>0</v>
      </c>
      <c r="L269" s="1074">
        <v>0</v>
      </c>
      <c r="M269" s="1082">
        <v>2561536.6800000002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3">
        <v>0.51186033313498069</v>
      </c>
      <c r="F270" s="173">
        <v>0.54205607476635509</v>
      </c>
      <c r="G270" s="173"/>
      <c r="H270" s="173">
        <v>0.63868941299790349</v>
      </c>
      <c r="I270" s="173">
        <v>0.5187582666517031</v>
      </c>
      <c r="J270" s="173">
        <v>0.35112140545454545</v>
      </c>
      <c r="K270" s="173">
        <v>0</v>
      </c>
      <c r="L270" s="173">
        <v>0</v>
      </c>
      <c r="M270" s="273">
        <v>0.53881713925115693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4">
        <v>0.49734882005455844</v>
      </c>
      <c r="F271" s="174">
        <v>0.54205607476635509</v>
      </c>
      <c r="G271" s="174"/>
      <c r="H271" s="174">
        <v>0.6186500788910978</v>
      </c>
      <c r="I271" s="174">
        <v>0.51634282759475736</v>
      </c>
      <c r="J271" s="174">
        <v>0.25481651505675146</v>
      </c>
      <c r="K271" s="174">
        <v>0</v>
      </c>
      <c r="L271" s="174">
        <v>0</v>
      </c>
      <c r="M271" s="274">
        <v>0.48939419349698721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5">
        <v>55015000</v>
      </c>
      <c r="F272" s="1074">
        <v>2900000</v>
      </c>
      <c r="G272" s="1080"/>
      <c r="H272" s="1074">
        <v>29160000</v>
      </c>
      <c r="I272" s="1074">
        <v>22601000</v>
      </c>
      <c r="J272" s="1074">
        <v>354000</v>
      </c>
      <c r="K272" s="1074">
        <v>0</v>
      </c>
      <c r="L272" s="1074">
        <v>0</v>
      </c>
      <c r="M272" s="1082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5">
        <v>122015000</v>
      </c>
      <c r="F273" s="1074">
        <v>3783150</v>
      </c>
      <c r="G273" s="1074"/>
      <c r="H273" s="1074">
        <v>95683220</v>
      </c>
      <c r="I273" s="1074">
        <v>22194630</v>
      </c>
      <c r="J273" s="1074">
        <v>354000</v>
      </c>
      <c r="K273" s="1074">
        <v>0</v>
      </c>
      <c r="L273" s="1074">
        <v>0</v>
      </c>
      <c r="M273" s="1082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5">
        <v>86103322.900000006</v>
      </c>
      <c r="F274" s="1074">
        <v>3434929.03</v>
      </c>
      <c r="G274" s="1074"/>
      <c r="H274" s="1074">
        <v>69436524.870000005</v>
      </c>
      <c r="I274" s="1074">
        <v>12880220.099999998</v>
      </c>
      <c r="J274" s="1074">
        <v>351648.9</v>
      </c>
      <c r="K274" s="1074">
        <v>0</v>
      </c>
      <c r="L274" s="1074">
        <v>0</v>
      </c>
      <c r="M274" s="1082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3">
        <v>1.5650881196037445</v>
      </c>
      <c r="F275" s="173">
        <v>1.1844582862068964</v>
      </c>
      <c r="G275" s="173"/>
      <c r="H275" s="173">
        <v>2.3812251327160494</v>
      </c>
      <c r="I275" s="173">
        <v>0.56989602672448114</v>
      </c>
      <c r="J275" s="173">
        <v>0.99335847457627124</v>
      </c>
      <c r="K275" s="173">
        <v>0</v>
      </c>
      <c r="L275" s="173">
        <v>0</v>
      </c>
      <c r="M275" s="273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4">
        <v>0.70567817809285749</v>
      </c>
      <c r="F276" s="174">
        <v>0.90795475463568709</v>
      </c>
      <c r="G276" s="174"/>
      <c r="H276" s="174">
        <v>0.72569176570353722</v>
      </c>
      <c r="I276" s="174">
        <v>0.58033047183034803</v>
      </c>
      <c r="J276" s="174">
        <v>0.99335847457627124</v>
      </c>
      <c r="K276" s="174">
        <v>0</v>
      </c>
      <c r="L276" s="174">
        <v>0</v>
      </c>
      <c r="M276" s="274">
        <v>0</v>
      </c>
    </row>
    <row r="277" spans="1:13" ht="18.399999999999999" customHeight="1">
      <c r="A277" s="51" t="s">
        <v>754</v>
      </c>
      <c r="B277" s="52" t="s">
        <v>47</v>
      </c>
      <c r="C277" s="53" t="s">
        <v>755</v>
      </c>
      <c r="D277" s="62" t="s">
        <v>41</v>
      </c>
      <c r="E277" s="675">
        <v>0</v>
      </c>
      <c r="F277" s="1074">
        <v>0</v>
      </c>
      <c r="G277" s="1080"/>
      <c r="H277" s="1074">
        <v>0</v>
      </c>
      <c r="I277" s="1074">
        <v>0</v>
      </c>
      <c r="J277" s="1074">
        <v>0</v>
      </c>
      <c r="K277" s="1074">
        <v>0</v>
      </c>
      <c r="L277" s="1074">
        <v>0</v>
      </c>
      <c r="M277" s="1082">
        <v>0</v>
      </c>
    </row>
    <row r="278" spans="1:13" ht="18.399999999999999" customHeight="1">
      <c r="A278" s="56"/>
      <c r="B278" s="52"/>
      <c r="C278" s="53"/>
      <c r="D278" s="62" t="s">
        <v>42</v>
      </c>
      <c r="E278" s="675">
        <v>27305727.870000001</v>
      </c>
      <c r="F278" s="1074">
        <v>0</v>
      </c>
      <c r="G278" s="1074"/>
      <c r="H278" s="1074">
        <v>35859</v>
      </c>
      <c r="I278" s="1074">
        <v>24072563.870000001</v>
      </c>
      <c r="J278" s="1074">
        <v>1460000</v>
      </c>
      <c r="K278" s="1074">
        <v>0</v>
      </c>
      <c r="L278" s="1074">
        <v>0</v>
      </c>
      <c r="M278" s="1082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5">
        <v>5994792.5700000003</v>
      </c>
      <c r="F279" s="1074">
        <v>0</v>
      </c>
      <c r="G279" s="1074"/>
      <c r="H279" s="1074">
        <v>4115</v>
      </c>
      <c r="I279" s="1074">
        <v>5574352.9100000001</v>
      </c>
      <c r="J279" s="1074">
        <v>0</v>
      </c>
      <c r="K279" s="1074">
        <v>0</v>
      </c>
      <c r="L279" s="1074">
        <v>0</v>
      </c>
      <c r="M279" s="1082">
        <v>416324.66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3">
        <v>0</v>
      </c>
      <c r="F280" s="173">
        <v>0</v>
      </c>
      <c r="G280" s="173"/>
      <c r="H280" s="173">
        <v>0</v>
      </c>
      <c r="I280" s="173">
        <v>0</v>
      </c>
      <c r="J280" s="173">
        <v>0</v>
      </c>
      <c r="K280" s="173">
        <v>0</v>
      </c>
      <c r="L280" s="173">
        <v>0</v>
      </c>
      <c r="M280" s="273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4">
        <v>0.21954340856763252</v>
      </c>
      <c r="F281" s="174">
        <v>0</v>
      </c>
      <c r="G281" s="174"/>
      <c r="H281" s="174">
        <v>0.11475501268858584</v>
      </c>
      <c r="I281" s="174">
        <v>0.2315645703591605</v>
      </c>
      <c r="J281" s="174">
        <v>0</v>
      </c>
      <c r="K281" s="174">
        <v>0</v>
      </c>
      <c r="L281" s="174">
        <v>0</v>
      </c>
      <c r="M281" s="274">
        <v>0.23963820975591504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5">
        <v>212984000</v>
      </c>
      <c r="F282" s="1074">
        <v>0</v>
      </c>
      <c r="G282" s="1080"/>
      <c r="H282" s="1074">
        <v>2673000</v>
      </c>
      <c r="I282" s="1074">
        <v>192384000</v>
      </c>
      <c r="J282" s="1074">
        <v>17927000</v>
      </c>
      <c r="K282" s="1074">
        <v>0</v>
      </c>
      <c r="L282" s="1074">
        <v>0</v>
      </c>
      <c r="M282" s="1082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5">
        <v>213144754</v>
      </c>
      <c r="F283" s="1074">
        <v>0</v>
      </c>
      <c r="G283" s="1074"/>
      <c r="H283" s="1074">
        <v>2673000</v>
      </c>
      <c r="I283" s="1074">
        <v>196536662</v>
      </c>
      <c r="J283" s="1074">
        <v>13935092</v>
      </c>
      <c r="K283" s="1074">
        <v>0</v>
      </c>
      <c r="L283" s="1074">
        <v>0</v>
      </c>
      <c r="M283" s="1082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5">
        <v>124143063.33999997</v>
      </c>
      <c r="F284" s="1074">
        <v>0</v>
      </c>
      <c r="G284" s="1074"/>
      <c r="H284" s="1074">
        <v>1845675.43</v>
      </c>
      <c r="I284" s="1074">
        <v>120879483.51999997</v>
      </c>
      <c r="J284" s="1074">
        <v>1417904.3900000001</v>
      </c>
      <c r="K284" s="1074">
        <v>0</v>
      </c>
      <c r="L284" s="1074">
        <v>0</v>
      </c>
      <c r="M284" s="1082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3">
        <v>0.58287506732900107</v>
      </c>
      <c r="F285" s="173">
        <v>0</v>
      </c>
      <c r="G285" s="173"/>
      <c r="H285" s="173">
        <v>0.69048837635615412</v>
      </c>
      <c r="I285" s="173">
        <v>0.62832399534264782</v>
      </c>
      <c r="J285" s="173">
        <v>7.9093233112065606E-2</v>
      </c>
      <c r="K285" s="173">
        <v>0</v>
      </c>
      <c r="L285" s="173">
        <v>0</v>
      </c>
      <c r="M285" s="273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4">
        <v>0.58243546233373389</v>
      </c>
      <c r="F286" s="174">
        <v>0</v>
      </c>
      <c r="G286" s="174"/>
      <c r="H286" s="174">
        <v>0.69048837635615412</v>
      </c>
      <c r="I286" s="174">
        <v>0.61504801338286674</v>
      </c>
      <c r="J286" s="174">
        <v>0.10175062999225266</v>
      </c>
      <c r="K286" s="174">
        <v>0</v>
      </c>
      <c r="L286" s="174">
        <v>0</v>
      </c>
      <c r="M286" s="274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5">
        <v>643806000</v>
      </c>
      <c r="F287" s="1074">
        <v>0</v>
      </c>
      <c r="G287" s="1080"/>
      <c r="H287" s="1074">
        <v>16636000</v>
      </c>
      <c r="I287" s="1074">
        <v>611257000</v>
      </c>
      <c r="J287" s="1074">
        <v>14659000</v>
      </c>
      <c r="K287" s="1074">
        <v>0</v>
      </c>
      <c r="L287" s="1074">
        <v>0</v>
      </c>
      <c r="M287" s="1082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5">
        <v>650104132</v>
      </c>
      <c r="F288" s="1074">
        <v>0</v>
      </c>
      <c r="G288" s="1074"/>
      <c r="H288" s="1074">
        <v>16829608</v>
      </c>
      <c r="I288" s="1074">
        <v>608563392</v>
      </c>
      <c r="J288" s="1074">
        <v>17159000</v>
      </c>
      <c r="K288" s="1074">
        <v>0</v>
      </c>
      <c r="L288" s="1074">
        <v>0</v>
      </c>
      <c r="M288" s="1082">
        <v>7552132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5">
        <v>421689339.10000008</v>
      </c>
      <c r="F289" s="1074">
        <v>0</v>
      </c>
      <c r="G289" s="1074"/>
      <c r="H289" s="1074">
        <v>12307652.66</v>
      </c>
      <c r="I289" s="1074">
        <v>398952980.16000009</v>
      </c>
      <c r="J289" s="1074">
        <v>6982518.7100000009</v>
      </c>
      <c r="K289" s="1074">
        <v>0</v>
      </c>
      <c r="L289" s="1074">
        <v>0</v>
      </c>
      <c r="M289" s="1082">
        <v>3446187.57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3">
        <v>0.65499442238811079</v>
      </c>
      <c r="F290" s="173">
        <v>0</v>
      </c>
      <c r="G290" s="173"/>
      <c r="H290" s="173">
        <v>0.73982042918970903</v>
      </c>
      <c r="I290" s="173">
        <v>0.65267633771065214</v>
      </c>
      <c r="J290" s="173">
        <v>0.47632981171976269</v>
      </c>
      <c r="K290" s="173">
        <v>0</v>
      </c>
      <c r="L290" s="173">
        <v>0</v>
      </c>
      <c r="M290" s="273">
        <v>2.7481559569377989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4">
        <v>0.64864891383277667</v>
      </c>
      <c r="F291" s="174">
        <v>0</v>
      </c>
      <c r="G291" s="174"/>
      <c r="H291" s="174">
        <v>0.73130952663900428</v>
      </c>
      <c r="I291" s="174">
        <v>0.65556519732294394</v>
      </c>
      <c r="J291" s="174">
        <v>0.40693039862462854</v>
      </c>
      <c r="K291" s="174">
        <v>0</v>
      </c>
      <c r="L291" s="174">
        <v>0</v>
      </c>
      <c r="M291" s="274">
        <v>0.45631982730174736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5">
        <v>659808000</v>
      </c>
      <c r="F292" s="1074">
        <v>70509000</v>
      </c>
      <c r="G292" s="1080"/>
      <c r="H292" s="1074">
        <v>1344000</v>
      </c>
      <c r="I292" s="1074">
        <v>546438000</v>
      </c>
      <c r="J292" s="1074">
        <v>8018000</v>
      </c>
      <c r="K292" s="1074">
        <v>0</v>
      </c>
      <c r="L292" s="1074">
        <v>0</v>
      </c>
      <c r="M292" s="1082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5">
        <v>664512194</v>
      </c>
      <c r="F293" s="1074">
        <v>70509000</v>
      </c>
      <c r="G293" s="1074"/>
      <c r="H293" s="1074">
        <v>1382039</v>
      </c>
      <c r="I293" s="1074">
        <v>546288066</v>
      </c>
      <c r="J293" s="1074">
        <v>8198909</v>
      </c>
      <c r="K293" s="1074">
        <v>0</v>
      </c>
      <c r="L293" s="1074">
        <v>0</v>
      </c>
      <c r="M293" s="1082">
        <v>38134180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5">
        <v>367970463.58999997</v>
      </c>
      <c r="F294" s="1074">
        <v>69807758.090000004</v>
      </c>
      <c r="G294" s="1074"/>
      <c r="H294" s="1074">
        <v>698935.31</v>
      </c>
      <c r="I294" s="1074">
        <v>288039634.11999995</v>
      </c>
      <c r="J294" s="1074">
        <v>967091.42999999993</v>
      </c>
      <c r="K294" s="1074">
        <v>0</v>
      </c>
      <c r="L294" s="1074">
        <v>0</v>
      </c>
      <c r="M294" s="1082">
        <v>8457044.6400000025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3">
        <v>0.55769324347385907</v>
      </c>
      <c r="F295" s="173">
        <v>0.99005457586974721</v>
      </c>
      <c r="G295" s="173"/>
      <c r="H295" s="173">
        <v>0.52004115327380962</v>
      </c>
      <c r="I295" s="173">
        <v>0.52712226111654015</v>
      </c>
      <c r="J295" s="173">
        <v>0.12061504489897729</v>
      </c>
      <c r="K295" s="173">
        <v>0</v>
      </c>
      <c r="L295" s="173">
        <v>0</v>
      </c>
      <c r="M295" s="273">
        <v>0.25245662975014188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5">
        <v>0.55374523885712168</v>
      </c>
      <c r="F296" s="174">
        <v>0.99005457586974721</v>
      </c>
      <c r="G296" s="174"/>
      <c r="H296" s="174">
        <v>0.50572763141995269</v>
      </c>
      <c r="I296" s="174">
        <v>0.52726693487754128</v>
      </c>
      <c r="J296" s="174">
        <v>0.11795367286062083</v>
      </c>
      <c r="K296" s="174">
        <v>0</v>
      </c>
      <c r="L296" s="174">
        <v>0</v>
      </c>
      <c r="M296" s="274">
        <v>0.22177072222347519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6">
        <v>271787000</v>
      </c>
      <c r="F297" s="1074">
        <v>0</v>
      </c>
      <c r="G297" s="1080"/>
      <c r="H297" s="1074">
        <v>3943000</v>
      </c>
      <c r="I297" s="1074">
        <v>240111000</v>
      </c>
      <c r="J297" s="1074">
        <v>27733000</v>
      </c>
      <c r="K297" s="1074">
        <v>0</v>
      </c>
      <c r="L297" s="1074">
        <v>0</v>
      </c>
      <c r="M297" s="1082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5">
        <v>271787000</v>
      </c>
      <c r="F298" s="1074">
        <v>0</v>
      </c>
      <c r="G298" s="1074"/>
      <c r="H298" s="1074">
        <v>3943000</v>
      </c>
      <c r="I298" s="1074">
        <v>240111000</v>
      </c>
      <c r="J298" s="1074">
        <v>27733000</v>
      </c>
      <c r="K298" s="1074">
        <v>0</v>
      </c>
      <c r="L298" s="1074">
        <v>0</v>
      </c>
      <c r="M298" s="1082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5">
        <v>172327314.33000001</v>
      </c>
      <c r="F299" s="1074">
        <v>0</v>
      </c>
      <c r="G299" s="1074"/>
      <c r="H299" s="1074">
        <v>2697333.1</v>
      </c>
      <c r="I299" s="1074">
        <v>165132725.98000002</v>
      </c>
      <c r="J299" s="1074">
        <v>4497255.25</v>
      </c>
      <c r="K299" s="1074">
        <v>0</v>
      </c>
      <c r="L299" s="1074">
        <v>0</v>
      </c>
      <c r="M299" s="1082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3">
        <v>0.63405282198927837</v>
      </c>
      <c r="F300" s="173">
        <v>0</v>
      </c>
      <c r="G300" s="173"/>
      <c r="H300" s="173">
        <v>0.68408143545523714</v>
      </c>
      <c r="I300" s="173">
        <v>0.68773494750344644</v>
      </c>
      <c r="J300" s="173">
        <v>0.16216259510330652</v>
      </c>
      <c r="K300" s="173">
        <v>0</v>
      </c>
      <c r="L300" s="173">
        <v>0</v>
      </c>
      <c r="M300" s="273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4">
        <v>0.63405282198927837</v>
      </c>
      <c r="F301" s="174">
        <v>0</v>
      </c>
      <c r="G301" s="174"/>
      <c r="H301" s="174">
        <v>0.68408143545523714</v>
      </c>
      <c r="I301" s="174">
        <v>0.68773494750344644</v>
      </c>
      <c r="J301" s="174">
        <v>0.16216259510330652</v>
      </c>
      <c r="K301" s="174">
        <v>0</v>
      </c>
      <c r="L301" s="174">
        <v>0</v>
      </c>
      <c r="M301" s="274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5">
        <v>66233000</v>
      </c>
      <c r="F302" s="1074">
        <v>0</v>
      </c>
      <c r="G302" s="1080"/>
      <c r="H302" s="1074">
        <v>45000</v>
      </c>
      <c r="I302" s="1074">
        <v>64519000</v>
      </c>
      <c r="J302" s="1074">
        <v>1632000</v>
      </c>
      <c r="K302" s="1074">
        <v>0</v>
      </c>
      <c r="L302" s="1074">
        <v>0</v>
      </c>
      <c r="M302" s="1082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5">
        <v>66427296.299999997</v>
      </c>
      <c r="F303" s="1074">
        <v>0</v>
      </c>
      <c r="G303" s="1074"/>
      <c r="H303" s="1074">
        <v>131000</v>
      </c>
      <c r="I303" s="1074">
        <v>64824296.299999997</v>
      </c>
      <c r="J303" s="1074">
        <v>1435000</v>
      </c>
      <c r="K303" s="1074">
        <v>0</v>
      </c>
      <c r="L303" s="1074">
        <v>0</v>
      </c>
      <c r="M303" s="1082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5">
        <v>42971373.719999991</v>
      </c>
      <c r="F304" s="1074">
        <v>0</v>
      </c>
      <c r="G304" s="1074"/>
      <c r="H304" s="1074">
        <v>80211.27</v>
      </c>
      <c r="I304" s="1074">
        <v>42801355.569999993</v>
      </c>
      <c r="J304" s="1074">
        <v>60724.01</v>
      </c>
      <c r="K304" s="1074">
        <v>0</v>
      </c>
      <c r="L304" s="1074">
        <v>0</v>
      </c>
      <c r="M304" s="1082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3">
        <v>0.6487909911977412</v>
      </c>
      <c r="F305" s="173">
        <v>0</v>
      </c>
      <c r="G305" s="173"/>
      <c r="H305" s="173">
        <v>1.7824726666666668</v>
      </c>
      <c r="I305" s="173">
        <v>0.66339149041367651</v>
      </c>
      <c r="J305" s="173">
        <v>3.7208339460784313E-2</v>
      </c>
      <c r="K305" s="173">
        <v>0</v>
      </c>
      <c r="L305" s="173">
        <v>0</v>
      </c>
      <c r="M305" s="273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4">
        <v>0.64689331213981671</v>
      </c>
      <c r="F306" s="174">
        <v>0</v>
      </c>
      <c r="G306" s="174"/>
      <c r="H306" s="174">
        <v>0.61229977099236643</v>
      </c>
      <c r="I306" s="174">
        <v>0.6602671839570744</v>
      </c>
      <c r="J306" s="174">
        <v>4.2316383275261327E-2</v>
      </c>
      <c r="K306" s="174">
        <v>0</v>
      </c>
      <c r="L306" s="174">
        <v>0</v>
      </c>
      <c r="M306" s="274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5">
        <v>61064000</v>
      </c>
      <c r="F307" s="1074">
        <v>0</v>
      </c>
      <c r="G307" s="1080"/>
      <c r="H307" s="1074">
        <v>52000</v>
      </c>
      <c r="I307" s="1074">
        <v>59518000</v>
      </c>
      <c r="J307" s="1074">
        <v>1300000</v>
      </c>
      <c r="K307" s="1074">
        <v>0</v>
      </c>
      <c r="L307" s="1074">
        <v>0</v>
      </c>
      <c r="M307" s="1082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5">
        <v>66002847.640000001</v>
      </c>
      <c r="F308" s="1074">
        <v>0</v>
      </c>
      <c r="G308" s="1074"/>
      <c r="H308" s="1074">
        <v>52000</v>
      </c>
      <c r="I308" s="1074">
        <v>63443643.640000001</v>
      </c>
      <c r="J308" s="1074">
        <v>1300000</v>
      </c>
      <c r="K308" s="1074">
        <v>0</v>
      </c>
      <c r="L308" s="1074">
        <v>0</v>
      </c>
      <c r="M308" s="1082">
        <v>1207204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5">
        <v>38393778.039999999</v>
      </c>
      <c r="F309" s="1074">
        <v>0</v>
      </c>
      <c r="G309" s="1074"/>
      <c r="H309" s="1074">
        <v>25411.94</v>
      </c>
      <c r="I309" s="1074">
        <v>37308944.969999999</v>
      </c>
      <c r="J309" s="1074">
        <v>23370</v>
      </c>
      <c r="K309" s="1074">
        <v>0</v>
      </c>
      <c r="L309" s="1074">
        <v>0</v>
      </c>
      <c r="M309" s="1082">
        <v>1036051.1300000001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3">
        <v>0.62874652888772431</v>
      </c>
      <c r="F310" s="173">
        <v>0</v>
      </c>
      <c r="G310" s="173"/>
      <c r="H310" s="173">
        <v>0.4886911538461538</v>
      </c>
      <c r="I310" s="173">
        <v>0.62685145619812488</v>
      </c>
      <c r="J310" s="173">
        <v>1.7976923076923078E-2</v>
      </c>
      <c r="K310" s="173">
        <v>0</v>
      </c>
      <c r="L310" s="173">
        <v>0</v>
      </c>
      <c r="M310" s="273">
        <v>5.3404697422680423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4">
        <v>0.58169881168478621</v>
      </c>
      <c r="F311" s="174">
        <v>0</v>
      </c>
      <c r="G311" s="174"/>
      <c r="H311" s="174">
        <v>0.4886911538461538</v>
      </c>
      <c r="I311" s="174">
        <v>0.58806434860051804</v>
      </c>
      <c r="J311" s="174">
        <v>1.7976923076923078E-2</v>
      </c>
      <c r="K311" s="174">
        <v>0</v>
      </c>
      <c r="L311" s="174">
        <v>0</v>
      </c>
      <c r="M311" s="274">
        <v>0.85822373848993216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5">
        <v>117271000</v>
      </c>
      <c r="F312" s="1074">
        <v>5000000</v>
      </c>
      <c r="G312" s="1080"/>
      <c r="H312" s="1074">
        <v>268000</v>
      </c>
      <c r="I312" s="1074">
        <v>22772000</v>
      </c>
      <c r="J312" s="1074">
        <v>117000</v>
      </c>
      <c r="K312" s="1074">
        <v>0</v>
      </c>
      <c r="L312" s="1074">
        <v>0</v>
      </c>
      <c r="M312" s="1082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5">
        <v>117269000</v>
      </c>
      <c r="F313" s="1074">
        <v>5000000</v>
      </c>
      <c r="G313" s="1074"/>
      <c r="H313" s="1074">
        <v>263500</v>
      </c>
      <c r="I313" s="1074">
        <v>22744500</v>
      </c>
      <c r="J313" s="1074">
        <v>167000</v>
      </c>
      <c r="K313" s="1074">
        <v>0</v>
      </c>
      <c r="L313" s="1074">
        <v>0</v>
      </c>
      <c r="M313" s="1082">
        <v>89094000</v>
      </c>
    </row>
    <row r="314" spans="1:13" ht="18.399999999999999" customHeight="1">
      <c r="A314" s="56"/>
      <c r="B314" s="52"/>
      <c r="C314" s="53"/>
      <c r="D314" s="62" t="s">
        <v>43</v>
      </c>
      <c r="E314" s="675">
        <v>63226779.330000013</v>
      </c>
      <c r="F314" s="1074">
        <v>5000000</v>
      </c>
      <c r="G314" s="1074"/>
      <c r="H314" s="1074">
        <v>210145.7</v>
      </c>
      <c r="I314" s="1074">
        <v>11065338.040000003</v>
      </c>
      <c r="J314" s="1074">
        <v>41090.35</v>
      </c>
      <c r="K314" s="1074">
        <v>0</v>
      </c>
      <c r="L314" s="1074">
        <v>0</v>
      </c>
      <c r="M314" s="1082">
        <v>46910205.24000001</v>
      </c>
    </row>
    <row r="315" spans="1:13" ht="18.399999999999999" customHeight="1">
      <c r="A315" s="56"/>
      <c r="B315" s="52"/>
      <c r="C315" s="53"/>
      <c r="D315" s="62" t="s">
        <v>44</v>
      </c>
      <c r="E315" s="173">
        <v>0.53915102054216313</v>
      </c>
      <c r="F315" s="173">
        <v>1</v>
      </c>
      <c r="G315" s="173"/>
      <c r="H315" s="173">
        <v>0.78412574626865672</v>
      </c>
      <c r="I315" s="173">
        <v>0.48591858598278598</v>
      </c>
      <c r="J315" s="173">
        <v>0.35119957264957263</v>
      </c>
      <c r="K315" s="173">
        <v>0</v>
      </c>
      <c r="L315" s="173">
        <v>0</v>
      </c>
      <c r="M315" s="273">
        <v>0.52640668402271262</v>
      </c>
    </row>
    <row r="316" spans="1:13" ht="18.399999999999999" customHeight="1">
      <c r="A316" s="58"/>
      <c r="B316" s="59"/>
      <c r="C316" s="60"/>
      <c r="D316" s="64" t="s">
        <v>45</v>
      </c>
      <c r="E316" s="174">
        <v>0.53916021565801719</v>
      </c>
      <c r="F316" s="174">
        <v>1</v>
      </c>
      <c r="G316" s="174"/>
      <c r="H316" s="174">
        <v>0.79751688804554088</v>
      </c>
      <c r="I316" s="174">
        <v>0.48650610213458212</v>
      </c>
      <c r="J316" s="174">
        <v>0.24604999999999999</v>
      </c>
      <c r="K316" s="174">
        <v>0</v>
      </c>
      <c r="L316" s="174">
        <v>0</v>
      </c>
      <c r="M316" s="274">
        <v>0.52652485285204398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5">
        <v>24763000</v>
      </c>
      <c r="F317" s="1074">
        <v>11500000</v>
      </c>
      <c r="G317" s="1080"/>
      <c r="H317" s="1074">
        <v>11000</v>
      </c>
      <c r="I317" s="1074">
        <v>13227000</v>
      </c>
      <c r="J317" s="1074">
        <v>25000</v>
      </c>
      <c r="K317" s="1074">
        <v>0</v>
      </c>
      <c r="L317" s="1074">
        <v>0</v>
      </c>
      <c r="M317" s="1082">
        <v>0</v>
      </c>
    </row>
    <row r="318" spans="1:13" ht="18.399999999999999" customHeight="1">
      <c r="A318" s="56"/>
      <c r="B318" s="52"/>
      <c r="C318" s="53"/>
      <c r="D318" s="62" t="s">
        <v>42</v>
      </c>
      <c r="E318" s="675">
        <v>30798766</v>
      </c>
      <c r="F318" s="1074">
        <v>11150000</v>
      </c>
      <c r="G318" s="1074"/>
      <c r="H318" s="1074">
        <v>22000</v>
      </c>
      <c r="I318" s="1074">
        <v>19198953</v>
      </c>
      <c r="J318" s="1074">
        <v>333413</v>
      </c>
      <c r="K318" s="1074">
        <v>0</v>
      </c>
      <c r="L318" s="1074">
        <v>0</v>
      </c>
      <c r="M318" s="1082">
        <v>94400</v>
      </c>
    </row>
    <row r="319" spans="1:13" ht="18.399999999999999" customHeight="1">
      <c r="A319" s="56"/>
      <c r="B319" s="52"/>
      <c r="C319" s="53"/>
      <c r="D319" s="62" t="s">
        <v>43</v>
      </c>
      <c r="E319" s="675">
        <v>10982908.550000001</v>
      </c>
      <c r="F319" s="1074">
        <v>1125000</v>
      </c>
      <c r="G319" s="1074"/>
      <c r="H319" s="1074">
        <v>3548.2</v>
      </c>
      <c r="I319" s="1074">
        <v>9545957.1300000008</v>
      </c>
      <c r="J319" s="1074">
        <v>308403.21999999997</v>
      </c>
      <c r="K319" s="1074">
        <v>0</v>
      </c>
      <c r="L319" s="1074">
        <v>0</v>
      </c>
      <c r="M319" s="1082">
        <v>0</v>
      </c>
    </row>
    <row r="320" spans="1:13" ht="18.399999999999999" customHeight="1">
      <c r="A320" s="56"/>
      <c r="B320" s="52"/>
      <c r="C320" s="53"/>
      <c r="D320" s="62" t="s">
        <v>44</v>
      </c>
      <c r="E320" s="173">
        <v>0.44352092032467799</v>
      </c>
      <c r="F320" s="173">
        <v>9.7826086956521743E-2</v>
      </c>
      <c r="G320" s="173"/>
      <c r="H320" s="173">
        <v>0.32256363636363633</v>
      </c>
      <c r="I320" s="173">
        <v>0.72170236107960994</v>
      </c>
      <c r="J320" s="173" t="s">
        <v>750</v>
      </c>
      <c r="K320" s="173">
        <v>0</v>
      </c>
      <c r="L320" s="173">
        <v>0</v>
      </c>
      <c r="M320" s="273">
        <v>0</v>
      </c>
    </row>
    <row r="321" spans="1:13" ht="18.399999999999999" customHeight="1">
      <c r="A321" s="58"/>
      <c r="B321" s="59"/>
      <c r="C321" s="60"/>
      <c r="D321" s="64" t="s">
        <v>45</v>
      </c>
      <c r="E321" s="174">
        <v>0.35660222718014095</v>
      </c>
      <c r="F321" s="174">
        <v>0.10089686098654709</v>
      </c>
      <c r="G321" s="174"/>
      <c r="H321" s="174">
        <v>0.16128181818181817</v>
      </c>
      <c r="I321" s="174">
        <v>0.49721238080014057</v>
      </c>
      <c r="J321" s="174">
        <v>0.92498858772753301</v>
      </c>
      <c r="K321" s="174">
        <v>0</v>
      </c>
      <c r="L321" s="174">
        <v>0</v>
      </c>
      <c r="M321" s="274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5">
        <v>170620000</v>
      </c>
      <c r="F322" s="1074">
        <v>0</v>
      </c>
      <c r="G322" s="1080"/>
      <c r="H322" s="1074">
        <v>421000</v>
      </c>
      <c r="I322" s="1074">
        <v>156972000</v>
      </c>
      <c r="J322" s="1074">
        <v>12500000</v>
      </c>
      <c r="K322" s="1074">
        <v>0</v>
      </c>
      <c r="L322" s="1074">
        <v>0</v>
      </c>
      <c r="M322" s="1082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5">
        <v>170928811</v>
      </c>
      <c r="F323" s="1074">
        <v>0</v>
      </c>
      <c r="G323" s="1074"/>
      <c r="H323" s="1074">
        <v>457000</v>
      </c>
      <c r="I323" s="1074">
        <v>156977408</v>
      </c>
      <c r="J323" s="1074">
        <v>12500000</v>
      </c>
      <c r="K323" s="1074">
        <v>0</v>
      </c>
      <c r="L323" s="1074">
        <v>0</v>
      </c>
      <c r="M323" s="1082">
        <v>994403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5">
        <v>91393767.590000004</v>
      </c>
      <c r="F324" s="1074">
        <v>0</v>
      </c>
      <c r="G324" s="1074"/>
      <c r="H324" s="1074">
        <v>264314.84999999998</v>
      </c>
      <c r="I324" s="1074">
        <v>89851668.530000001</v>
      </c>
      <c r="J324" s="1074">
        <v>863472.09000000008</v>
      </c>
      <c r="K324" s="1074">
        <v>0</v>
      </c>
      <c r="L324" s="1074">
        <v>0</v>
      </c>
      <c r="M324" s="1082">
        <v>414312.12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3">
        <v>0.5356568256359161</v>
      </c>
      <c r="F325" s="173">
        <v>0</v>
      </c>
      <c r="G325" s="173"/>
      <c r="H325" s="173">
        <v>0.62782624703087886</v>
      </c>
      <c r="I325" s="173">
        <v>0.57240570630430909</v>
      </c>
      <c r="J325" s="173">
        <v>6.9077767200000001E-2</v>
      </c>
      <c r="K325" s="173">
        <v>0</v>
      </c>
      <c r="L325" s="173">
        <v>0</v>
      </c>
      <c r="M325" s="273">
        <v>0.5698928748280605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5">
        <v>0.53468907351142814</v>
      </c>
      <c r="F326" s="174">
        <v>0</v>
      </c>
      <c r="G326" s="174"/>
      <c r="H326" s="174">
        <v>0.57836947483588619</v>
      </c>
      <c r="I326" s="174">
        <v>0.57238598645991146</v>
      </c>
      <c r="J326" s="174">
        <v>6.9077767200000001E-2</v>
      </c>
      <c r="K326" s="174">
        <v>0</v>
      </c>
      <c r="L326" s="174">
        <v>0</v>
      </c>
      <c r="M326" s="274">
        <v>0.41664407689840033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6">
        <v>35887000</v>
      </c>
      <c r="F327" s="1074">
        <v>0</v>
      </c>
      <c r="G327" s="1080"/>
      <c r="H327" s="1074">
        <v>55000</v>
      </c>
      <c r="I327" s="1074">
        <v>35332000</v>
      </c>
      <c r="J327" s="1074">
        <v>500000</v>
      </c>
      <c r="K327" s="1074">
        <v>0</v>
      </c>
      <c r="L327" s="1074">
        <v>0</v>
      </c>
      <c r="M327" s="1082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5">
        <v>35887000</v>
      </c>
      <c r="F328" s="1074">
        <v>0</v>
      </c>
      <c r="G328" s="1074"/>
      <c r="H328" s="1074">
        <v>55000</v>
      </c>
      <c r="I328" s="1074">
        <v>35332000</v>
      </c>
      <c r="J328" s="1074">
        <v>500000</v>
      </c>
      <c r="K328" s="1074">
        <v>0</v>
      </c>
      <c r="L328" s="1074">
        <v>0</v>
      </c>
      <c r="M328" s="1082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5">
        <v>21039489.600000001</v>
      </c>
      <c r="F329" s="1074">
        <v>0</v>
      </c>
      <c r="G329" s="1074"/>
      <c r="H329" s="1074">
        <v>9111.14</v>
      </c>
      <c r="I329" s="1074">
        <v>21030378.460000001</v>
      </c>
      <c r="J329" s="1074">
        <v>0</v>
      </c>
      <c r="K329" s="1074">
        <v>0</v>
      </c>
      <c r="L329" s="1074">
        <v>0</v>
      </c>
      <c r="M329" s="1082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3">
        <v>0.58627050463956309</v>
      </c>
      <c r="F330" s="173">
        <v>0</v>
      </c>
      <c r="G330" s="173"/>
      <c r="H330" s="173">
        <v>0.16565709090909089</v>
      </c>
      <c r="I330" s="173">
        <v>0.59522185157930485</v>
      </c>
      <c r="J330" s="173">
        <v>0</v>
      </c>
      <c r="K330" s="173">
        <v>0</v>
      </c>
      <c r="L330" s="173">
        <v>0</v>
      </c>
      <c r="M330" s="273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4">
        <v>0.58627050463956309</v>
      </c>
      <c r="F331" s="174">
        <v>0</v>
      </c>
      <c r="G331" s="174"/>
      <c r="H331" s="174">
        <v>0.16565709090909089</v>
      </c>
      <c r="I331" s="174">
        <v>0.59522185157930485</v>
      </c>
      <c r="J331" s="174">
        <v>0</v>
      </c>
      <c r="K331" s="174">
        <v>0</v>
      </c>
      <c r="L331" s="174">
        <v>0</v>
      </c>
      <c r="M331" s="274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5">
        <v>14765000</v>
      </c>
      <c r="F332" s="1074">
        <v>0</v>
      </c>
      <c r="G332" s="1080"/>
      <c r="H332" s="1074">
        <v>25000</v>
      </c>
      <c r="I332" s="1074">
        <v>14740000</v>
      </c>
      <c r="J332" s="1074">
        <v>0</v>
      </c>
      <c r="K332" s="1074">
        <v>0</v>
      </c>
      <c r="L332" s="1074">
        <v>0</v>
      </c>
      <c r="M332" s="1082">
        <v>0</v>
      </c>
    </row>
    <row r="333" spans="1:13" ht="18.399999999999999" customHeight="1">
      <c r="A333" s="56"/>
      <c r="B333" s="52"/>
      <c r="C333" s="53"/>
      <c r="D333" s="62" t="s">
        <v>42</v>
      </c>
      <c r="E333" s="675">
        <v>14765000</v>
      </c>
      <c r="F333" s="1074">
        <v>0</v>
      </c>
      <c r="G333" s="1074"/>
      <c r="H333" s="1074">
        <v>67000</v>
      </c>
      <c r="I333" s="1074">
        <v>14698000</v>
      </c>
      <c r="J333" s="1074">
        <v>0</v>
      </c>
      <c r="K333" s="1074">
        <v>0</v>
      </c>
      <c r="L333" s="1074">
        <v>0</v>
      </c>
      <c r="M333" s="1082">
        <v>0</v>
      </c>
    </row>
    <row r="334" spans="1:13" ht="18.399999999999999" customHeight="1">
      <c r="A334" s="56"/>
      <c r="B334" s="52"/>
      <c r="C334" s="53"/>
      <c r="D334" s="62" t="s">
        <v>43</v>
      </c>
      <c r="E334" s="675">
        <v>9072442.0900000017</v>
      </c>
      <c r="F334" s="1074">
        <v>0</v>
      </c>
      <c r="G334" s="1074"/>
      <c r="H334" s="1074">
        <v>55877.72</v>
      </c>
      <c r="I334" s="1074">
        <v>9016564.370000001</v>
      </c>
      <c r="J334" s="1074">
        <v>0</v>
      </c>
      <c r="K334" s="1074">
        <v>0</v>
      </c>
      <c r="L334" s="1074">
        <v>0</v>
      </c>
      <c r="M334" s="1082">
        <v>0</v>
      </c>
    </row>
    <row r="335" spans="1:13" ht="18.399999999999999" customHeight="1">
      <c r="A335" s="56"/>
      <c r="B335" s="52"/>
      <c r="C335" s="53"/>
      <c r="D335" s="62" t="s">
        <v>44</v>
      </c>
      <c r="E335" s="173">
        <v>0.61445594920419921</v>
      </c>
      <c r="F335" s="173">
        <v>0</v>
      </c>
      <c r="G335" s="173"/>
      <c r="H335" s="173">
        <v>2.2351087999999999</v>
      </c>
      <c r="I335" s="173">
        <v>0.61170721641791048</v>
      </c>
      <c r="J335" s="173">
        <v>0</v>
      </c>
      <c r="K335" s="173">
        <v>0</v>
      </c>
      <c r="L335" s="173">
        <v>0</v>
      </c>
      <c r="M335" s="273">
        <v>0</v>
      </c>
    </row>
    <row r="336" spans="1:13" ht="18.399999999999999" customHeight="1">
      <c r="A336" s="58"/>
      <c r="B336" s="59"/>
      <c r="C336" s="60"/>
      <c r="D336" s="65" t="s">
        <v>45</v>
      </c>
      <c r="E336" s="174">
        <v>0.61445594920419921</v>
      </c>
      <c r="F336" s="174">
        <v>0</v>
      </c>
      <c r="G336" s="174"/>
      <c r="H336" s="174">
        <v>0.83399582089552238</v>
      </c>
      <c r="I336" s="174">
        <v>0.61345518914137986</v>
      </c>
      <c r="J336" s="174">
        <v>0</v>
      </c>
      <c r="K336" s="174">
        <v>0</v>
      </c>
      <c r="L336" s="174">
        <v>0</v>
      </c>
      <c r="M336" s="274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5">
        <v>90932000</v>
      </c>
      <c r="F337" s="1074">
        <v>88283000</v>
      </c>
      <c r="G337" s="1080"/>
      <c r="H337" s="1074">
        <v>0</v>
      </c>
      <c r="I337" s="1074">
        <v>5000</v>
      </c>
      <c r="J337" s="1074">
        <v>2498000</v>
      </c>
      <c r="K337" s="1074">
        <v>0</v>
      </c>
      <c r="L337" s="1074">
        <v>0</v>
      </c>
      <c r="M337" s="1082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5">
        <v>90932000</v>
      </c>
      <c r="F338" s="1074">
        <v>88283000</v>
      </c>
      <c r="G338" s="1074"/>
      <c r="H338" s="1074">
        <v>0</v>
      </c>
      <c r="I338" s="1074">
        <v>5000</v>
      </c>
      <c r="J338" s="1074">
        <v>2498000</v>
      </c>
      <c r="K338" s="1074">
        <v>0</v>
      </c>
      <c r="L338" s="1074">
        <v>0</v>
      </c>
      <c r="M338" s="1082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5">
        <v>57485000</v>
      </c>
      <c r="F339" s="1074">
        <v>56378000</v>
      </c>
      <c r="G339" s="1074"/>
      <c r="H339" s="1074">
        <v>0</v>
      </c>
      <c r="I339" s="1074">
        <v>0</v>
      </c>
      <c r="J339" s="1074">
        <v>1000000</v>
      </c>
      <c r="K339" s="1074">
        <v>0</v>
      </c>
      <c r="L339" s="1074">
        <v>0</v>
      </c>
      <c r="M339" s="1082">
        <v>107000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3">
        <v>0.63217569172568511</v>
      </c>
      <c r="F340" s="173">
        <v>0.63860539401696814</v>
      </c>
      <c r="G340" s="173"/>
      <c r="H340" s="173">
        <v>0</v>
      </c>
      <c r="I340" s="173">
        <v>0</v>
      </c>
      <c r="J340" s="173">
        <v>0.40032025620496398</v>
      </c>
      <c r="K340" s="173">
        <v>0</v>
      </c>
      <c r="L340" s="173">
        <v>0</v>
      </c>
      <c r="M340" s="273">
        <v>0.73287671232876717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4">
        <v>0.63217569172568511</v>
      </c>
      <c r="F341" s="174">
        <v>0.63860539401696814</v>
      </c>
      <c r="G341" s="174"/>
      <c r="H341" s="174">
        <v>0</v>
      </c>
      <c r="I341" s="174">
        <v>0</v>
      </c>
      <c r="J341" s="174">
        <v>0.40032025620496398</v>
      </c>
      <c r="K341" s="174">
        <v>0</v>
      </c>
      <c r="L341" s="174">
        <v>0</v>
      </c>
      <c r="M341" s="274">
        <v>0.73287671232876717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5">
        <v>34329000</v>
      </c>
      <c r="F342" s="1074">
        <v>0</v>
      </c>
      <c r="G342" s="1080"/>
      <c r="H342" s="1074">
        <v>182000</v>
      </c>
      <c r="I342" s="1074">
        <v>33720000</v>
      </c>
      <c r="J342" s="1074">
        <v>427000</v>
      </c>
      <c r="K342" s="1074">
        <v>0</v>
      </c>
      <c r="L342" s="1074">
        <v>0</v>
      </c>
      <c r="M342" s="1082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5">
        <v>35241408</v>
      </c>
      <c r="F343" s="1074">
        <v>0</v>
      </c>
      <c r="G343" s="1074"/>
      <c r="H343" s="1074">
        <v>182000</v>
      </c>
      <c r="I343" s="1074">
        <v>34111408</v>
      </c>
      <c r="J343" s="1074">
        <v>948000</v>
      </c>
      <c r="K343" s="1074">
        <v>0</v>
      </c>
      <c r="L343" s="1074">
        <v>0</v>
      </c>
      <c r="M343" s="1082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5">
        <v>25719059.649999999</v>
      </c>
      <c r="F344" s="1074">
        <v>0</v>
      </c>
      <c r="G344" s="1074"/>
      <c r="H344" s="1074">
        <v>132345.35</v>
      </c>
      <c r="I344" s="1074">
        <v>25507871.299999997</v>
      </c>
      <c r="J344" s="1074">
        <v>78843</v>
      </c>
      <c r="K344" s="1074">
        <v>0</v>
      </c>
      <c r="L344" s="1074">
        <v>0</v>
      </c>
      <c r="M344" s="1082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3">
        <v>0.74919338314544548</v>
      </c>
      <c r="F345" s="173">
        <v>0</v>
      </c>
      <c r="G345" s="173"/>
      <c r="H345" s="173">
        <v>0.72717225274725283</v>
      </c>
      <c r="I345" s="173">
        <v>0.75646118920521932</v>
      </c>
      <c r="J345" s="173">
        <v>0.18464402810304451</v>
      </c>
      <c r="K345" s="173">
        <v>0</v>
      </c>
      <c r="L345" s="173">
        <v>0</v>
      </c>
      <c r="M345" s="273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4">
        <v>0.72979659751392445</v>
      </c>
      <c r="F346" s="174">
        <v>0</v>
      </c>
      <c r="G346" s="174"/>
      <c r="H346" s="174">
        <v>0.72717225274725283</v>
      </c>
      <c r="I346" s="174">
        <v>0.74778124960423786</v>
      </c>
      <c r="J346" s="174">
        <v>8.3167721518987339E-2</v>
      </c>
      <c r="K346" s="174">
        <v>0</v>
      </c>
      <c r="L346" s="174">
        <v>0</v>
      </c>
      <c r="M346" s="274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5">
        <v>25757000</v>
      </c>
      <c r="F347" s="1074">
        <v>0</v>
      </c>
      <c r="G347" s="1080"/>
      <c r="H347" s="1074">
        <v>103000</v>
      </c>
      <c r="I347" s="1074">
        <v>22018000</v>
      </c>
      <c r="J347" s="1074">
        <v>2800000</v>
      </c>
      <c r="K347" s="1074">
        <v>0</v>
      </c>
      <c r="L347" s="1074">
        <v>0</v>
      </c>
      <c r="M347" s="1082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5">
        <v>28261049</v>
      </c>
      <c r="F348" s="1074">
        <v>0</v>
      </c>
      <c r="G348" s="1074"/>
      <c r="H348" s="1074">
        <v>105000</v>
      </c>
      <c r="I348" s="1074">
        <v>21582395</v>
      </c>
      <c r="J348" s="1074">
        <v>5044885</v>
      </c>
      <c r="K348" s="1074">
        <v>0</v>
      </c>
      <c r="L348" s="1074">
        <v>0</v>
      </c>
      <c r="M348" s="1082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5">
        <v>12487493.24</v>
      </c>
      <c r="F349" s="1074">
        <v>0</v>
      </c>
      <c r="G349" s="1074"/>
      <c r="H349" s="1074">
        <v>56933.14</v>
      </c>
      <c r="I349" s="1074">
        <v>12115546.689999999</v>
      </c>
      <c r="J349" s="1074">
        <v>223122</v>
      </c>
      <c r="K349" s="1074">
        <v>0</v>
      </c>
      <c r="L349" s="1074">
        <v>0</v>
      </c>
      <c r="M349" s="1082">
        <v>91891.41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3">
        <v>0.48481939822184261</v>
      </c>
      <c r="F350" s="173">
        <v>0</v>
      </c>
      <c r="G350" s="173"/>
      <c r="H350" s="173">
        <v>0.55274893203883491</v>
      </c>
      <c r="I350" s="173">
        <v>0.55025645789808342</v>
      </c>
      <c r="J350" s="173">
        <v>7.9686428571428575E-2</v>
      </c>
      <c r="K350" s="173">
        <v>0</v>
      </c>
      <c r="L350" s="173">
        <v>0</v>
      </c>
      <c r="M350" s="273">
        <v>0.10991795454545455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4">
        <v>0.4418623399294202</v>
      </c>
      <c r="F351" s="174">
        <v>0</v>
      </c>
      <c r="G351" s="174"/>
      <c r="H351" s="174">
        <v>0.5422203809523809</v>
      </c>
      <c r="I351" s="174">
        <v>0.56136247575859854</v>
      </c>
      <c r="J351" s="174">
        <v>4.422737089150694E-2</v>
      </c>
      <c r="K351" s="174">
        <v>0</v>
      </c>
      <c r="L351" s="174">
        <v>0</v>
      </c>
      <c r="M351" s="274">
        <v>6.0108106587718618E-2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5">
        <v>41592000</v>
      </c>
      <c r="F352" s="1074">
        <v>0</v>
      </c>
      <c r="G352" s="1080"/>
      <c r="H352" s="1074">
        <v>60000</v>
      </c>
      <c r="I352" s="1074">
        <v>35334000</v>
      </c>
      <c r="J352" s="1074">
        <v>703000</v>
      </c>
      <c r="K352" s="1074">
        <v>0</v>
      </c>
      <c r="L352" s="1074">
        <v>0</v>
      </c>
      <c r="M352" s="1082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5">
        <v>43989046.539999999</v>
      </c>
      <c r="F353" s="1074">
        <v>0</v>
      </c>
      <c r="G353" s="1074"/>
      <c r="H353" s="1074">
        <v>60000</v>
      </c>
      <c r="I353" s="1074">
        <v>37301584.539999999</v>
      </c>
      <c r="J353" s="1074">
        <v>703000</v>
      </c>
      <c r="K353" s="1074">
        <v>0</v>
      </c>
      <c r="L353" s="1074">
        <v>0</v>
      </c>
      <c r="M353" s="1082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5">
        <v>25329443.630000003</v>
      </c>
      <c r="F354" s="1074">
        <v>0</v>
      </c>
      <c r="G354" s="1074"/>
      <c r="H354" s="1074">
        <v>26695.4</v>
      </c>
      <c r="I354" s="1074">
        <v>22085999.570000004</v>
      </c>
      <c r="J354" s="1074">
        <v>0</v>
      </c>
      <c r="K354" s="1074">
        <v>0</v>
      </c>
      <c r="L354" s="1074">
        <v>0</v>
      </c>
      <c r="M354" s="1082">
        <v>3216748.66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3">
        <v>0.60899797148490098</v>
      </c>
      <c r="F355" s="173">
        <v>0</v>
      </c>
      <c r="G355" s="173"/>
      <c r="H355" s="173">
        <v>0.44492333333333334</v>
      </c>
      <c r="I355" s="173">
        <v>0.6250636658742289</v>
      </c>
      <c r="J355" s="173">
        <v>0</v>
      </c>
      <c r="K355" s="173">
        <v>0</v>
      </c>
      <c r="L355" s="173">
        <v>0</v>
      </c>
      <c r="M355" s="273">
        <v>0.58539557051865332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5">
        <v>0.57581251748585871</v>
      </c>
      <c r="F356" s="174">
        <v>0</v>
      </c>
      <c r="G356" s="174"/>
      <c r="H356" s="174">
        <v>0.44492333333333334</v>
      </c>
      <c r="I356" s="174">
        <v>0.59209279826481076</v>
      </c>
      <c r="J356" s="174">
        <v>0</v>
      </c>
      <c r="K356" s="174">
        <v>0</v>
      </c>
      <c r="L356" s="174">
        <v>0</v>
      </c>
      <c r="M356" s="274">
        <v>0.54296046797160658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6">
        <v>17951189000</v>
      </c>
      <c r="F357" s="1074">
        <v>17645343000</v>
      </c>
      <c r="G357" s="1080"/>
      <c r="H357" s="1074">
        <v>295246000</v>
      </c>
      <c r="I357" s="1074">
        <v>10600000</v>
      </c>
      <c r="J357" s="1074">
        <v>0</v>
      </c>
      <c r="K357" s="1074">
        <v>0</v>
      </c>
      <c r="L357" s="1074">
        <v>0</v>
      </c>
      <c r="M357" s="1082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5">
        <v>17951195506.439999</v>
      </c>
      <c r="F358" s="1074">
        <v>17645343000</v>
      </c>
      <c r="G358" s="1074"/>
      <c r="H358" s="1074">
        <v>295252506.44</v>
      </c>
      <c r="I358" s="1074">
        <v>10600000</v>
      </c>
      <c r="J358" s="1074">
        <v>0</v>
      </c>
      <c r="K358" s="1074">
        <v>0</v>
      </c>
      <c r="L358" s="1074">
        <v>0</v>
      </c>
      <c r="M358" s="1082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5">
        <v>12417006506.440001</v>
      </c>
      <c r="F359" s="1074">
        <v>12061117778.370001</v>
      </c>
      <c r="G359" s="1074"/>
      <c r="H359" s="1074">
        <v>348939315.06999999</v>
      </c>
      <c r="I359" s="1074">
        <v>6949413</v>
      </c>
      <c r="J359" s="1074">
        <v>0</v>
      </c>
      <c r="K359" s="1074">
        <v>0</v>
      </c>
      <c r="L359" s="1074">
        <v>0</v>
      </c>
      <c r="M359" s="1082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3">
        <v>0.69170941860397106</v>
      </c>
      <c r="F360" s="173">
        <v>0.68352980037679067</v>
      </c>
      <c r="G360" s="173"/>
      <c r="H360" s="173">
        <v>1.1818595851256239</v>
      </c>
      <c r="I360" s="173">
        <v>0.65560499999999999</v>
      </c>
      <c r="J360" s="173">
        <v>0</v>
      </c>
      <c r="K360" s="173">
        <v>0</v>
      </c>
      <c r="L360" s="173">
        <v>0</v>
      </c>
      <c r="M360" s="273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4">
        <v>0.6917091678927676</v>
      </c>
      <c r="F361" s="174">
        <v>0.68352980037679067</v>
      </c>
      <c r="G361" s="174"/>
      <c r="H361" s="174">
        <v>1.1818335406439979</v>
      </c>
      <c r="I361" s="174">
        <v>0.65560499999999999</v>
      </c>
      <c r="J361" s="174">
        <v>0</v>
      </c>
      <c r="K361" s="174">
        <v>0</v>
      </c>
      <c r="L361" s="174">
        <v>0</v>
      </c>
      <c r="M361" s="274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5">
        <v>44856690000</v>
      </c>
      <c r="F362" s="1074">
        <v>38142004000</v>
      </c>
      <c r="G362" s="1080"/>
      <c r="H362" s="1074">
        <v>2888032000</v>
      </c>
      <c r="I362" s="1074">
        <v>3826654000</v>
      </c>
      <c r="J362" s="1074">
        <v>0</v>
      </c>
      <c r="K362" s="1074">
        <v>0</v>
      </c>
      <c r="L362" s="1074">
        <v>0</v>
      </c>
      <c r="M362" s="1082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5">
        <v>44856727866.68</v>
      </c>
      <c r="F363" s="1074">
        <v>38142004000</v>
      </c>
      <c r="G363" s="1074"/>
      <c r="H363" s="1074">
        <v>2888069866.6799998</v>
      </c>
      <c r="I363" s="1074">
        <v>3826654000</v>
      </c>
      <c r="J363" s="1074">
        <v>0</v>
      </c>
      <c r="K363" s="1074">
        <v>0</v>
      </c>
      <c r="L363" s="1074">
        <v>0</v>
      </c>
      <c r="M363" s="1082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5">
        <v>30995037313.489998</v>
      </c>
      <c r="F364" s="1074">
        <v>26466890293.039997</v>
      </c>
      <c r="G364" s="1074"/>
      <c r="H364" s="1074">
        <v>2158511927.9899998</v>
      </c>
      <c r="I364" s="1074">
        <v>2369635092.46</v>
      </c>
      <c r="J364" s="1074">
        <v>0</v>
      </c>
      <c r="K364" s="1074">
        <v>0</v>
      </c>
      <c r="L364" s="1074">
        <v>0</v>
      </c>
      <c r="M364" s="1082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3">
        <v>0.69097914521758064</v>
      </c>
      <c r="F365" s="173">
        <v>0.6939040301353856</v>
      </c>
      <c r="G365" s="173"/>
      <c r="H365" s="173">
        <v>0.74739889585364694</v>
      </c>
      <c r="I365" s="173">
        <v>0.61924466974542247</v>
      </c>
      <c r="J365" s="173">
        <v>0</v>
      </c>
      <c r="K365" s="173">
        <v>0</v>
      </c>
      <c r="L365" s="173">
        <v>0</v>
      </c>
      <c r="M365" s="273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4">
        <v>0.6909785619140848</v>
      </c>
      <c r="F366" s="174">
        <v>0.6939040301353856</v>
      </c>
      <c r="G366" s="174"/>
      <c r="H366" s="174">
        <v>0.74738909639721829</v>
      </c>
      <c r="I366" s="174">
        <v>0.61924466974542247</v>
      </c>
      <c r="J366" s="174">
        <v>0</v>
      </c>
      <c r="K366" s="174">
        <v>0</v>
      </c>
      <c r="L366" s="174">
        <v>0</v>
      </c>
      <c r="M366" s="274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5">
        <v>53312000</v>
      </c>
      <c r="F367" s="1074">
        <v>0</v>
      </c>
      <c r="G367" s="1080"/>
      <c r="H367" s="1074">
        <v>55000</v>
      </c>
      <c r="I367" s="1074">
        <v>52772000</v>
      </c>
      <c r="J367" s="1074">
        <v>485000</v>
      </c>
      <c r="K367" s="1074">
        <v>0</v>
      </c>
      <c r="L367" s="1074">
        <v>0</v>
      </c>
      <c r="M367" s="1082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5">
        <v>58111092</v>
      </c>
      <c r="F368" s="1074">
        <v>0</v>
      </c>
      <c r="G368" s="1074"/>
      <c r="H368" s="1074">
        <v>65000</v>
      </c>
      <c r="I368" s="1074">
        <v>57561092</v>
      </c>
      <c r="J368" s="1074">
        <v>485000</v>
      </c>
      <c r="K368" s="1074">
        <v>0</v>
      </c>
      <c r="L368" s="1074">
        <v>0</v>
      </c>
      <c r="M368" s="1082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5">
        <v>31627750.950000003</v>
      </c>
      <c r="F369" s="1074">
        <v>0</v>
      </c>
      <c r="G369" s="1074"/>
      <c r="H369" s="1074">
        <v>25900.75</v>
      </c>
      <c r="I369" s="1074">
        <v>31357567.280000001</v>
      </c>
      <c r="J369" s="1074">
        <v>244282.92</v>
      </c>
      <c r="K369" s="1074">
        <v>0</v>
      </c>
      <c r="L369" s="1074">
        <v>0</v>
      </c>
      <c r="M369" s="1082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3">
        <v>0.59325763336584636</v>
      </c>
      <c r="F370" s="173">
        <v>0</v>
      </c>
      <c r="G370" s="173"/>
      <c r="H370" s="173">
        <v>0.47092272727272727</v>
      </c>
      <c r="I370" s="173">
        <v>0.59420843022815129</v>
      </c>
      <c r="J370" s="173">
        <v>0.50367612371134018</v>
      </c>
      <c r="K370" s="173">
        <v>0</v>
      </c>
      <c r="L370" s="173">
        <v>0</v>
      </c>
      <c r="M370" s="273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4">
        <v>0.54426357966220984</v>
      </c>
      <c r="F371" s="174">
        <v>0</v>
      </c>
      <c r="G371" s="174"/>
      <c r="H371" s="174">
        <v>0.39847307692307693</v>
      </c>
      <c r="I371" s="174">
        <v>0.54477019442230179</v>
      </c>
      <c r="J371" s="174">
        <v>0.50367612371134018</v>
      </c>
      <c r="K371" s="174">
        <v>0</v>
      </c>
      <c r="L371" s="174">
        <v>0</v>
      </c>
      <c r="M371" s="274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5">
        <v>29640000</v>
      </c>
      <c r="F372" s="1074">
        <v>0</v>
      </c>
      <c r="G372" s="1080"/>
      <c r="H372" s="1074">
        <v>17000</v>
      </c>
      <c r="I372" s="1074">
        <v>29158000</v>
      </c>
      <c r="J372" s="1074">
        <v>465000</v>
      </c>
      <c r="K372" s="1074">
        <v>0</v>
      </c>
      <c r="L372" s="1074">
        <v>0</v>
      </c>
      <c r="M372" s="1082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5">
        <v>29640000</v>
      </c>
      <c r="F373" s="1074">
        <v>0</v>
      </c>
      <c r="G373" s="1074"/>
      <c r="H373" s="1074">
        <v>17000</v>
      </c>
      <c r="I373" s="1074">
        <v>29158000</v>
      </c>
      <c r="J373" s="1074">
        <v>465000</v>
      </c>
      <c r="K373" s="1074">
        <v>0</v>
      </c>
      <c r="L373" s="1074">
        <v>0</v>
      </c>
      <c r="M373" s="1082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5">
        <v>18874545.319999997</v>
      </c>
      <c r="F374" s="1074">
        <v>0</v>
      </c>
      <c r="G374" s="1074"/>
      <c r="H374" s="1074">
        <v>1800</v>
      </c>
      <c r="I374" s="1074">
        <v>18443785.279999997</v>
      </c>
      <c r="J374" s="1074">
        <v>428960.04</v>
      </c>
      <c r="K374" s="1074">
        <v>0</v>
      </c>
      <c r="L374" s="1074">
        <v>0</v>
      </c>
      <c r="M374" s="1082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3">
        <v>0.63679302699055318</v>
      </c>
      <c r="F375" s="173">
        <v>0</v>
      </c>
      <c r="G375" s="173"/>
      <c r="H375" s="173">
        <v>0.10588235294117647</v>
      </c>
      <c r="I375" s="173">
        <v>0.63254630907469644</v>
      </c>
      <c r="J375" s="173">
        <v>0.92249470967741931</v>
      </c>
      <c r="K375" s="173">
        <v>0</v>
      </c>
      <c r="L375" s="173">
        <v>0</v>
      </c>
      <c r="M375" s="273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4">
        <v>0.63679302699055318</v>
      </c>
      <c r="F376" s="174">
        <v>0</v>
      </c>
      <c r="G376" s="174"/>
      <c r="H376" s="174">
        <v>0.10588235294117647</v>
      </c>
      <c r="I376" s="174">
        <v>0.63254630907469644</v>
      </c>
      <c r="J376" s="174">
        <v>0.92249470967741931</v>
      </c>
      <c r="K376" s="174">
        <v>0</v>
      </c>
      <c r="L376" s="174">
        <v>0</v>
      </c>
      <c r="M376" s="274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5">
        <v>125536000</v>
      </c>
      <c r="F377" s="1074">
        <v>0</v>
      </c>
      <c r="G377" s="1080"/>
      <c r="H377" s="1074">
        <v>250000</v>
      </c>
      <c r="I377" s="1074">
        <v>102309000</v>
      </c>
      <c r="J377" s="1074">
        <v>10860000</v>
      </c>
      <c r="K377" s="1074">
        <v>0</v>
      </c>
      <c r="L377" s="1074">
        <v>0</v>
      </c>
      <c r="M377" s="1082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5">
        <v>126733675</v>
      </c>
      <c r="F378" s="1074">
        <v>0</v>
      </c>
      <c r="G378" s="1074"/>
      <c r="H378" s="1074">
        <v>350000</v>
      </c>
      <c r="I378" s="1074">
        <v>103406675</v>
      </c>
      <c r="J378" s="1074">
        <v>10860000</v>
      </c>
      <c r="K378" s="1074">
        <v>0</v>
      </c>
      <c r="L378" s="1074">
        <v>0</v>
      </c>
      <c r="M378" s="1082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5">
        <v>65645186.460000008</v>
      </c>
      <c r="F379" s="1074">
        <v>0</v>
      </c>
      <c r="G379" s="1074"/>
      <c r="H379" s="1074">
        <v>210224.59</v>
      </c>
      <c r="I379" s="1074">
        <v>58453716.370000005</v>
      </c>
      <c r="J379" s="1074">
        <v>564803.31000000006</v>
      </c>
      <c r="K379" s="1074">
        <v>0</v>
      </c>
      <c r="L379" s="1074">
        <v>0</v>
      </c>
      <c r="M379" s="1082">
        <v>6416442.1900000004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3">
        <v>0.52291921408998221</v>
      </c>
      <c r="F380" s="173">
        <v>0</v>
      </c>
      <c r="G380" s="173"/>
      <c r="H380" s="173">
        <v>0.84089835999999996</v>
      </c>
      <c r="I380" s="173">
        <v>0.57134481199112497</v>
      </c>
      <c r="J380" s="173">
        <v>5.2007671270718238E-2</v>
      </c>
      <c r="K380" s="173">
        <v>0</v>
      </c>
      <c r="L380" s="173">
        <v>0</v>
      </c>
      <c r="M380" s="273">
        <v>0.52954049599735908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4">
        <v>0.51797745516335736</v>
      </c>
      <c r="F381" s="174">
        <v>0</v>
      </c>
      <c r="G381" s="174"/>
      <c r="H381" s="174">
        <v>0.60064168571428567</v>
      </c>
      <c r="I381" s="174">
        <v>0.56527991418348966</v>
      </c>
      <c r="J381" s="174">
        <v>5.2007671270718238E-2</v>
      </c>
      <c r="K381" s="174">
        <v>0</v>
      </c>
      <c r="L381" s="174">
        <v>0</v>
      </c>
      <c r="M381" s="274">
        <v>0.52954049599735908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6">
        <v>27600000000</v>
      </c>
      <c r="F382" s="1074">
        <v>0</v>
      </c>
      <c r="G382" s="1080"/>
      <c r="H382" s="1074">
        <v>0</v>
      </c>
      <c r="I382" s="1074">
        <v>100000</v>
      </c>
      <c r="J382" s="1074">
        <v>0</v>
      </c>
      <c r="K382" s="1074">
        <v>27599900000</v>
      </c>
      <c r="L382" s="1074">
        <v>0</v>
      </c>
      <c r="M382" s="1082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5">
        <v>27600000000</v>
      </c>
      <c r="F383" s="1074">
        <v>0</v>
      </c>
      <c r="G383" s="1074"/>
      <c r="H383" s="1074">
        <v>0</v>
      </c>
      <c r="I383" s="1074">
        <v>100000</v>
      </c>
      <c r="J383" s="1074">
        <v>0</v>
      </c>
      <c r="K383" s="1074">
        <v>27599900000</v>
      </c>
      <c r="L383" s="1074">
        <v>0</v>
      </c>
      <c r="M383" s="1082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5">
        <v>18799912625.93</v>
      </c>
      <c r="F384" s="1074">
        <v>0</v>
      </c>
      <c r="G384" s="1074"/>
      <c r="H384" s="1074">
        <v>0</v>
      </c>
      <c r="I384" s="1074">
        <v>0</v>
      </c>
      <c r="J384" s="1074">
        <v>0</v>
      </c>
      <c r="K384" s="1074">
        <v>18799912625.93</v>
      </c>
      <c r="L384" s="1074">
        <v>0</v>
      </c>
      <c r="M384" s="1082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3">
        <v>0.68115625456268114</v>
      </c>
      <c r="F385" s="173">
        <v>0</v>
      </c>
      <c r="G385" s="173"/>
      <c r="H385" s="173">
        <v>0</v>
      </c>
      <c r="I385" s="173">
        <v>0</v>
      </c>
      <c r="J385" s="173">
        <v>0</v>
      </c>
      <c r="K385" s="173">
        <v>0.68115872252906717</v>
      </c>
      <c r="L385" s="173">
        <v>0</v>
      </c>
      <c r="M385" s="273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4">
        <v>0.68115625456268114</v>
      </c>
      <c r="F386" s="174">
        <v>0</v>
      </c>
      <c r="G386" s="174"/>
      <c r="H386" s="174">
        <v>0</v>
      </c>
      <c r="I386" s="174">
        <v>0</v>
      </c>
      <c r="J386" s="174">
        <v>0</v>
      </c>
      <c r="K386" s="174">
        <v>0.68115872252906717</v>
      </c>
      <c r="L386" s="174">
        <v>0</v>
      </c>
      <c r="M386" s="274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5">
        <v>133246000</v>
      </c>
      <c r="F387" s="1074">
        <v>0</v>
      </c>
      <c r="G387" s="1080"/>
      <c r="H387" s="1074">
        <v>134000</v>
      </c>
      <c r="I387" s="1074">
        <v>130641000</v>
      </c>
      <c r="J387" s="1074">
        <v>2471000</v>
      </c>
      <c r="K387" s="1074">
        <v>0</v>
      </c>
      <c r="L387" s="1074">
        <v>0</v>
      </c>
      <c r="M387" s="1082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5">
        <v>133246000</v>
      </c>
      <c r="F388" s="1074">
        <v>0</v>
      </c>
      <c r="G388" s="1074"/>
      <c r="H388" s="1074">
        <v>137000</v>
      </c>
      <c r="I388" s="1074">
        <v>130447348</v>
      </c>
      <c r="J388" s="1074">
        <v>881652</v>
      </c>
      <c r="K388" s="1074">
        <v>0</v>
      </c>
      <c r="L388" s="1074">
        <v>0</v>
      </c>
      <c r="M388" s="1082">
        <v>1780000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5">
        <v>86881803.640000045</v>
      </c>
      <c r="F389" s="1074">
        <v>0</v>
      </c>
      <c r="G389" s="1074"/>
      <c r="H389" s="1074">
        <v>55963.72</v>
      </c>
      <c r="I389" s="1074">
        <v>85389208.51000005</v>
      </c>
      <c r="J389" s="1074">
        <v>530624.13</v>
      </c>
      <c r="K389" s="1074">
        <v>0</v>
      </c>
      <c r="L389" s="1074">
        <v>0</v>
      </c>
      <c r="M389" s="1082">
        <v>906007.28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3">
        <v>0.65204061390210621</v>
      </c>
      <c r="F390" s="173">
        <v>0</v>
      </c>
      <c r="G390" s="173"/>
      <c r="H390" s="173">
        <v>0.41763970149253732</v>
      </c>
      <c r="I390" s="173">
        <v>0.65361722973645375</v>
      </c>
      <c r="J390" s="173">
        <v>0.21474064346418453</v>
      </c>
      <c r="K390" s="173">
        <v>0</v>
      </c>
      <c r="L390" s="173">
        <v>0</v>
      </c>
      <c r="M390" s="273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4">
        <v>0.65204061390210621</v>
      </c>
      <c r="F391" s="174">
        <v>0</v>
      </c>
      <c r="G391" s="174"/>
      <c r="H391" s="174">
        <v>0.4084943065693431</v>
      </c>
      <c r="I391" s="174">
        <v>0.65458753910428324</v>
      </c>
      <c r="J391" s="174">
        <v>0.60185212532836085</v>
      </c>
      <c r="K391" s="174">
        <v>0</v>
      </c>
      <c r="L391" s="174">
        <v>0</v>
      </c>
      <c r="M391" s="274">
        <v>0.50899285393258431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5">
        <v>257935000</v>
      </c>
      <c r="F392" s="1074">
        <v>0</v>
      </c>
      <c r="G392" s="1080"/>
      <c r="H392" s="1074">
        <v>0</v>
      </c>
      <c r="I392" s="1074">
        <v>257935000</v>
      </c>
      <c r="J392" s="1074">
        <v>0</v>
      </c>
      <c r="K392" s="1074">
        <v>0</v>
      </c>
      <c r="L392" s="1074">
        <v>0</v>
      </c>
      <c r="M392" s="1082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5">
        <v>112972876.26000001</v>
      </c>
      <c r="F393" s="1074">
        <v>0</v>
      </c>
      <c r="G393" s="1074"/>
      <c r="H393" s="1074">
        <v>0</v>
      </c>
      <c r="I393" s="1074">
        <v>112972876.26000001</v>
      </c>
      <c r="J393" s="1074">
        <v>0</v>
      </c>
      <c r="K393" s="1074">
        <v>0</v>
      </c>
      <c r="L393" s="1074">
        <v>0</v>
      </c>
      <c r="M393" s="1082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5">
        <v>0</v>
      </c>
      <c r="F394" s="1074">
        <v>0</v>
      </c>
      <c r="G394" s="1074"/>
      <c r="H394" s="1074">
        <v>0</v>
      </c>
      <c r="I394" s="1074">
        <v>0</v>
      </c>
      <c r="J394" s="1074">
        <v>0</v>
      </c>
      <c r="K394" s="1074">
        <v>0</v>
      </c>
      <c r="L394" s="1074">
        <v>0</v>
      </c>
      <c r="M394" s="1082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3">
        <v>0</v>
      </c>
      <c r="F395" s="173">
        <v>0</v>
      </c>
      <c r="G395" s="173"/>
      <c r="H395" s="173">
        <v>0</v>
      </c>
      <c r="I395" s="173">
        <v>0</v>
      </c>
      <c r="J395" s="173">
        <v>0</v>
      </c>
      <c r="K395" s="173">
        <v>0</v>
      </c>
      <c r="L395" s="173">
        <v>0</v>
      </c>
      <c r="M395" s="273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4">
        <v>0</v>
      </c>
      <c r="F396" s="174">
        <v>0</v>
      </c>
      <c r="G396" s="174"/>
      <c r="H396" s="174">
        <v>0</v>
      </c>
      <c r="I396" s="174">
        <v>0</v>
      </c>
      <c r="J396" s="174">
        <v>0</v>
      </c>
      <c r="K396" s="174">
        <v>0</v>
      </c>
      <c r="L396" s="174">
        <v>0</v>
      </c>
      <c r="M396" s="274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5">
        <v>66697426000</v>
      </c>
      <c r="F397" s="1074">
        <v>66697426000</v>
      </c>
      <c r="G397" s="1080"/>
      <c r="H397" s="1074">
        <v>0</v>
      </c>
      <c r="I397" s="1074">
        <v>0</v>
      </c>
      <c r="J397" s="1074">
        <v>0</v>
      </c>
      <c r="K397" s="1074">
        <v>0</v>
      </c>
      <c r="L397" s="1074">
        <v>0</v>
      </c>
      <c r="M397" s="1082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5">
        <v>66697426000</v>
      </c>
      <c r="F398" s="1074">
        <v>66405524962</v>
      </c>
      <c r="H398" s="1074">
        <v>0</v>
      </c>
      <c r="I398" s="1074">
        <v>0</v>
      </c>
      <c r="J398" s="1074">
        <v>291901038</v>
      </c>
      <c r="K398" s="1074">
        <v>0</v>
      </c>
      <c r="L398" s="1074">
        <v>0</v>
      </c>
      <c r="M398" s="1082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5">
        <v>49307620494</v>
      </c>
      <c r="F399" s="1074">
        <v>49202719456</v>
      </c>
      <c r="G399" s="1132" t="s">
        <v>711</v>
      </c>
      <c r="H399" s="1074">
        <v>0</v>
      </c>
      <c r="I399" s="1074">
        <v>0</v>
      </c>
      <c r="J399" s="1074">
        <v>104901038</v>
      </c>
      <c r="K399" s="1074">
        <v>0</v>
      </c>
      <c r="L399" s="1074">
        <v>0</v>
      </c>
      <c r="M399" s="1082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3">
        <v>0.7392732141417272</v>
      </c>
      <c r="F400" s="173">
        <v>0.73770042424125937</v>
      </c>
      <c r="G400" s="173"/>
      <c r="H400" s="173">
        <v>0</v>
      </c>
      <c r="I400" s="173">
        <v>0</v>
      </c>
      <c r="J400" s="173">
        <v>0</v>
      </c>
      <c r="K400" s="173">
        <v>0</v>
      </c>
      <c r="L400" s="173">
        <v>0</v>
      </c>
      <c r="M400" s="273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4">
        <v>0.7392732141417272</v>
      </c>
      <c r="F401" s="174">
        <v>0.74094315923495579</v>
      </c>
      <c r="G401" s="174"/>
      <c r="H401" s="174">
        <v>0</v>
      </c>
      <c r="I401" s="174">
        <v>0</v>
      </c>
      <c r="J401" s="174">
        <v>0.35937192522076611</v>
      </c>
      <c r="K401" s="174">
        <v>0</v>
      </c>
      <c r="L401" s="174">
        <v>0</v>
      </c>
      <c r="M401" s="274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5">
        <v>22734149000</v>
      </c>
      <c r="F402" s="1074">
        <v>9989829000</v>
      </c>
      <c r="G402" s="1080"/>
      <c r="H402" s="1074">
        <v>838140000</v>
      </c>
      <c r="I402" s="1074">
        <v>3534853000</v>
      </c>
      <c r="J402" s="1074">
        <v>2099693000</v>
      </c>
      <c r="K402" s="1074">
        <v>0</v>
      </c>
      <c r="L402" s="1074">
        <v>2000000000</v>
      </c>
      <c r="M402" s="1082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5">
        <v>8236157333.0999994</v>
      </c>
      <c r="F403" s="1074">
        <v>3149017709.5999999</v>
      </c>
      <c r="G403" s="1074"/>
      <c r="H403" s="1074">
        <v>720995334</v>
      </c>
      <c r="I403" s="1074">
        <v>1232079340.8800001</v>
      </c>
      <c r="J403" s="1074">
        <v>775294651.36000001</v>
      </c>
      <c r="K403" s="1074">
        <v>0</v>
      </c>
      <c r="L403" s="1074">
        <v>18571311.420000002</v>
      </c>
      <c r="M403" s="1082">
        <v>2340198985.8400002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5">
        <v>0</v>
      </c>
      <c r="F404" s="1074">
        <v>0</v>
      </c>
      <c r="G404" s="1074"/>
      <c r="H404" s="1074">
        <v>0</v>
      </c>
      <c r="I404" s="1074">
        <v>0</v>
      </c>
      <c r="J404" s="1074">
        <v>0</v>
      </c>
      <c r="K404" s="1074">
        <v>0</v>
      </c>
      <c r="L404" s="1074">
        <v>0</v>
      </c>
      <c r="M404" s="1082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3">
        <v>0</v>
      </c>
      <c r="F405" s="173">
        <v>0</v>
      </c>
      <c r="G405" s="173"/>
      <c r="H405" s="173">
        <v>0</v>
      </c>
      <c r="I405" s="173">
        <v>0</v>
      </c>
      <c r="J405" s="173">
        <v>0</v>
      </c>
      <c r="K405" s="173">
        <v>0</v>
      </c>
      <c r="L405" s="173">
        <v>0</v>
      </c>
      <c r="M405" s="273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4">
        <v>0</v>
      </c>
      <c r="F406" s="174">
        <v>0</v>
      </c>
      <c r="G406" s="174"/>
      <c r="H406" s="174">
        <v>0</v>
      </c>
      <c r="I406" s="174">
        <v>0</v>
      </c>
      <c r="J406" s="174">
        <v>0</v>
      </c>
      <c r="K406" s="174">
        <v>0</v>
      </c>
      <c r="L406" s="174">
        <v>0</v>
      </c>
      <c r="M406" s="274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5">
        <v>21327650000</v>
      </c>
      <c r="F407" s="1074">
        <v>0</v>
      </c>
      <c r="G407" s="1080"/>
      <c r="H407" s="1074">
        <v>0</v>
      </c>
      <c r="I407" s="1074">
        <v>0</v>
      </c>
      <c r="J407" s="1074">
        <v>0</v>
      </c>
      <c r="K407" s="1074">
        <v>0</v>
      </c>
      <c r="L407" s="1074">
        <v>21327650000</v>
      </c>
      <c r="M407" s="1082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5">
        <v>21327650000</v>
      </c>
      <c r="F408" s="1074">
        <v>0</v>
      </c>
      <c r="G408" s="1074"/>
      <c r="H408" s="1074">
        <v>0</v>
      </c>
      <c r="I408" s="1074">
        <v>0</v>
      </c>
      <c r="J408" s="1074">
        <v>0</v>
      </c>
      <c r="K408" s="1074">
        <v>0</v>
      </c>
      <c r="L408" s="1074">
        <v>21327650000</v>
      </c>
      <c r="M408" s="1082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5">
        <v>15532757309.610001</v>
      </c>
      <c r="F409" s="1074">
        <v>0</v>
      </c>
      <c r="G409" s="1074"/>
      <c r="H409" s="1074">
        <v>0</v>
      </c>
      <c r="I409" s="1074">
        <v>0</v>
      </c>
      <c r="J409" s="1074">
        <v>0</v>
      </c>
      <c r="K409" s="1074">
        <v>0</v>
      </c>
      <c r="L409" s="1074">
        <v>15532757309.610001</v>
      </c>
      <c r="M409" s="1082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3">
        <v>0.72829202043403751</v>
      </c>
      <c r="F410" s="173">
        <v>0</v>
      </c>
      <c r="G410" s="173"/>
      <c r="H410" s="173">
        <v>0</v>
      </c>
      <c r="I410" s="173">
        <v>0</v>
      </c>
      <c r="J410" s="173">
        <v>0</v>
      </c>
      <c r="K410" s="173">
        <v>0</v>
      </c>
      <c r="L410" s="173">
        <v>0.72829202043403751</v>
      </c>
      <c r="M410" s="273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5">
        <v>0.72829202043403751</v>
      </c>
      <c r="F411" s="174">
        <v>0</v>
      </c>
      <c r="G411" s="174"/>
      <c r="H411" s="174">
        <v>0</v>
      </c>
      <c r="I411" s="174">
        <v>0</v>
      </c>
      <c r="J411" s="174">
        <v>0</v>
      </c>
      <c r="K411" s="174">
        <v>0</v>
      </c>
      <c r="L411" s="174">
        <v>0.72829202043403751</v>
      </c>
      <c r="M411" s="274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6">
        <v>69789478000</v>
      </c>
      <c r="F412" s="1074">
        <v>64671622000</v>
      </c>
      <c r="G412" s="1080"/>
      <c r="H412" s="1074">
        <v>29573000</v>
      </c>
      <c r="I412" s="1074">
        <v>4606406000</v>
      </c>
      <c r="J412" s="1074">
        <v>176053000</v>
      </c>
      <c r="K412" s="1074">
        <v>0</v>
      </c>
      <c r="L412" s="1074">
        <v>0</v>
      </c>
      <c r="M412" s="1082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5">
        <v>75506285062.029968</v>
      </c>
      <c r="F413" s="1074">
        <v>68878372924.449982</v>
      </c>
      <c r="G413" s="1074"/>
      <c r="H413" s="1074">
        <v>40095054.609999992</v>
      </c>
      <c r="I413" s="1074">
        <v>5342929901.29</v>
      </c>
      <c r="J413" s="1074">
        <v>783941854.19999981</v>
      </c>
      <c r="K413" s="1074">
        <v>5000</v>
      </c>
      <c r="L413" s="1074">
        <v>0</v>
      </c>
      <c r="M413" s="1082">
        <v>460940327.48000026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5">
        <v>51641134883.53997</v>
      </c>
      <c r="F414" s="1074">
        <v>47747909088.739975</v>
      </c>
      <c r="G414" s="1074"/>
      <c r="H414" s="1074">
        <v>23037557.750000015</v>
      </c>
      <c r="I414" s="1074">
        <v>3315221654.3500004</v>
      </c>
      <c r="J414" s="1074">
        <v>360817759.27000004</v>
      </c>
      <c r="K414" s="1074">
        <v>0</v>
      </c>
      <c r="L414" s="1074">
        <v>0</v>
      </c>
      <c r="M414" s="1082">
        <v>194148823.42999983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3">
        <v>0.73995588394485445</v>
      </c>
      <c r="F415" s="173">
        <v>0.73831315207681003</v>
      </c>
      <c r="G415" s="173"/>
      <c r="H415" s="173">
        <v>0.77900645014033121</v>
      </c>
      <c r="I415" s="173">
        <v>0.7196981018064843</v>
      </c>
      <c r="J415" s="173">
        <v>2.0494837308651372</v>
      </c>
      <c r="K415" s="173">
        <v>0</v>
      </c>
      <c r="L415" s="173">
        <v>0</v>
      </c>
      <c r="M415" s="273">
        <v>0.6348384150034001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4">
        <v>0.68393160703265576</v>
      </c>
      <c r="F416" s="174">
        <v>0.69322063024213432</v>
      </c>
      <c r="G416" s="174"/>
      <c r="H416" s="174">
        <v>0.5745735471390101</v>
      </c>
      <c r="I416" s="174">
        <v>0.6204875818321276</v>
      </c>
      <c r="J416" s="174">
        <v>0.46026086926843424</v>
      </c>
      <c r="K416" s="174">
        <v>0</v>
      </c>
      <c r="L416" s="174">
        <v>0</v>
      </c>
      <c r="M416" s="274">
        <v>0.42120164336982158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5">
        <v>138153000</v>
      </c>
      <c r="F417" s="1074">
        <v>0</v>
      </c>
      <c r="G417" s="1080"/>
      <c r="H417" s="1074">
        <v>141000</v>
      </c>
      <c r="I417" s="1074">
        <v>136316000</v>
      </c>
      <c r="J417" s="1074">
        <v>1696000</v>
      </c>
      <c r="K417" s="1074">
        <v>0</v>
      </c>
      <c r="L417" s="1074">
        <v>0</v>
      </c>
      <c r="M417" s="1082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5">
        <v>139618440.03999999</v>
      </c>
      <c r="F418" s="1074">
        <v>0</v>
      </c>
      <c r="G418" s="1074"/>
      <c r="H418" s="1074">
        <v>159255.33999999997</v>
      </c>
      <c r="I418" s="1074">
        <v>137930504.42999998</v>
      </c>
      <c r="J418" s="1074">
        <v>1528680.27</v>
      </c>
      <c r="K418" s="1074">
        <v>0</v>
      </c>
      <c r="L418" s="1074">
        <v>0</v>
      </c>
      <c r="M418" s="1082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5">
        <v>91484891.460000038</v>
      </c>
      <c r="F419" s="1074">
        <v>0</v>
      </c>
      <c r="G419" s="1074"/>
      <c r="H419" s="1074">
        <v>71936.790000000008</v>
      </c>
      <c r="I419" s="1074">
        <v>91119722.130000025</v>
      </c>
      <c r="J419" s="1074">
        <v>293232.54000000004</v>
      </c>
      <c r="K419" s="1074">
        <v>0</v>
      </c>
      <c r="L419" s="1074">
        <v>0</v>
      </c>
      <c r="M419" s="1082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3">
        <v>0.662199818027839</v>
      </c>
      <c r="F420" s="173">
        <v>0</v>
      </c>
      <c r="G420" s="173"/>
      <c r="H420" s="173">
        <v>0.51019000000000003</v>
      </c>
      <c r="I420" s="173">
        <v>0.66844480567211495</v>
      </c>
      <c r="J420" s="173">
        <v>0.17289654481132077</v>
      </c>
      <c r="K420" s="173">
        <v>0</v>
      </c>
      <c r="L420" s="173">
        <v>0</v>
      </c>
      <c r="M420" s="273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4">
        <v>0.65524934552907244</v>
      </c>
      <c r="F421" s="174">
        <v>0</v>
      </c>
      <c r="G421" s="174"/>
      <c r="H421" s="174">
        <v>0.45170723945583252</v>
      </c>
      <c r="I421" s="174">
        <v>0.66062052412955163</v>
      </c>
      <c r="J421" s="174">
        <v>0.19182071343146204</v>
      </c>
      <c r="K421" s="174">
        <v>0</v>
      </c>
      <c r="L421" s="174">
        <v>0</v>
      </c>
      <c r="M421" s="274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5">
        <v>2915310000</v>
      </c>
      <c r="F422" s="1074">
        <v>0</v>
      </c>
      <c r="G422" s="1080"/>
      <c r="H422" s="1074">
        <v>402398000</v>
      </c>
      <c r="I422" s="1074">
        <v>2438693000</v>
      </c>
      <c r="J422" s="1074">
        <v>73589000</v>
      </c>
      <c r="K422" s="1074">
        <v>0</v>
      </c>
      <c r="L422" s="1074">
        <v>0</v>
      </c>
      <c r="M422" s="1082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5">
        <v>2928462847</v>
      </c>
      <c r="F423" s="1074">
        <v>0</v>
      </c>
      <c r="G423" s="1074"/>
      <c r="H423" s="1074">
        <v>402776703</v>
      </c>
      <c r="I423" s="1074">
        <v>2444838297</v>
      </c>
      <c r="J423" s="1074">
        <v>73629000</v>
      </c>
      <c r="K423" s="1074">
        <v>0</v>
      </c>
      <c r="L423" s="1074">
        <v>0</v>
      </c>
      <c r="M423" s="1082">
        <v>7218847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5">
        <v>1896372241.9099991</v>
      </c>
      <c r="F424" s="1074">
        <v>0</v>
      </c>
      <c r="G424" s="1074"/>
      <c r="H424" s="1074">
        <v>255114195.28</v>
      </c>
      <c r="I424" s="1074">
        <v>1612889916.0699992</v>
      </c>
      <c r="J424" s="1074">
        <v>27809061.280000001</v>
      </c>
      <c r="K424" s="1074">
        <v>0</v>
      </c>
      <c r="L424" s="1074">
        <v>0</v>
      </c>
      <c r="M424" s="1082">
        <v>559069.28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3">
        <v>0.65048733819387961</v>
      </c>
      <c r="F425" s="173">
        <v>0</v>
      </c>
      <c r="G425" s="173"/>
      <c r="H425" s="173">
        <v>0.63398474962599216</v>
      </c>
      <c r="I425" s="173">
        <v>0.66137472657279917</v>
      </c>
      <c r="J425" s="173">
        <v>0.37789698569079622</v>
      </c>
      <c r="K425" s="173">
        <v>0</v>
      </c>
      <c r="L425" s="173">
        <v>0</v>
      </c>
      <c r="M425" s="273">
        <v>0.88741155555555562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5">
        <v>0.64756575069842404</v>
      </c>
      <c r="F426" s="174">
        <v>0</v>
      </c>
      <c r="G426" s="174"/>
      <c r="H426" s="174">
        <v>0.63338865773475483</v>
      </c>
      <c r="I426" s="174">
        <v>0.65971230819197169</v>
      </c>
      <c r="J426" s="174">
        <v>0.37769168778606255</v>
      </c>
      <c r="K426" s="174">
        <v>0</v>
      </c>
      <c r="L426" s="174">
        <v>0</v>
      </c>
      <c r="M426" s="274">
        <v>7.7445786009871107E-2</v>
      </c>
    </row>
    <row r="427" spans="1:13" s="662" customFormat="1" ht="23.25" customHeight="1">
      <c r="A427" s="1633" t="s">
        <v>779</v>
      </c>
      <c r="B427" s="1634"/>
      <c r="C427" s="1634"/>
      <c r="D427" s="1635"/>
      <c r="E427" s="1635"/>
      <c r="F427" s="1635"/>
      <c r="G427" s="1137"/>
      <c r="H427" s="663"/>
      <c r="I427" s="663"/>
      <c r="J427" s="663"/>
      <c r="K427" s="663"/>
      <c r="L427" s="663"/>
      <c r="M427" s="663"/>
    </row>
    <row r="428" spans="1:13" ht="19.5" customHeight="1">
      <c r="A428" s="1636" t="s">
        <v>764</v>
      </c>
      <c r="B428" s="1636"/>
      <c r="C428" s="1636"/>
      <c r="D428" s="1636"/>
      <c r="E428" s="1636"/>
      <c r="F428" s="1636"/>
      <c r="G428" s="1636"/>
      <c r="H428" s="1636"/>
      <c r="I428" s="1636"/>
      <c r="J428" s="1636"/>
      <c r="K428" s="1636"/>
      <c r="L428" s="1636"/>
      <c r="M428" s="1636"/>
    </row>
    <row r="437" spans="6:9">
      <c r="I437" s="1629"/>
    </row>
    <row r="438" spans="6:9">
      <c r="I438" s="1629"/>
    </row>
    <row r="440" spans="6:9">
      <c r="F440" s="1630" t="s">
        <v>4</v>
      </c>
      <c r="G440" s="923"/>
    </row>
    <row r="441" spans="6:9">
      <c r="F441" s="1630"/>
      <c r="G441" s="923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O31" sqref="O31"/>
    </sheetView>
  </sheetViews>
  <sheetFormatPr defaultColWidth="16.28515625" defaultRowHeight="15"/>
  <cols>
    <col min="1" max="1" width="5.140625" style="933" customWidth="1"/>
    <col min="2" max="2" width="1.42578125" style="933" customWidth="1"/>
    <col min="3" max="3" width="42.5703125" style="933" bestFit="1" customWidth="1"/>
    <col min="4" max="4" width="3.7109375" style="933" customWidth="1"/>
    <col min="5" max="5" width="17.7109375" style="933" customWidth="1"/>
    <col min="6" max="11" width="14.7109375" style="933" customWidth="1"/>
    <col min="12" max="12" width="23" style="933" customWidth="1"/>
    <col min="13" max="16384" width="16.28515625" style="933"/>
  </cols>
  <sheetData>
    <row r="1" spans="1:12" ht="16.5" customHeight="1">
      <c r="A1" s="938" t="s">
        <v>429</v>
      </c>
      <c r="B1" s="938"/>
      <c r="C1" s="927"/>
      <c r="D1" s="927"/>
      <c r="E1" s="927"/>
      <c r="F1" s="927"/>
      <c r="G1" s="927"/>
      <c r="H1" s="927"/>
      <c r="I1" s="927"/>
      <c r="J1" s="927"/>
      <c r="K1" s="927"/>
      <c r="L1" s="927"/>
    </row>
    <row r="2" spans="1:12" ht="15" customHeight="1">
      <c r="A2" s="945" t="s">
        <v>430</v>
      </c>
      <c r="B2" s="945"/>
      <c r="C2" s="945"/>
      <c r="D2" s="945"/>
      <c r="E2" s="945"/>
      <c r="F2" s="945"/>
      <c r="G2" s="946"/>
      <c r="H2" s="946"/>
      <c r="I2" s="946"/>
      <c r="J2" s="946"/>
      <c r="K2" s="946"/>
      <c r="L2" s="946"/>
    </row>
    <row r="3" spans="1:12" ht="15" customHeight="1">
      <c r="A3" s="945"/>
      <c r="B3" s="945"/>
      <c r="C3" s="945"/>
      <c r="D3" s="945"/>
      <c r="E3" s="945"/>
      <c r="F3" s="945"/>
      <c r="G3" s="946"/>
      <c r="H3" s="946"/>
      <c r="I3" s="946"/>
      <c r="J3" s="946"/>
      <c r="K3" s="946"/>
      <c r="L3" s="946"/>
    </row>
    <row r="4" spans="1:12" ht="15.2" customHeight="1">
      <c r="A4" s="927"/>
      <c r="B4" s="947"/>
      <c r="C4" s="947"/>
      <c r="D4" s="927"/>
      <c r="E4" s="927"/>
      <c r="F4" s="927"/>
      <c r="G4" s="927"/>
      <c r="H4" s="927"/>
      <c r="I4" s="927"/>
      <c r="J4" s="938"/>
      <c r="K4" s="938"/>
      <c r="L4" s="948" t="s">
        <v>2</v>
      </c>
    </row>
    <row r="5" spans="1:12" ht="15.95" customHeight="1">
      <c r="A5" s="949" t="s">
        <v>4</v>
      </c>
      <c r="B5" s="950" t="s">
        <v>4</v>
      </c>
      <c r="C5" s="950" t="s">
        <v>3</v>
      </c>
      <c r="D5" s="951"/>
      <c r="E5" s="926" t="s">
        <v>4</v>
      </c>
      <c r="F5" s="939" t="s">
        <v>4</v>
      </c>
      <c r="G5" s="924" t="s">
        <v>4</v>
      </c>
      <c r="H5" s="925" t="s">
        <v>4</v>
      </c>
      <c r="I5" s="926" t="s">
        <v>4</v>
      </c>
      <c r="J5" s="925" t="s">
        <v>4</v>
      </c>
      <c r="K5" s="926" t="s">
        <v>4</v>
      </c>
      <c r="L5" s="926" t="s">
        <v>4</v>
      </c>
    </row>
    <row r="6" spans="1:12" ht="15.95" customHeight="1">
      <c r="A6" s="952"/>
      <c r="B6" s="953"/>
      <c r="C6" s="928" t="s">
        <v>746</v>
      </c>
      <c r="D6" s="953"/>
      <c r="E6" s="940"/>
      <c r="F6" s="941" t="s">
        <v>5</v>
      </c>
      <c r="G6" s="929" t="s">
        <v>6</v>
      </c>
      <c r="H6" s="930" t="s">
        <v>7</v>
      </c>
      <c r="I6" s="931" t="s">
        <v>7</v>
      </c>
      <c r="J6" s="930" t="s">
        <v>8</v>
      </c>
      <c r="K6" s="932" t="s">
        <v>9</v>
      </c>
      <c r="L6" s="931" t="s">
        <v>10</v>
      </c>
    </row>
    <row r="7" spans="1:12" ht="15.95" customHeight="1">
      <c r="A7" s="952" t="s">
        <v>4</v>
      </c>
      <c r="B7" s="953"/>
      <c r="C7" s="928" t="s">
        <v>11</v>
      </c>
      <c r="D7" s="927"/>
      <c r="E7" s="932" t="s">
        <v>12</v>
      </c>
      <c r="F7" s="941" t="s">
        <v>13</v>
      </c>
      <c r="G7" s="934" t="s">
        <v>14</v>
      </c>
      <c r="H7" s="930" t="s">
        <v>15</v>
      </c>
      <c r="I7" s="931" t="s">
        <v>16</v>
      </c>
      <c r="J7" s="930" t="s">
        <v>17</v>
      </c>
      <c r="K7" s="931" t="s">
        <v>18</v>
      </c>
      <c r="L7" s="935" t="s">
        <v>19</v>
      </c>
    </row>
    <row r="8" spans="1:12" ht="15.95" customHeight="1">
      <c r="A8" s="954" t="s">
        <v>4</v>
      </c>
      <c r="B8" s="955"/>
      <c r="C8" s="928" t="s">
        <v>705</v>
      </c>
      <c r="D8" s="927"/>
      <c r="E8" s="932" t="s">
        <v>4</v>
      </c>
      <c r="F8" s="941" t="s">
        <v>20</v>
      </c>
      <c r="G8" s="934" t="s">
        <v>21</v>
      </c>
      <c r="H8" s="930" t="s">
        <v>22</v>
      </c>
      <c r="I8" s="931" t="s">
        <v>4</v>
      </c>
      <c r="J8" s="930" t="s">
        <v>23</v>
      </c>
      <c r="K8" s="931" t="s">
        <v>24</v>
      </c>
      <c r="L8" s="931" t="s">
        <v>25</v>
      </c>
    </row>
    <row r="9" spans="1:12" ht="15.95" customHeight="1">
      <c r="A9" s="956" t="s">
        <v>4</v>
      </c>
      <c r="B9" s="957"/>
      <c r="C9" s="928" t="s">
        <v>26</v>
      </c>
      <c r="D9" s="927"/>
      <c r="E9" s="942" t="s">
        <v>4</v>
      </c>
      <c r="F9" s="941" t="s">
        <v>4</v>
      </c>
      <c r="G9" s="934" t="s">
        <v>4</v>
      </c>
      <c r="H9" s="930" t="s">
        <v>27</v>
      </c>
      <c r="I9" s="931"/>
      <c r="J9" s="930" t="s">
        <v>28</v>
      </c>
      <c r="K9" s="931" t="s">
        <v>4</v>
      </c>
      <c r="L9" s="931" t="s">
        <v>29</v>
      </c>
    </row>
    <row r="10" spans="1:12" ht="15.95" customHeight="1">
      <c r="A10" s="952"/>
      <c r="B10" s="953"/>
      <c r="C10" s="928" t="s">
        <v>30</v>
      </c>
      <c r="D10" s="958"/>
      <c r="E10" s="936"/>
      <c r="F10" s="959"/>
      <c r="G10" s="960"/>
      <c r="H10" s="950"/>
      <c r="I10" s="961"/>
      <c r="J10" s="962"/>
      <c r="K10" s="950"/>
      <c r="L10" s="961"/>
    </row>
    <row r="11" spans="1:12" s="971" customFormat="1" ht="9.9499999999999993" customHeight="1">
      <c r="A11" s="963">
        <v>1</v>
      </c>
      <c r="B11" s="964"/>
      <c r="C11" s="964"/>
      <c r="D11" s="964"/>
      <c r="E11" s="965" t="s">
        <v>32</v>
      </c>
      <c r="F11" s="965">
        <v>3</v>
      </c>
      <c r="G11" s="966" t="s">
        <v>34</v>
      </c>
      <c r="H11" s="967" t="s">
        <v>35</v>
      </c>
      <c r="I11" s="968" t="s">
        <v>36</v>
      </c>
      <c r="J11" s="969">
        <v>7</v>
      </c>
      <c r="K11" s="967">
        <v>8</v>
      </c>
      <c r="L11" s="970">
        <v>9</v>
      </c>
    </row>
    <row r="12" spans="1:12" ht="18.95" customHeight="1">
      <c r="A12" s="972"/>
      <c r="B12" s="973"/>
      <c r="C12" s="974" t="s">
        <v>40</v>
      </c>
      <c r="D12" s="975" t="s">
        <v>41</v>
      </c>
      <c r="E12" s="677">
        <v>69789478000</v>
      </c>
      <c r="F12" s="678">
        <v>64671622000</v>
      </c>
      <c r="G12" s="678">
        <v>29573000</v>
      </c>
      <c r="H12" s="678">
        <v>4606406000</v>
      </c>
      <c r="I12" s="678">
        <v>176053000</v>
      </c>
      <c r="J12" s="678">
        <v>0</v>
      </c>
      <c r="K12" s="678">
        <v>0</v>
      </c>
      <c r="L12" s="1076">
        <v>305824000</v>
      </c>
    </row>
    <row r="13" spans="1:12" ht="18.95" customHeight="1">
      <c r="A13" s="976"/>
      <c r="B13" s="977"/>
      <c r="C13" s="978"/>
      <c r="D13" s="959" t="s">
        <v>42</v>
      </c>
      <c r="E13" s="1077">
        <v>75506285062.029999</v>
      </c>
      <c r="F13" s="1075">
        <v>68878372924.449997</v>
      </c>
      <c r="G13" s="1075">
        <v>40095054.609999999</v>
      </c>
      <c r="H13" s="1075">
        <v>5342929901.2900009</v>
      </c>
      <c r="I13" s="1075">
        <v>783941854.20000005</v>
      </c>
      <c r="J13" s="1075">
        <v>5000</v>
      </c>
      <c r="K13" s="1075">
        <v>0</v>
      </c>
      <c r="L13" s="1078">
        <v>460940327.48000002</v>
      </c>
    </row>
    <row r="14" spans="1:12" ht="18.95" customHeight="1">
      <c r="A14" s="976"/>
      <c r="B14" s="977"/>
      <c r="C14" s="943" t="s">
        <v>4</v>
      </c>
      <c r="D14" s="959" t="s">
        <v>43</v>
      </c>
      <c r="E14" s="1077">
        <v>51641134883.539978</v>
      </c>
      <c r="F14" s="1075">
        <v>47747909088.739983</v>
      </c>
      <c r="G14" s="1075">
        <v>23037557.75</v>
      </c>
      <c r="H14" s="1075">
        <v>3315221654.3499994</v>
      </c>
      <c r="I14" s="1075">
        <v>360817759.2700001</v>
      </c>
      <c r="J14" s="1075">
        <v>0</v>
      </c>
      <c r="K14" s="1075">
        <v>0</v>
      </c>
      <c r="L14" s="1078">
        <v>194148823.42999998</v>
      </c>
    </row>
    <row r="15" spans="1:12" ht="18.95" customHeight="1">
      <c r="A15" s="976"/>
      <c r="B15" s="977"/>
      <c r="C15" s="978"/>
      <c r="D15" s="959" t="s">
        <v>44</v>
      </c>
      <c r="E15" s="1004">
        <v>0.73995588394485456</v>
      </c>
      <c r="F15" s="1005">
        <v>0.73831315207681014</v>
      </c>
      <c r="G15" s="1005">
        <v>0.77900645014033065</v>
      </c>
      <c r="H15" s="1005">
        <v>0.71969810180648419</v>
      </c>
      <c r="I15" s="1005">
        <v>2.0494837308651377</v>
      </c>
      <c r="J15" s="1005">
        <v>0</v>
      </c>
      <c r="K15" s="1005">
        <v>0</v>
      </c>
      <c r="L15" s="1006">
        <v>0.63483841500340055</v>
      </c>
    </row>
    <row r="16" spans="1:12" ht="18.95" customHeight="1">
      <c r="A16" s="979"/>
      <c r="B16" s="980"/>
      <c r="C16" s="981"/>
      <c r="D16" s="959" t="s">
        <v>45</v>
      </c>
      <c r="E16" s="1007">
        <v>0.68393160703265565</v>
      </c>
      <c r="F16" s="1008">
        <v>0.69322063024213421</v>
      </c>
      <c r="G16" s="1008">
        <v>0.57457354713900965</v>
      </c>
      <c r="H16" s="1008">
        <v>0.62048758183212738</v>
      </c>
      <c r="I16" s="1008">
        <v>0.46026086926843418</v>
      </c>
      <c r="J16" s="1008">
        <v>0</v>
      </c>
      <c r="K16" s="1008">
        <v>0</v>
      </c>
      <c r="L16" s="1009">
        <v>0.42120164336982208</v>
      </c>
    </row>
    <row r="17" spans="1:12" ht="18.95" customHeight="1">
      <c r="A17" s="982" t="s">
        <v>350</v>
      </c>
      <c r="B17" s="983" t="s">
        <v>47</v>
      </c>
      <c r="C17" s="984" t="s">
        <v>351</v>
      </c>
      <c r="D17" s="985" t="s">
        <v>41</v>
      </c>
      <c r="E17" s="1079">
        <v>1297451000</v>
      </c>
      <c r="F17" s="1074">
        <v>17761000</v>
      </c>
      <c r="G17" s="1074">
        <v>1544000</v>
      </c>
      <c r="H17" s="1074">
        <v>1013834000</v>
      </c>
      <c r="I17" s="1074">
        <v>6480000</v>
      </c>
      <c r="J17" s="1074">
        <v>0</v>
      </c>
      <c r="K17" s="1074">
        <v>0</v>
      </c>
      <c r="L17" s="1082">
        <v>257832000</v>
      </c>
    </row>
    <row r="18" spans="1:12" ht="18.95" customHeight="1">
      <c r="A18" s="986"/>
      <c r="B18" s="983"/>
      <c r="C18" s="984"/>
      <c r="D18" s="987" t="s">
        <v>42</v>
      </c>
      <c r="E18" s="1081">
        <v>2393285871.4900002</v>
      </c>
      <c r="F18" s="1074">
        <v>756261100.84000015</v>
      </c>
      <c r="G18" s="1074">
        <v>1967821.18</v>
      </c>
      <c r="H18" s="1074">
        <v>1288866564.47</v>
      </c>
      <c r="I18" s="1074">
        <v>30710438</v>
      </c>
      <c r="J18" s="1074">
        <v>0</v>
      </c>
      <c r="K18" s="1074">
        <v>0</v>
      </c>
      <c r="L18" s="1082">
        <v>315479947</v>
      </c>
    </row>
    <row r="19" spans="1:12" ht="18.95" customHeight="1">
      <c r="A19" s="986"/>
      <c r="B19" s="983"/>
      <c r="C19" s="984"/>
      <c r="D19" s="987" t="s">
        <v>43</v>
      </c>
      <c r="E19" s="1081">
        <v>1665124568.9100003</v>
      </c>
      <c r="F19" s="1074">
        <v>712629663.22000003</v>
      </c>
      <c r="G19" s="1074">
        <v>932291.82000000007</v>
      </c>
      <c r="H19" s="1074">
        <v>838712938.8300004</v>
      </c>
      <c r="I19" s="1074">
        <v>11226147.68</v>
      </c>
      <c r="J19" s="1074">
        <v>0</v>
      </c>
      <c r="K19" s="1074">
        <v>0</v>
      </c>
      <c r="L19" s="1082">
        <v>101623527.35999997</v>
      </c>
    </row>
    <row r="20" spans="1:12" ht="18.95" customHeight="1">
      <c r="A20" s="986"/>
      <c r="B20" s="984"/>
      <c r="C20" s="984"/>
      <c r="D20" s="987" t="s">
        <v>44</v>
      </c>
      <c r="E20" s="1010">
        <v>1.2833814679012929</v>
      </c>
      <c r="F20" s="944" t="s">
        <v>750</v>
      </c>
      <c r="G20" s="944">
        <v>0.60381594559585494</v>
      </c>
      <c r="H20" s="944">
        <v>0.82726850631365723</v>
      </c>
      <c r="I20" s="944">
        <v>1.7324301975308642</v>
      </c>
      <c r="J20" s="944">
        <v>0</v>
      </c>
      <c r="K20" s="944">
        <v>0</v>
      </c>
      <c r="L20" s="1011">
        <v>0.3941462943311923</v>
      </c>
    </row>
    <row r="21" spans="1:12" s="991" customFormat="1" ht="18.95" customHeight="1">
      <c r="A21" s="988"/>
      <c r="B21" s="989"/>
      <c r="C21" s="989"/>
      <c r="D21" s="990" t="s">
        <v>45</v>
      </c>
      <c r="E21" s="1012">
        <v>0.69574829682729677</v>
      </c>
      <c r="F21" s="1013">
        <v>0.94230638390426602</v>
      </c>
      <c r="G21" s="1013">
        <v>0.47376856671498985</v>
      </c>
      <c r="H21" s="1013">
        <v>0.6507368271865217</v>
      </c>
      <c r="I21" s="1013">
        <v>0.36554827645245569</v>
      </c>
      <c r="J21" s="1013">
        <v>0</v>
      </c>
      <c r="K21" s="1013">
        <v>0</v>
      </c>
      <c r="L21" s="1014">
        <v>0.32212357180344009</v>
      </c>
    </row>
    <row r="22" spans="1:12" ht="18.95" customHeight="1">
      <c r="A22" s="982" t="s">
        <v>352</v>
      </c>
      <c r="B22" s="983" t="s">
        <v>47</v>
      </c>
      <c r="C22" s="984" t="s">
        <v>353</v>
      </c>
      <c r="D22" s="987" t="s">
        <v>41</v>
      </c>
      <c r="E22" s="1079">
        <v>484000</v>
      </c>
      <c r="F22" s="1074">
        <v>484000</v>
      </c>
      <c r="G22" s="1074">
        <v>0</v>
      </c>
      <c r="H22" s="1074">
        <v>0</v>
      </c>
      <c r="I22" s="1074">
        <v>0</v>
      </c>
      <c r="J22" s="1074">
        <v>0</v>
      </c>
      <c r="K22" s="1074">
        <v>0</v>
      </c>
      <c r="L22" s="1082">
        <v>0</v>
      </c>
    </row>
    <row r="23" spans="1:12" ht="18.95" customHeight="1">
      <c r="A23" s="982"/>
      <c r="B23" s="983"/>
      <c r="C23" s="984"/>
      <c r="D23" s="987" t="s">
        <v>42</v>
      </c>
      <c r="E23" s="1081">
        <v>487157.8</v>
      </c>
      <c r="F23" s="1074">
        <v>487157.8</v>
      </c>
      <c r="G23" s="1074">
        <v>0</v>
      </c>
      <c r="H23" s="1074">
        <v>0</v>
      </c>
      <c r="I23" s="1074">
        <v>0</v>
      </c>
      <c r="J23" s="1074">
        <v>0</v>
      </c>
      <c r="K23" s="1074">
        <v>0</v>
      </c>
      <c r="L23" s="1082">
        <v>0</v>
      </c>
    </row>
    <row r="24" spans="1:12" ht="18.95" customHeight="1">
      <c r="A24" s="982"/>
      <c r="B24" s="983"/>
      <c r="C24" s="984"/>
      <c r="D24" s="987" t="s">
        <v>43</v>
      </c>
      <c r="E24" s="1081">
        <v>179402.3</v>
      </c>
      <c r="F24" s="1074">
        <v>179402.3</v>
      </c>
      <c r="G24" s="1074">
        <v>0</v>
      </c>
      <c r="H24" s="1074">
        <v>0</v>
      </c>
      <c r="I24" s="1074">
        <v>0</v>
      </c>
      <c r="J24" s="1074">
        <v>0</v>
      </c>
      <c r="K24" s="1074">
        <v>0</v>
      </c>
      <c r="L24" s="1082">
        <v>0</v>
      </c>
    </row>
    <row r="25" spans="1:12" ht="18.95" customHeight="1">
      <c r="A25" s="982"/>
      <c r="B25" s="984"/>
      <c r="C25" s="984"/>
      <c r="D25" s="987" t="s">
        <v>44</v>
      </c>
      <c r="E25" s="1010">
        <v>0.37066590909090907</v>
      </c>
      <c r="F25" s="944">
        <v>0.37066590909090907</v>
      </c>
      <c r="G25" s="944">
        <v>0</v>
      </c>
      <c r="H25" s="944">
        <v>0</v>
      </c>
      <c r="I25" s="944">
        <v>0</v>
      </c>
      <c r="J25" s="944">
        <v>0</v>
      </c>
      <c r="K25" s="944">
        <v>0</v>
      </c>
      <c r="L25" s="1011">
        <v>0</v>
      </c>
    </row>
    <row r="26" spans="1:12" ht="18.95" customHeight="1">
      <c r="A26" s="988"/>
      <c r="B26" s="989"/>
      <c r="C26" s="989"/>
      <c r="D26" s="987" t="s">
        <v>45</v>
      </c>
      <c r="E26" s="1012">
        <v>0.36826321984375493</v>
      </c>
      <c r="F26" s="1013">
        <v>0.36826321984375493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4">
        <v>0</v>
      </c>
    </row>
    <row r="27" spans="1:12" ht="18.95" customHeight="1">
      <c r="A27" s="982" t="s">
        <v>354</v>
      </c>
      <c r="B27" s="983" t="s">
        <v>47</v>
      </c>
      <c r="C27" s="984" t="s">
        <v>355</v>
      </c>
      <c r="D27" s="985" t="s">
        <v>41</v>
      </c>
      <c r="E27" s="1079">
        <v>36722000</v>
      </c>
      <c r="F27" s="1074">
        <v>233000</v>
      </c>
      <c r="G27" s="1074">
        <v>967000</v>
      </c>
      <c r="H27" s="1074">
        <v>27274000</v>
      </c>
      <c r="I27" s="1074">
        <v>452000</v>
      </c>
      <c r="J27" s="1074">
        <v>0</v>
      </c>
      <c r="K27" s="1074">
        <v>0</v>
      </c>
      <c r="L27" s="1082">
        <v>7796000</v>
      </c>
    </row>
    <row r="28" spans="1:12" ht="18.95" customHeight="1">
      <c r="A28" s="982"/>
      <c r="B28" s="983"/>
      <c r="C28" s="984"/>
      <c r="D28" s="987" t="s">
        <v>42</v>
      </c>
      <c r="E28" s="1081">
        <v>37188089</v>
      </c>
      <c r="F28" s="1074">
        <v>233000</v>
      </c>
      <c r="G28" s="1074">
        <v>969688</v>
      </c>
      <c r="H28" s="1074">
        <v>27296312</v>
      </c>
      <c r="I28" s="1074">
        <v>462000</v>
      </c>
      <c r="J28" s="1074">
        <v>0</v>
      </c>
      <c r="K28" s="1074">
        <v>0</v>
      </c>
      <c r="L28" s="1082">
        <v>8227089</v>
      </c>
    </row>
    <row r="29" spans="1:12" ht="18.95" customHeight="1">
      <c r="A29" s="982"/>
      <c r="B29" s="983"/>
      <c r="C29" s="984"/>
      <c r="D29" s="987" t="s">
        <v>43</v>
      </c>
      <c r="E29" s="1081">
        <v>23303899.81000001</v>
      </c>
      <c r="F29" s="1074">
        <v>178233</v>
      </c>
      <c r="G29" s="1074">
        <v>521168.38</v>
      </c>
      <c r="H29" s="1074">
        <v>17219215.280000012</v>
      </c>
      <c r="I29" s="1074">
        <v>227597.27</v>
      </c>
      <c r="J29" s="1074">
        <v>0</v>
      </c>
      <c r="K29" s="1074">
        <v>0</v>
      </c>
      <c r="L29" s="1082">
        <v>5157685.8800000008</v>
      </c>
    </row>
    <row r="30" spans="1:12" ht="18.95" customHeight="1">
      <c r="A30" s="986"/>
      <c r="B30" s="984"/>
      <c r="C30" s="984"/>
      <c r="D30" s="987" t="s">
        <v>44</v>
      </c>
      <c r="E30" s="1010">
        <v>0.63460322994390306</v>
      </c>
      <c r="F30" s="944">
        <v>0.76494849785407726</v>
      </c>
      <c r="G30" s="944">
        <v>0.53895385729058942</v>
      </c>
      <c r="H30" s="944">
        <v>0.63134176431766564</v>
      </c>
      <c r="I30" s="944">
        <v>0.50353378318584063</v>
      </c>
      <c r="J30" s="944">
        <v>0</v>
      </c>
      <c r="K30" s="944">
        <v>0</v>
      </c>
      <c r="L30" s="1011">
        <v>0.661581051821447</v>
      </c>
    </row>
    <row r="31" spans="1:12" ht="18.95" customHeight="1">
      <c r="A31" s="988"/>
      <c r="B31" s="989"/>
      <c r="C31" s="989"/>
      <c r="D31" s="990" t="s">
        <v>45</v>
      </c>
      <c r="E31" s="1012">
        <v>0.62664956540251393</v>
      </c>
      <c r="F31" s="1013">
        <v>0.76494849785407726</v>
      </c>
      <c r="G31" s="1013">
        <v>0.5374598633787363</v>
      </c>
      <c r="H31" s="1013">
        <v>0.63082570568507612</v>
      </c>
      <c r="I31" s="1013">
        <v>0.49263478354978352</v>
      </c>
      <c r="J31" s="1013">
        <v>0</v>
      </c>
      <c r="K31" s="1013">
        <v>0</v>
      </c>
      <c r="L31" s="1014">
        <v>0.6269150461360028</v>
      </c>
    </row>
    <row r="32" spans="1:12" ht="18.95" customHeight="1">
      <c r="A32" s="982" t="s">
        <v>356</v>
      </c>
      <c r="B32" s="983" t="s">
        <v>47</v>
      </c>
      <c r="C32" s="984" t="s">
        <v>357</v>
      </c>
      <c r="D32" s="987" t="s">
        <v>41</v>
      </c>
      <c r="E32" s="1081">
        <v>763000</v>
      </c>
      <c r="F32" s="1074">
        <v>763000</v>
      </c>
      <c r="G32" s="1074">
        <v>0</v>
      </c>
      <c r="H32" s="1074">
        <v>0</v>
      </c>
      <c r="I32" s="1074">
        <v>0</v>
      </c>
      <c r="J32" s="1074">
        <v>0</v>
      </c>
      <c r="K32" s="1074">
        <v>0</v>
      </c>
      <c r="L32" s="1082">
        <v>0</v>
      </c>
    </row>
    <row r="33" spans="1:12" ht="18.95" customHeight="1">
      <c r="A33" s="982"/>
      <c r="B33" s="983"/>
      <c r="C33" s="984"/>
      <c r="D33" s="987" t="s">
        <v>42</v>
      </c>
      <c r="E33" s="1081">
        <v>763000</v>
      </c>
      <c r="F33" s="1074">
        <v>763000</v>
      </c>
      <c r="G33" s="1074">
        <v>0</v>
      </c>
      <c r="H33" s="1074">
        <v>0</v>
      </c>
      <c r="I33" s="1074">
        <v>0</v>
      </c>
      <c r="J33" s="1074">
        <v>0</v>
      </c>
      <c r="K33" s="1074">
        <v>0</v>
      </c>
      <c r="L33" s="1082">
        <v>0</v>
      </c>
    </row>
    <row r="34" spans="1:12" ht="18.95" customHeight="1">
      <c r="A34" s="982"/>
      <c r="B34" s="983"/>
      <c r="C34" s="984"/>
      <c r="D34" s="987" t="s">
        <v>43</v>
      </c>
      <c r="E34" s="1081">
        <v>531344</v>
      </c>
      <c r="F34" s="1074">
        <v>531344</v>
      </c>
      <c r="G34" s="1074">
        <v>0</v>
      </c>
      <c r="H34" s="1074">
        <v>0</v>
      </c>
      <c r="I34" s="1074">
        <v>0</v>
      </c>
      <c r="J34" s="1074">
        <v>0</v>
      </c>
      <c r="K34" s="1074">
        <v>0</v>
      </c>
      <c r="L34" s="1082">
        <v>0</v>
      </c>
    </row>
    <row r="35" spans="1:12" ht="18.95" customHeight="1">
      <c r="A35" s="986"/>
      <c r="B35" s="984"/>
      <c r="C35" s="984"/>
      <c r="D35" s="987" t="s">
        <v>44</v>
      </c>
      <c r="E35" s="1010">
        <v>0.69638794233289647</v>
      </c>
      <c r="F35" s="944">
        <v>0.69638794233289647</v>
      </c>
      <c r="G35" s="944">
        <v>0</v>
      </c>
      <c r="H35" s="944">
        <v>0</v>
      </c>
      <c r="I35" s="944">
        <v>0</v>
      </c>
      <c r="J35" s="944">
        <v>0</v>
      </c>
      <c r="K35" s="944">
        <v>0</v>
      </c>
      <c r="L35" s="1011">
        <v>0</v>
      </c>
    </row>
    <row r="36" spans="1:12" ht="18.75" customHeight="1">
      <c r="A36" s="988"/>
      <c r="B36" s="989"/>
      <c r="C36" s="989"/>
      <c r="D36" s="987" t="s">
        <v>45</v>
      </c>
      <c r="E36" s="1012">
        <v>0.69638794233289647</v>
      </c>
      <c r="F36" s="1013">
        <v>0.69638794233289647</v>
      </c>
      <c r="G36" s="1013">
        <v>0</v>
      </c>
      <c r="H36" s="1013">
        <v>0</v>
      </c>
      <c r="I36" s="1013">
        <v>0</v>
      </c>
      <c r="J36" s="1013">
        <v>0</v>
      </c>
      <c r="K36" s="1013">
        <v>0</v>
      </c>
      <c r="L36" s="1014">
        <v>0</v>
      </c>
    </row>
    <row r="37" spans="1:12" ht="18.95" hidden="1" customHeight="1">
      <c r="A37" s="982" t="s">
        <v>358</v>
      </c>
      <c r="B37" s="983" t="s">
        <v>47</v>
      </c>
      <c r="C37" s="984" t="s">
        <v>359</v>
      </c>
      <c r="D37" s="985" t="s">
        <v>41</v>
      </c>
      <c r="E37" s="1079">
        <v>0</v>
      </c>
      <c r="F37" s="1080">
        <v>0</v>
      </c>
      <c r="G37" s="1080">
        <v>0</v>
      </c>
      <c r="H37" s="1080">
        <v>0</v>
      </c>
      <c r="I37" s="1080">
        <v>0</v>
      </c>
      <c r="J37" s="1080">
        <v>0</v>
      </c>
      <c r="K37" s="1080">
        <v>0</v>
      </c>
      <c r="L37" s="1083">
        <v>0</v>
      </c>
    </row>
    <row r="38" spans="1:12" ht="18.95" hidden="1" customHeight="1">
      <c r="A38" s="982"/>
      <c r="B38" s="983"/>
      <c r="C38" s="984"/>
      <c r="D38" s="987" t="s">
        <v>42</v>
      </c>
      <c r="E38" s="1081">
        <v>0</v>
      </c>
      <c r="F38" s="1074">
        <v>0</v>
      </c>
      <c r="G38" s="1074">
        <v>0</v>
      </c>
      <c r="H38" s="1074">
        <v>0</v>
      </c>
      <c r="I38" s="1074">
        <v>0</v>
      </c>
      <c r="J38" s="1074">
        <v>0</v>
      </c>
      <c r="K38" s="1074">
        <v>0</v>
      </c>
      <c r="L38" s="1082">
        <v>0</v>
      </c>
    </row>
    <row r="39" spans="1:12" ht="18.95" hidden="1" customHeight="1">
      <c r="A39" s="982"/>
      <c r="B39" s="983"/>
      <c r="C39" s="984"/>
      <c r="D39" s="987" t="s">
        <v>43</v>
      </c>
      <c r="E39" s="1081">
        <v>0</v>
      </c>
      <c r="F39" s="1074">
        <v>0</v>
      </c>
      <c r="G39" s="1074">
        <v>0</v>
      </c>
      <c r="H39" s="1074">
        <v>0</v>
      </c>
      <c r="I39" s="1074">
        <v>0</v>
      </c>
      <c r="J39" s="1074">
        <v>0</v>
      </c>
      <c r="K39" s="1074">
        <v>0</v>
      </c>
      <c r="L39" s="1082">
        <v>0</v>
      </c>
    </row>
    <row r="40" spans="1:12" ht="18.95" hidden="1" customHeight="1">
      <c r="A40" s="986"/>
      <c r="B40" s="984"/>
      <c r="C40" s="984"/>
      <c r="D40" s="987" t="s">
        <v>44</v>
      </c>
      <c r="E40" s="1010">
        <v>0</v>
      </c>
      <c r="F40" s="944">
        <v>0</v>
      </c>
      <c r="G40" s="944">
        <v>0</v>
      </c>
      <c r="H40" s="944">
        <v>0</v>
      </c>
      <c r="I40" s="944">
        <v>0</v>
      </c>
      <c r="J40" s="944">
        <v>0</v>
      </c>
      <c r="K40" s="944">
        <v>0</v>
      </c>
      <c r="L40" s="1011">
        <v>0</v>
      </c>
    </row>
    <row r="41" spans="1:12" ht="18.95" hidden="1" customHeight="1">
      <c r="A41" s="988"/>
      <c r="B41" s="989"/>
      <c r="C41" s="989"/>
      <c r="D41" s="993" t="s">
        <v>45</v>
      </c>
      <c r="E41" s="1012">
        <v>0</v>
      </c>
      <c r="F41" s="1013">
        <v>0</v>
      </c>
      <c r="G41" s="1013">
        <v>0</v>
      </c>
      <c r="H41" s="1013">
        <v>0</v>
      </c>
      <c r="I41" s="1013">
        <v>0</v>
      </c>
      <c r="J41" s="1013">
        <v>0</v>
      </c>
      <c r="K41" s="1013">
        <v>0</v>
      </c>
      <c r="L41" s="1014">
        <v>0</v>
      </c>
    </row>
    <row r="42" spans="1:12" ht="18.95" customHeight="1">
      <c r="A42" s="994" t="s">
        <v>360</v>
      </c>
      <c r="B42" s="995" t="s">
        <v>47</v>
      </c>
      <c r="C42" s="996" t="s">
        <v>361</v>
      </c>
      <c r="D42" s="997" t="s">
        <v>41</v>
      </c>
      <c r="E42" s="1150">
        <v>0</v>
      </c>
      <c r="F42" s="1148">
        <v>0</v>
      </c>
      <c r="G42" s="1148">
        <v>0</v>
      </c>
      <c r="H42" s="1148">
        <v>0</v>
      </c>
      <c r="I42" s="1148">
        <v>0</v>
      </c>
      <c r="J42" s="1148">
        <v>0</v>
      </c>
      <c r="K42" s="1148">
        <v>0</v>
      </c>
      <c r="L42" s="1151">
        <v>0</v>
      </c>
    </row>
    <row r="43" spans="1:12" ht="18.95" customHeight="1">
      <c r="A43" s="986"/>
      <c r="B43" s="984"/>
      <c r="C43" s="984" t="s">
        <v>362</v>
      </c>
      <c r="D43" s="987" t="s">
        <v>42</v>
      </c>
      <c r="E43" s="1081">
        <v>1498962</v>
      </c>
      <c r="F43" s="1074">
        <v>0</v>
      </c>
      <c r="G43" s="1074">
        <v>0</v>
      </c>
      <c r="H43" s="1074">
        <v>0</v>
      </c>
      <c r="I43" s="1074">
        <v>1498962</v>
      </c>
      <c r="J43" s="1074">
        <v>0</v>
      </c>
      <c r="K43" s="1074">
        <v>0</v>
      </c>
      <c r="L43" s="1082">
        <v>0</v>
      </c>
    </row>
    <row r="44" spans="1:12" ht="18.95" customHeight="1">
      <c r="A44" s="986"/>
      <c r="B44" s="984"/>
      <c r="C44" s="984"/>
      <c r="D44" s="987" t="s">
        <v>43</v>
      </c>
      <c r="E44" s="1081">
        <v>494203</v>
      </c>
      <c r="F44" s="1074">
        <v>0</v>
      </c>
      <c r="G44" s="1074">
        <v>0</v>
      </c>
      <c r="H44" s="1074">
        <v>0</v>
      </c>
      <c r="I44" s="1074">
        <v>494203</v>
      </c>
      <c r="J44" s="1074">
        <v>0</v>
      </c>
      <c r="K44" s="1074">
        <v>0</v>
      </c>
      <c r="L44" s="1082">
        <v>0</v>
      </c>
    </row>
    <row r="45" spans="1:12" ht="18.95" customHeight="1">
      <c r="A45" s="986"/>
      <c r="B45" s="984"/>
      <c r="C45" s="984"/>
      <c r="D45" s="987" t="s">
        <v>44</v>
      </c>
      <c r="E45" s="1010">
        <v>0</v>
      </c>
      <c r="F45" s="944">
        <v>0</v>
      </c>
      <c r="G45" s="944">
        <v>0</v>
      </c>
      <c r="H45" s="944">
        <v>0</v>
      </c>
      <c r="I45" s="944">
        <v>0</v>
      </c>
      <c r="J45" s="944">
        <v>0</v>
      </c>
      <c r="K45" s="944">
        <v>0</v>
      </c>
      <c r="L45" s="1011">
        <v>0</v>
      </c>
    </row>
    <row r="46" spans="1:12" ht="18.95" customHeight="1">
      <c r="A46" s="988"/>
      <c r="B46" s="989"/>
      <c r="C46" s="989"/>
      <c r="D46" s="990" t="s">
        <v>45</v>
      </c>
      <c r="E46" s="1012">
        <v>0.32969681686393654</v>
      </c>
      <c r="F46" s="1013">
        <v>0</v>
      </c>
      <c r="G46" s="1013">
        <v>0</v>
      </c>
      <c r="H46" s="1013">
        <v>0</v>
      </c>
      <c r="I46" s="1013">
        <v>0.32969681686393654</v>
      </c>
      <c r="J46" s="1013">
        <v>0</v>
      </c>
      <c r="K46" s="1013">
        <v>0</v>
      </c>
      <c r="L46" s="1014">
        <v>0</v>
      </c>
    </row>
    <row r="47" spans="1:12" ht="18.95" customHeight="1">
      <c r="A47" s="982" t="s">
        <v>363</v>
      </c>
      <c r="B47" s="983" t="s">
        <v>47</v>
      </c>
      <c r="C47" s="984" t="s">
        <v>364</v>
      </c>
      <c r="D47" s="998" t="s">
        <v>41</v>
      </c>
      <c r="E47" s="1079">
        <v>99696000</v>
      </c>
      <c r="F47" s="1074">
        <v>0</v>
      </c>
      <c r="G47" s="1074">
        <v>257000</v>
      </c>
      <c r="H47" s="1074">
        <v>98989000</v>
      </c>
      <c r="I47" s="1074">
        <v>450000</v>
      </c>
      <c r="J47" s="1074">
        <v>0</v>
      </c>
      <c r="K47" s="1074">
        <v>0</v>
      </c>
      <c r="L47" s="1082">
        <v>0</v>
      </c>
    </row>
    <row r="48" spans="1:12" ht="18.95" customHeight="1">
      <c r="A48" s="982"/>
      <c r="B48" s="983"/>
      <c r="C48" s="984"/>
      <c r="D48" s="987" t="s">
        <v>42</v>
      </c>
      <c r="E48" s="1081">
        <v>99123408.650000006</v>
      </c>
      <c r="F48" s="1074">
        <v>0</v>
      </c>
      <c r="G48" s="1074">
        <v>295000</v>
      </c>
      <c r="H48" s="1074">
        <v>98365472.650000006</v>
      </c>
      <c r="I48" s="1074">
        <v>462936</v>
      </c>
      <c r="J48" s="1074">
        <v>0</v>
      </c>
      <c r="K48" s="1074">
        <v>0</v>
      </c>
      <c r="L48" s="1082">
        <v>0</v>
      </c>
    </row>
    <row r="49" spans="1:12" ht="18.95" customHeight="1">
      <c r="A49" s="982"/>
      <c r="B49" s="983"/>
      <c r="C49" s="984"/>
      <c r="D49" s="987" t="s">
        <v>43</v>
      </c>
      <c r="E49" s="1081">
        <v>60217964.74000001</v>
      </c>
      <c r="F49" s="1074">
        <v>0</v>
      </c>
      <c r="G49" s="1074">
        <v>132814.48000000001</v>
      </c>
      <c r="H49" s="1074">
        <v>59766733.760000013</v>
      </c>
      <c r="I49" s="1074">
        <v>318416.5</v>
      </c>
      <c r="J49" s="1074">
        <v>0</v>
      </c>
      <c r="K49" s="1074">
        <v>0</v>
      </c>
      <c r="L49" s="1082">
        <v>0</v>
      </c>
    </row>
    <row r="50" spans="1:12" ht="18.95" customHeight="1">
      <c r="A50" s="982"/>
      <c r="B50" s="984"/>
      <c r="C50" s="984"/>
      <c r="D50" s="987" t="s">
        <v>44</v>
      </c>
      <c r="E50" s="1010">
        <v>0.60401585560102722</v>
      </c>
      <c r="F50" s="944">
        <v>0</v>
      </c>
      <c r="G50" s="944">
        <v>0.51678785992217902</v>
      </c>
      <c r="H50" s="944">
        <v>0.60377146713271179</v>
      </c>
      <c r="I50" s="944">
        <v>0.70759222222222218</v>
      </c>
      <c r="J50" s="944">
        <v>0</v>
      </c>
      <c r="K50" s="944">
        <v>0</v>
      </c>
      <c r="L50" s="1011">
        <v>0</v>
      </c>
    </row>
    <row r="51" spans="1:12" ht="18.95" customHeight="1">
      <c r="A51" s="988"/>
      <c r="B51" s="989"/>
      <c r="C51" s="989"/>
      <c r="D51" s="992" t="s">
        <v>45</v>
      </c>
      <c r="E51" s="1012">
        <v>0.60750498353649995</v>
      </c>
      <c r="F51" s="1013">
        <v>0</v>
      </c>
      <c r="G51" s="1013">
        <v>0.4502185762711865</v>
      </c>
      <c r="H51" s="1013">
        <v>0.60759870460501475</v>
      </c>
      <c r="I51" s="1013">
        <v>0.68781969861924763</v>
      </c>
      <c r="J51" s="1013">
        <v>0</v>
      </c>
      <c r="K51" s="1013">
        <v>0</v>
      </c>
      <c r="L51" s="1014">
        <v>0</v>
      </c>
    </row>
    <row r="52" spans="1:12" ht="18.95" hidden="1" customHeight="1">
      <c r="A52" s="982" t="s">
        <v>365</v>
      </c>
      <c r="B52" s="983" t="s">
        <v>47</v>
      </c>
      <c r="C52" s="984" t="s">
        <v>366</v>
      </c>
      <c r="D52" s="985" t="s">
        <v>41</v>
      </c>
      <c r="E52" s="1079">
        <v>0</v>
      </c>
      <c r="F52" s="1080">
        <v>0</v>
      </c>
      <c r="G52" s="1080">
        <v>0</v>
      </c>
      <c r="H52" s="1080">
        <v>0</v>
      </c>
      <c r="I52" s="1080">
        <v>0</v>
      </c>
      <c r="J52" s="1080">
        <v>0</v>
      </c>
      <c r="K52" s="1080">
        <v>0</v>
      </c>
      <c r="L52" s="1083">
        <v>0</v>
      </c>
    </row>
    <row r="53" spans="1:12" ht="18.95" hidden="1" customHeight="1">
      <c r="A53" s="982"/>
      <c r="B53" s="983"/>
      <c r="C53" s="984"/>
      <c r="D53" s="987" t="s">
        <v>42</v>
      </c>
      <c r="E53" s="1081">
        <v>0</v>
      </c>
      <c r="F53" s="1074">
        <v>0</v>
      </c>
      <c r="G53" s="1074">
        <v>0</v>
      </c>
      <c r="H53" s="1074">
        <v>0</v>
      </c>
      <c r="I53" s="1074">
        <v>0</v>
      </c>
      <c r="J53" s="1074">
        <v>0</v>
      </c>
      <c r="K53" s="1074">
        <v>0</v>
      </c>
      <c r="L53" s="1082">
        <v>0</v>
      </c>
    </row>
    <row r="54" spans="1:12" ht="18.95" hidden="1" customHeight="1">
      <c r="A54" s="982"/>
      <c r="B54" s="983"/>
      <c r="C54" s="984"/>
      <c r="D54" s="987" t="s">
        <v>43</v>
      </c>
      <c r="E54" s="1081">
        <v>0</v>
      </c>
      <c r="F54" s="1074">
        <v>0</v>
      </c>
      <c r="G54" s="1074">
        <v>0</v>
      </c>
      <c r="H54" s="1074">
        <v>0</v>
      </c>
      <c r="I54" s="1074">
        <v>0</v>
      </c>
      <c r="J54" s="1074">
        <v>0</v>
      </c>
      <c r="K54" s="1074">
        <v>0</v>
      </c>
      <c r="L54" s="1082">
        <v>0</v>
      </c>
    </row>
    <row r="55" spans="1:12" ht="18.95" hidden="1" customHeight="1">
      <c r="A55" s="986"/>
      <c r="B55" s="984"/>
      <c r="C55" s="984"/>
      <c r="D55" s="987" t="s">
        <v>44</v>
      </c>
      <c r="E55" s="1010">
        <v>0</v>
      </c>
      <c r="F55" s="944">
        <v>0</v>
      </c>
      <c r="G55" s="944">
        <v>0</v>
      </c>
      <c r="H55" s="944">
        <v>0</v>
      </c>
      <c r="I55" s="944">
        <v>0</v>
      </c>
      <c r="J55" s="944">
        <v>0</v>
      </c>
      <c r="K55" s="944">
        <v>0</v>
      </c>
      <c r="L55" s="1011">
        <v>0</v>
      </c>
    </row>
    <row r="56" spans="1:12" ht="18.95" hidden="1" customHeight="1">
      <c r="A56" s="988"/>
      <c r="B56" s="989"/>
      <c r="C56" s="989"/>
      <c r="D56" s="992" t="s">
        <v>45</v>
      </c>
      <c r="E56" s="1012">
        <v>0</v>
      </c>
      <c r="F56" s="1013">
        <v>0</v>
      </c>
      <c r="G56" s="1013">
        <v>0</v>
      </c>
      <c r="H56" s="1013">
        <v>0</v>
      </c>
      <c r="I56" s="1013">
        <v>0</v>
      </c>
      <c r="J56" s="1013">
        <v>0</v>
      </c>
      <c r="K56" s="1013">
        <v>0</v>
      </c>
      <c r="L56" s="1014">
        <v>0</v>
      </c>
    </row>
    <row r="57" spans="1:12" ht="18.95" customHeight="1">
      <c r="A57" s="982" t="s">
        <v>367</v>
      </c>
      <c r="B57" s="983" t="s">
        <v>47</v>
      </c>
      <c r="C57" s="984" t="s">
        <v>368</v>
      </c>
      <c r="D57" s="987" t="s">
        <v>41</v>
      </c>
      <c r="E57" s="1079">
        <v>894199000</v>
      </c>
      <c r="F57" s="1074">
        <v>649264000</v>
      </c>
      <c r="G57" s="1074">
        <v>2301000</v>
      </c>
      <c r="H57" s="1074">
        <v>203415000</v>
      </c>
      <c r="I57" s="1074">
        <v>38307000</v>
      </c>
      <c r="J57" s="1074">
        <v>0</v>
      </c>
      <c r="K57" s="1074">
        <v>0</v>
      </c>
      <c r="L57" s="1082">
        <v>912000</v>
      </c>
    </row>
    <row r="58" spans="1:12" ht="18.95" customHeight="1">
      <c r="A58" s="982"/>
      <c r="B58" s="983"/>
      <c r="C58" s="984"/>
      <c r="D58" s="987" t="s">
        <v>42</v>
      </c>
      <c r="E58" s="1081">
        <v>1030427062.5700001</v>
      </c>
      <c r="F58" s="1074">
        <v>650324530.77999997</v>
      </c>
      <c r="G58" s="1074">
        <v>2358000</v>
      </c>
      <c r="H58" s="1074">
        <v>217297979.19</v>
      </c>
      <c r="I58" s="1074">
        <v>136776662.17000002</v>
      </c>
      <c r="J58" s="1074">
        <v>0</v>
      </c>
      <c r="K58" s="1074">
        <v>0</v>
      </c>
      <c r="L58" s="1082">
        <v>23669890.43</v>
      </c>
    </row>
    <row r="59" spans="1:12" ht="18.95" customHeight="1">
      <c r="A59" s="982"/>
      <c r="B59" s="983"/>
      <c r="C59" s="984"/>
      <c r="D59" s="987" t="s">
        <v>43</v>
      </c>
      <c r="E59" s="1081">
        <v>464421538.05999994</v>
      </c>
      <c r="F59" s="1074">
        <v>270208944.96999997</v>
      </c>
      <c r="G59" s="1074">
        <v>1106825.25</v>
      </c>
      <c r="H59" s="1074">
        <v>126306615.46999998</v>
      </c>
      <c r="I59" s="1074">
        <v>47965259.680000007</v>
      </c>
      <c r="J59" s="1074">
        <v>0</v>
      </c>
      <c r="K59" s="1074">
        <v>0</v>
      </c>
      <c r="L59" s="1082">
        <v>18833892.690000001</v>
      </c>
    </row>
    <row r="60" spans="1:12" ht="18.95" customHeight="1">
      <c r="A60" s="986"/>
      <c r="B60" s="984"/>
      <c r="C60" s="984"/>
      <c r="D60" s="987" t="s">
        <v>44</v>
      </c>
      <c r="E60" s="1010">
        <v>0.51937156948285557</v>
      </c>
      <c r="F60" s="944">
        <v>0.41617730995404023</v>
      </c>
      <c r="G60" s="944">
        <v>0.48101923076923075</v>
      </c>
      <c r="H60" s="944">
        <v>0.62093068588845457</v>
      </c>
      <c r="I60" s="944">
        <v>1.2521278011851622</v>
      </c>
      <c r="J60" s="944">
        <v>0</v>
      </c>
      <c r="K60" s="944">
        <v>0</v>
      </c>
      <c r="L60" s="1011" t="s">
        <v>750</v>
      </c>
    </row>
    <row r="61" spans="1:12" ht="18.95" customHeight="1">
      <c r="A61" s="988"/>
      <c r="B61" s="989"/>
      <c r="C61" s="989"/>
      <c r="D61" s="987" t="s">
        <v>45</v>
      </c>
      <c r="E61" s="1012">
        <v>0.45070782293089318</v>
      </c>
      <c r="F61" s="1013">
        <v>0.41549861981357378</v>
      </c>
      <c r="G61" s="1013">
        <v>0.46939153944020356</v>
      </c>
      <c r="H61" s="1013">
        <v>0.58125996358005971</v>
      </c>
      <c r="I61" s="1013">
        <v>0.35068306916558528</v>
      </c>
      <c r="J61" s="1013">
        <v>0</v>
      </c>
      <c r="K61" s="1013">
        <v>0</v>
      </c>
      <c r="L61" s="1014">
        <v>0.79568989749649643</v>
      </c>
    </row>
    <row r="62" spans="1:12" ht="18.95" customHeight="1">
      <c r="A62" s="982" t="s">
        <v>369</v>
      </c>
      <c r="B62" s="983" t="s">
        <v>47</v>
      </c>
      <c r="C62" s="984" t="s">
        <v>132</v>
      </c>
      <c r="D62" s="985" t="s">
        <v>41</v>
      </c>
      <c r="E62" s="1079">
        <v>3038000</v>
      </c>
      <c r="F62" s="1074">
        <v>3038000</v>
      </c>
      <c r="G62" s="1074">
        <v>0</v>
      </c>
      <c r="H62" s="1074">
        <v>0</v>
      </c>
      <c r="I62" s="1074">
        <v>0</v>
      </c>
      <c r="J62" s="1074">
        <v>0</v>
      </c>
      <c r="K62" s="1074">
        <v>0</v>
      </c>
      <c r="L62" s="1082">
        <v>0</v>
      </c>
    </row>
    <row r="63" spans="1:12" ht="18.95" customHeight="1">
      <c r="A63" s="982"/>
      <c r="B63" s="983"/>
      <c r="C63" s="984"/>
      <c r="D63" s="987" t="s">
        <v>42</v>
      </c>
      <c r="E63" s="1081">
        <v>3038000</v>
      </c>
      <c r="F63" s="1074">
        <v>3038000</v>
      </c>
      <c r="G63" s="1074">
        <v>0</v>
      </c>
      <c r="H63" s="1074">
        <v>0</v>
      </c>
      <c r="I63" s="1074">
        <v>0</v>
      </c>
      <c r="J63" s="1074">
        <v>0</v>
      </c>
      <c r="K63" s="1074">
        <v>0</v>
      </c>
      <c r="L63" s="1082">
        <v>0</v>
      </c>
    </row>
    <row r="64" spans="1:12" ht="18.95" customHeight="1">
      <c r="A64" s="982"/>
      <c r="B64" s="983"/>
      <c r="C64" s="984"/>
      <c r="D64" s="987" t="s">
        <v>43</v>
      </c>
      <c r="E64" s="1081">
        <v>2264431</v>
      </c>
      <c r="F64" s="1074">
        <v>2264431</v>
      </c>
      <c r="G64" s="1074">
        <v>0</v>
      </c>
      <c r="H64" s="1074">
        <v>0</v>
      </c>
      <c r="I64" s="1074">
        <v>0</v>
      </c>
      <c r="J64" s="1074">
        <v>0</v>
      </c>
      <c r="K64" s="1074">
        <v>0</v>
      </c>
      <c r="L64" s="1082">
        <v>0</v>
      </c>
    </row>
    <row r="65" spans="1:12" ht="18.95" customHeight="1">
      <c r="A65" s="986"/>
      <c r="B65" s="984"/>
      <c r="C65" s="984"/>
      <c r="D65" s="987" t="s">
        <v>44</v>
      </c>
      <c r="E65" s="1010">
        <v>0.74536899275839363</v>
      </c>
      <c r="F65" s="944">
        <v>0.74536899275839363</v>
      </c>
      <c r="G65" s="944">
        <v>0</v>
      </c>
      <c r="H65" s="944">
        <v>0</v>
      </c>
      <c r="I65" s="944">
        <v>0</v>
      </c>
      <c r="J65" s="944">
        <v>0</v>
      </c>
      <c r="K65" s="944">
        <v>0</v>
      </c>
      <c r="L65" s="1011">
        <v>0</v>
      </c>
    </row>
    <row r="66" spans="1:12" ht="18.95" customHeight="1">
      <c r="A66" s="988"/>
      <c r="B66" s="989"/>
      <c r="C66" s="989"/>
      <c r="D66" s="992" t="s">
        <v>45</v>
      </c>
      <c r="E66" s="1012">
        <v>0.74536899275839363</v>
      </c>
      <c r="F66" s="1013">
        <v>0.74536899275839363</v>
      </c>
      <c r="G66" s="1013">
        <v>0</v>
      </c>
      <c r="H66" s="1013">
        <v>0</v>
      </c>
      <c r="I66" s="1013">
        <v>0</v>
      </c>
      <c r="J66" s="1013">
        <v>0</v>
      </c>
      <c r="K66" s="1013">
        <v>0</v>
      </c>
      <c r="L66" s="1014">
        <v>0</v>
      </c>
    </row>
    <row r="67" spans="1:12" ht="18.95" customHeight="1">
      <c r="A67" s="982" t="s">
        <v>370</v>
      </c>
      <c r="B67" s="983" t="s">
        <v>47</v>
      </c>
      <c r="C67" s="984" t="s">
        <v>371</v>
      </c>
      <c r="D67" s="985" t="s">
        <v>41</v>
      </c>
      <c r="E67" s="1079">
        <v>105995000</v>
      </c>
      <c r="F67" s="1074">
        <v>96626000</v>
      </c>
      <c r="G67" s="1074">
        <v>0</v>
      </c>
      <c r="H67" s="1074">
        <v>8897000</v>
      </c>
      <c r="I67" s="1074">
        <v>472000</v>
      </c>
      <c r="J67" s="1074">
        <v>0</v>
      </c>
      <c r="K67" s="1074">
        <v>0</v>
      </c>
      <c r="L67" s="1082">
        <v>0</v>
      </c>
    </row>
    <row r="68" spans="1:12" ht="18.95" customHeight="1">
      <c r="A68" s="982"/>
      <c r="B68" s="983"/>
      <c r="C68" s="984"/>
      <c r="D68" s="987" t="s">
        <v>42</v>
      </c>
      <c r="E68" s="1081">
        <v>192203253.90000001</v>
      </c>
      <c r="F68" s="1074">
        <v>148815183.96000001</v>
      </c>
      <c r="G68" s="1074">
        <v>0</v>
      </c>
      <c r="H68" s="1074">
        <v>38659953.139999993</v>
      </c>
      <c r="I68" s="1074">
        <v>4728116.8</v>
      </c>
      <c r="J68" s="1074">
        <v>0</v>
      </c>
      <c r="K68" s="1074">
        <v>0</v>
      </c>
      <c r="L68" s="1082">
        <v>0</v>
      </c>
    </row>
    <row r="69" spans="1:12" ht="18.95" customHeight="1">
      <c r="A69" s="982"/>
      <c r="B69" s="983"/>
      <c r="C69" s="984"/>
      <c r="D69" s="987" t="s">
        <v>43</v>
      </c>
      <c r="E69" s="1081">
        <v>129222539.57999998</v>
      </c>
      <c r="F69" s="1074">
        <v>101241064.29999998</v>
      </c>
      <c r="G69" s="1074">
        <v>0</v>
      </c>
      <c r="H69" s="1074">
        <v>27371539.580000002</v>
      </c>
      <c r="I69" s="1074">
        <v>609935.69999999995</v>
      </c>
      <c r="J69" s="1074">
        <v>0</v>
      </c>
      <c r="K69" s="1074">
        <v>0</v>
      </c>
      <c r="L69" s="1082">
        <v>0</v>
      </c>
    </row>
    <row r="70" spans="1:12" ht="18.95" customHeight="1">
      <c r="A70" s="986"/>
      <c r="B70" s="984"/>
      <c r="C70" s="984"/>
      <c r="D70" s="987" t="s">
        <v>44</v>
      </c>
      <c r="E70" s="1010">
        <v>1.2191380685881408</v>
      </c>
      <c r="F70" s="944">
        <v>1.047762137519922</v>
      </c>
      <c r="G70" s="944">
        <v>0</v>
      </c>
      <c r="H70" s="944">
        <v>3.0764909047993707</v>
      </c>
      <c r="I70" s="944">
        <v>1.2922366525423727</v>
      </c>
      <c r="J70" s="944">
        <v>0</v>
      </c>
      <c r="K70" s="944">
        <v>0</v>
      </c>
      <c r="L70" s="1011">
        <v>0</v>
      </c>
    </row>
    <row r="71" spans="1:12" ht="18.95" customHeight="1">
      <c r="A71" s="988"/>
      <c r="B71" s="989"/>
      <c r="C71" s="989"/>
      <c r="D71" s="990" t="s">
        <v>45</v>
      </c>
      <c r="E71" s="1012">
        <v>0.67232233043896439</v>
      </c>
      <c r="F71" s="1013">
        <v>0.68031407552614076</v>
      </c>
      <c r="G71" s="1013">
        <v>0</v>
      </c>
      <c r="H71" s="1013">
        <v>0.70800757261342107</v>
      </c>
      <c r="I71" s="1013">
        <v>0.12900182584321943</v>
      </c>
      <c r="J71" s="1013">
        <v>0</v>
      </c>
      <c r="K71" s="1013">
        <v>0</v>
      </c>
      <c r="L71" s="1014">
        <v>0</v>
      </c>
    </row>
    <row r="72" spans="1:12" ht="18.95" customHeight="1">
      <c r="A72" s="999" t="s">
        <v>372</v>
      </c>
      <c r="B72" s="995" t="s">
        <v>47</v>
      </c>
      <c r="C72" s="1000" t="s">
        <v>373</v>
      </c>
      <c r="D72" s="997" t="s">
        <v>41</v>
      </c>
      <c r="E72" s="1079">
        <v>420597000</v>
      </c>
      <c r="F72" s="1074">
        <v>343703000</v>
      </c>
      <c r="G72" s="1074">
        <v>157000</v>
      </c>
      <c r="H72" s="1074">
        <v>60380000</v>
      </c>
      <c r="I72" s="1074">
        <v>1239000</v>
      </c>
      <c r="J72" s="1074">
        <v>0</v>
      </c>
      <c r="K72" s="1074">
        <v>0</v>
      </c>
      <c r="L72" s="1082">
        <v>15118000</v>
      </c>
    </row>
    <row r="73" spans="1:12" ht="18.95" customHeight="1">
      <c r="A73" s="982"/>
      <c r="B73" s="983"/>
      <c r="C73" s="984"/>
      <c r="D73" s="987" t="s">
        <v>42</v>
      </c>
      <c r="E73" s="1081">
        <v>425392024.12</v>
      </c>
      <c r="F73" s="1074">
        <v>348483625.81999999</v>
      </c>
      <c r="G73" s="1074">
        <v>168900</v>
      </c>
      <c r="H73" s="1074">
        <v>57774598.82</v>
      </c>
      <c r="I73" s="1074">
        <v>2294856.48</v>
      </c>
      <c r="J73" s="1074">
        <v>0</v>
      </c>
      <c r="K73" s="1074">
        <v>0</v>
      </c>
      <c r="L73" s="1082">
        <v>16670043</v>
      </c>
    </row>
    <row r="74" spans="1:12" ht="18.95" customHeight="1">
      <c r="A74" s="982"/>
      <c r="B74" s="983"/>
      <c r="C74" s="984"/>
      <c r="D74" s="987" t="s">
        <v>43</v>
      </c>
      <c r="E74" s="1081">
        <v>246151162.21999997</v>
      </c>
      <c r="F74" s="1074">
        <v>205118108.80999997</v>
      </c>
      <c r="G74" s="1074">
        <v>82247.570000000007</v>
      </c>
      <c r="H74" s="1074">
        <v>31029568.649999987</v>
      </c>
      <c r="I74" s="1074">
        <v>1150495.6499999999</v>
      </c>
      <c r="J74" s="1074">
        <v>0</v>
      </c>
      <c r="K74" s="1074">
        <v>0</v>
      </c>
      <c r="L74" s="1082">
        <v>8770741.5400000121</v>
      </c>
    </row>
    <row r="75" spans="1:12" ht="18.95" customHeight="1">
      <c r="A75" s="986"/>
      <c r="B75" s="984"/>
      <c r="C75" s="984" t="s">
        <v>4</v>
      </c>
      <c r="D75" s="987" t="s">
        <v>44</v>
      </c>
      <c r="E75" s="1010">
        <v>0.58524231561328299</v>
      </c>
      <c r="F75" s="944">
        <v>0.59678882293724511</v>
      </c>
      <c r="G75" s="944">
        <v>0.523869872611465</v>
      </c>
      <c r="H75" s="944">
        <v>0.51390474743292458</v>
      </c>
      <c r="I75" s="944">
        <v>0.9285679176755447</v>
      </c>
      <c r="J75" s="944">
        <v>0</v>
      </c>
      <c r="K75" s="944">
        <v>0</v>
      </c>
      <c r="L75" s="1011">
        <v>0.58015223839132246</v>
      </c>
    </row>
    <row r="76" spans="1:12" ht="18.75" customHeight="1">
      <c r="A76" s="988"/>
      <c r="B76" s="989"/>
      <c r="C76" s="989"/>
      <c r="D76" s="993" t="s">
        <v>45</v>
      </c>
      <c r="E76" s="1012">
        <v>0.57864545704449433</v>
      </c>
      <c r="F76" s="1013">
        <v>0.58860185561759593</v>
      </c>
      <c r="G76" s="1013">
        <v>0.48696015393724101</v>
      </c>
      <c r="H76" s="1013">
        <v>0.53707977699117126</v>
      </c>
      <c r="I76" s="1013">
        <v>0.50133664567990754</v>
      </c>
      <c r="J76" s="1013">
        <v>0</v>
      </c>
      <c r="K76" s="1013">
        <v>0</v>
      </c>
      <c r="L76" s="1014">
        <v>0.52613790738272315</v>
      </c>
    </row>
    <row r="77" spans="1:12" ht="18.95" hidden="1" customHeight="1">
      <c r="A77" s="982" t="s">
        <v>374</v>
      </c>
      <c r="B77" s="983" t="s">
        <v>47</v>
      </c>
      <c r="C77" s="984" t="s">
        <v>375</v>
      </c>
      <c r="D77" s="998" t="s">
        <v>41</v>
      </c>
      <c r="E77" s="1079">
        <v>0</v>
      </c>
      <c r="F77" s="1080">
        <v>0</v>
      </c>
      <c r="G77" s="1080">
        <v>0</v>
      </c>
      <c r="H77" s="1080">
        <v>0</v>
      </c>
      <c r="I77" s="1080">
        <v>0</v>
      </c>
      <c r="J77" s="1080">
        <v>0</v>
      </c>
      <c r="K77" s="1080">
        <v>0</v>
      </c>
      <c r="L77" s="1083">
        <v>0</v>
      </c>
    </row>
    <row r="78" spans="1:12" ht="18.95" hidden="1" customHeight="1">
      <c r="A78" s="982"/>
      <c r="B78" s="983"/>
      <c r="C78" s="984"/>
      <c r="D78" s="987" t="s">
        <v>42</v>
      </c>
      <c r="E78" s="1081">
        <v>0</v>
      </c>
      <c r="F78" s="1074">
        <v>0</v>
      </c>
      <c r="G78" s="1074">
        <v>0</v>
      </c>
      <c r="H78" s="1074">
        <v>0</v>
      </c>
      <c r="I78" s="1074">
        <v>0</v>
      </c>
      <c r="J78" s="1074">
        <v>0</v>
      </c>
      <c r="K78" s="1074">
        <v>0</v>
      </c>
      <c r="L78" s="1082">
        <v>0</v>
      </c>
    </row>
    <row r="79" spans="1:12" ht="18.95" hidden="1" customHeight="1">
      <c r="A79" s="982"/>
      <c r="B79" s="983"/>
      <c r="C79" s="984"/>
      <c r="D79" s="987" t="s">
        <v>43</v>
      </c>
      <c r="E79" s="1081">
        <v>0</v>
      </c>
      <c r="F79" s="1074">
        <v>0</v>
      </c>
      <c r="G79" s="1074">
        <v>0</v>
      </c>
      <c r="H79" s="1074">
        <v>0</v>
      </c>
      <c r="I79" s="1074">
        <v>0</v>
      </c>
      <c r="J79" s="1074">
        <v>0</v>
      </c>
      <c r="K79" s="1074">
        <v>0</v>
      </c>
      <c r="L79" s="1082">
        <v>0</v>
      </c>
    </row>
    <row r="80" spans="1:12" ht="18.95" hidden="1" customHeight="1">
      <c r="A80" s="986"/>
      <c r="B80" s="984"/>
      <c r="C80" s="984"/>
      <c r="D80" s="987" t="s">
        <v>44</v>
      </c>
      <c r="E80" s="1010">
        <v>0</v>
      </c>
      <c r="F80" s="944">
        <v>0</v>
      </c>
      <c r="G80" s="944">
        <v>0</v>
      </c>
      <c r="H80" s="944">
        <v>0</v>
      </c>
      <c r="I80" s="944">
        <v>0</v>
      </c>
      <c r="J80" s="944">
        <v>0</v>
      </c>
      <c r="K80" s="944">
        <v>0</v>
      </c>
      <c r="L80" s="1011">
        <v>0</v>
      </c>
    </row>
    <row r="81" spans="1:12" ht="18.95" hidden="1" customHeight="1">
      <c r="A81" s="988"/>
      <c r="B81" s="989"/>
      <c r="C81" s="989"/>
      <c r="D81" s="987" t="s">
        <v>45</v>
      </c>
      <c r="E81" s="1012">
        <v>0</v>
      </c>
      <c r="F81" s="1013">
        <v>0</v>
      </c>
      <c r="G81" s="1013">
        <v>0</v>
      </c>
      <c r="H81" s="1013">
        <v>0</v>
      </c>
      <c r="I81" s="1013">
        <v>0</v>
      </c>
      <c r="J81" s="1013">
        <v>0</v>
      </c>
      <c r="K81" s="1013">
        <v>0</v>
      </c>
      <c r="L81" s="1014">
        <v>0</v>
      </c>
    </row>
    <row r="82" spans="1:12" ht="18.95" hidden="1" customHeight="1">
      <c r="A82" s="982" t="s">
        <v>376</v>
      </c>
      <c r="B82" s="983" t="s">
        <v>47</v>
      </c>
      <c r="C82" s="984" t="s">
        <v>111</v>
      </c>
      <c r="D82" s="985" t="s">
        <v>41</v>
      </c>
      <c r="E82" s="1079">
        <v>0</v>
      </c>
      <c r="F82" s="1080">
        <v>0</v>
      </c>
      <c r="G82" s="1080">
        <v>0</v>
      </c>
      <c r="H82" s="1080">
        <v>0</v>
      </c>
      <c r="I82" s="1080">
        <v>0</v>
      </c>
      <c r="J82" s="1080">
        <v>0</v>
      </c>
      <c r="K82" s="1080">
        <v>0</v>
      </c>
      <c r="L82" s="1083">
        <v>0</v>
      </c>
    </row>
    <row r="83" spans="1:12" ht="18.95" hidden="1" customHeight="1">
      <c r="A83" s="982"/>
      <c r="B83" s="983"/>
      <c r="C83" s="984"/>
      <c r="D83" s="987" t="s">
        <v>42</v>
      </c>
      <c r="E83" s="1081">
        <v>0</v>
      </c>
      <c r="F83" s="1074">
        <v>0</v>
      </c>
      <c r="G83" s="1074">
        <v>0</v>
      </c>
      <c r="H83" s="1074">
        <v>0</v>
      </c>
      <c r="I83" s="1074">
        <v>0</v>
      </c>
      <c r="J83" s="1074">
        <v>0</v>
      </c>
      <c r="K83" s="1074">
        <v>0</v>
      </c>
      <c r="L83" s="1082">
        <v>0</v>
      </c>
    </row>
    <row r="84" spans="1:12" ht="18.95" hidden="1" customHeight="1">
      <c r="A84" s="982"/>
      <c r="B84" s="983"/>
      <c r="C84" s="984"/>
      <c r="D84" s="987" t="s">
        <v>43</v>
      </c>
      <c r="E84" s="1081">
        <v>0</v>
      </c>
      <c r="F84" s="1074">
        <v>0</v>
      </c>
      <c r="G84" s="1074">
        <v>0</v>
      </c>
      <c r="H84" s="1074">
        <v>0</v>
      </c>
      <c r="I84" s="1074">
        <v>0</v>
      </c>
      <c r="J84" s="1074">
        <v>0</v>
      </c>
      <c r="K84" s="1074">
        <v>0</v>
      </c>
      <c r="L84" s="1082">
        <v>0</v>
      </c>
    </row>
    <row r="85" spans="1:12" ht="18.95" hidden="1" customHeight="1">
      <c r="A85" s="986"/>
      <c r="B85" s="984"/>
      <c r="C85" s="984"/>
      <c r="D85" s="987" t="s">
        <v>44</v>
      </c>
      <c r="E85" s="1010">
        <v>0</v>
      </c>
      <c r="F85" s="944">
        <v>0</v>
      </c>
      <c r="G85" s="944">
        <v>0</v>
      </c>
      <c r="H85" s="944">
        <v>0</v>
      </c>
      <c r="I85" s="944">
        <v>0</v>
      </c>
      <c r="J85" s="944">
        <v>0</v>
      </c>
      <c r="K85" s="944">
        <v>0</v>
      </c>
      <c r="L85" s="1011">
        <v>0</v>
      </c>
    </row>
    <row r="86" spans="1:12" ht="18.95" hidden="1" customHeight="1">
      <c r="A86" s="988"/>
      <c r="B86" s="989"/>
      <c r="C86" s="989"/>
      <c r="D86" s="992" t="s">
        <v>45</v>
      </c>
      <c r="E86" s="1012">
        <v>0</v>
      </c>
      <c r="F86" s="1013">
        <v>0</v>
      </c>
      <c r="G86" s="1013">
        <v>0</v>
      </c>
      <c r="H86" s="1013">
        <v>0</v>
      </c>
      <c r="I86" s="1013">
        <v>0</v>
      </c>
      <c r="J86" s="1013">
        <v>0</v>
      </c>
      <c r="K86" s="1013">
        <v>0</v>
      </c>
      <c r="L86" s="1014">
        <v>0</v>
      </c>
    </row>
    <row r="87" spans="1:12" ht="18.95" customHeight="1">
      <c r="A87" s="982" t="s">
        <v>377</v>
      </c>
      <c r="B87" s="983" t="s">
        <v>47</v>
      </c>
      <c r="C87" s="984" t="s">
        <v>83</v>
      </c>
      <c r="D87" s="987" t="s">
        <v>41</v>
      </c>
      <c r="E87" s="1079">
        <v>1684879000</v>
      </c>
      <c r="F87" s="1074">
        <v>504576000</v>
      </c>
      <c r="G87" s="1074">
        <v>2411000</v>
      </c>
      <c r="H87" s="1074">
        <v>1116860000</v>
      </c>
      <c r="I87" s="1074">
        <v>46077000</v>
      </c>
      <c r="J87" s="1074">
        <v>0</v>
      </c>
      <c r="K87" s="1074">
        <v>0</v>
      </c>
      <c r="L87" s="1082">
        <v>14955000</v>
      </c>
    </row>
    <row r="88" spans="1:12" ht="18.95" customHeight="1">
      <c r="A88" s="982"/>
      <c r="B88" s="983"/>
      <c r="C88" s="984"/>
      <c r="D88" s="987" t="s">
        <v>42</v>
      </c>
      <c r="E88" s="1081">
        <v>1755179329.5299997</v>
      </c>
      <c r="F88" s="1074">
        <v>511646012.82999998</v>
      </c>
      <c r="G88" s="1074">
        <v>2439486.7900000005</v>
      </c>
      <c r="H88" s="1074">
        <v>1138663259.7799997</v>
      </c>
      <c r="I88" s="1074">
        <v>48993507.68</v>
      </c>
      <c r="J88" s="1074">
        <v>5000</v>
      </c>
      <c r="K88" s="1074">
        <v>0</v>
      </c>
      <c r="L88" s="1082">
        <v>53432062.45000001</v>
      </c>
    </row>
    <row r="89" spans="1:12" ht="18.95" customHeight="1">
      <c r="A89" s="982"/>
      <c r="B89" s="983"/>
      <c r="C89" s="984"/>
      <c r="D89" s="987" t="s">
        <v>43</v>
      </c>
      <c r="E89" s="1081">
        <v>1077246093.5199995</v>
      </c>
      <c r="F89" s="1074">
        <v>320103458.41999996</v>
      </c>
      <c r="G89" s="1074">
        <v>1297000.7200000004</v>
      </c>
      <c r="H89" s="1074">
        <v>713996290.5199995</v>
      </c>
      <c r="I89" s="1074">
        <v>9866880.6699999999</v>
      </c>
      <c r="J89" s="1074">
        <v>0</v>
      </c>
      <c r="K89" s="1074">
        <v>0</v>
      </c>
      <c r="L89" s="1082">
        <v>31982463.189999998</v>
      </c>
    </row>
    <row r="90" spans="1:12" ht="18.95" customHeight="1">
      <c r="A90" s="982"/>
      <c r="B90" s="984"/>
      <c r="C90" s="984"/>
      <c r="D90" s="987" t="s">
        <v>44</v>
      </c>
      <c r="E90" s="1010">
        <v>0.63936110161026372</v>
      </c>
      <c r="F90" s="944">
        <v>0.63440087998636474</v>
      </c>
      <c r="G90" s="944">
        <v>0.53795135628369994</v>
      </c>
      <c r="H90" s="944">
        <v>0.63928898028401004</v>
      </c>
      <c r="I90" s="944">
        <v>0.21413895587820386</v>
      </c>
      <c r="J90" s="944">
        <v>0</v>
      </c>
      <c r="K90" s="944">
        <v>0</v>
      </c>
      <c r="L90" s="1011">
        <v>2.138579952524239</v>
      </c>
    </row>
    <row r="91" spans="1:12" ht="18.95" customHeight="1">
      <c r="A91" s="988"/>
      <c r="B91" s="989"/>
      <c r="C91" s="989"/>
      <c r="D91" s="990" t="s">
        <v>45</v>
      </c>
      <c r="E91" s="1012">
        <v>0.61375272338038722</v>
      </c>
      <c r="F91" s="1013">
        <v>0.62563461923499408</v>
      </c>
      <c r="G91" s="1013">
        <v>0.53166949922282636</v>
      </c>
      <c r="H91" s="1013">
        <v>0.62704779871263272</v>
      </c>
      <c r="I91" s="1013">
        <v>0.20139159527922171</v>
      </c>
      <c r="J91" s="1013">
        <v>0</v>
      </c>
      <c r="K91" s="1013">
        <v>0</v>
      </c>
      <c r="L91" s="1014">
        <v>0.59856314211954942</v>
      </c>
    </row>
    <row r="92" spans="1:12" ht="18.95" hidden="1" customHeight="1">
      <c r="A92" s="982" t="s">
        <v>378</v>
      </c>
      <c r="B92" s="983" t="s">
        <v>47</v>
      </c>
      <c r="C92" s="984" t="s">
        <v>379</v>
      </c>
      <c r="D92" s="985" t="s">
        <v>41</v>
      </c>
      <c r="E92" s="1079">
        <v>0</v>
      </c>
      <c r="F92" s="1080">
        <v>0</v>
      </c>
      <c r="G92" s="1080">
        <v>0</v>
      </c>
      <c r="H92" s="1080">
        <v>0</v>
      </c>
      <c r="I92" s="1080">
        <v>0</v>
      </c>
      <c r="J92" s="1080">
        <v>0</v>
      </c>
      <c r="K92" s="1080">
        <v>0</v>
      </c>
      <c r="L92" s="1083">
        <v>0</v>
      </c>
    </row>
    <row r="93" spans="1:12" ht="18.95" hidden="1" customHeight="1">
      <c r="A93" s="982"/>
      <c r="B93" s="983"/>
      <c r="C93" s="984" t="s">
        <v>380</v>
      </c>
      <c r="D93" s="987" t="s">
        <v>42</v>
      </c>
      <c r="E93" s="1081">
        <v>0</v>
      </c>
      <c r="F93" s="1074">
        <v>0</v>
      </c>
      <c r="G93" s="1074">
        <v>0</v>
      </c>
      <c r="H93" s="1074">
        <v>0</v>
      </c>
      <c r="I93" s="1074">
        <v>0</v>
      </c>
      <c r="J93" s="1074">
        <v>0</v>
      </c>
      <c r="K93" s="1074">
        <v>0</v>
      </c>
      <c r="L93" s="1082">
        <v>0</v>
      </c>
    </row>
    <row r="94" spans="1:12" ht="18.95" hidden="1" customHeight="1">
      <c r="A94" s="982"/>
      <c r="B94" s="983"/>
      <c r="C94" s="984" t="s">
        <v>381</v>
      </c>
      <c r="D94" s="987" t="s">
        <v>43</v>
      </c>
      <c r="E94" s="1081">
        <v>0</v>
      </c>
      <c r="F94" s="1074">
        <v>0</v>
      </c>
      <c r="G94" s="1074">
        <v>0</v>
      </c>
      <c r="H94" s="1074">
        <v>0</v>
      </c>
      <c r="I94" s="1074">
        <v>0</v>
      </c>
      <c r="J94" s="1074">
        <v>0</v>
      </c>
      <c r="K94" s="1074">
        <v>0</v>
      </c>
      <c r="L94" s="1082">
        <v>0</v>
      </c>
    </row>
    <row r="95" spans="1:12" ht="18.95" hidden="1" customHeight="1">
      <c r="A95" s="986"/>
      <c r="B95" s="984"/>
      <c r="C95" s="984" t="s">
        <v>382</v>
      </c>
      <c r="D95" s="987" t="s">
        <v>44</v>
      </c>
      <c r="E95" s="1010">
        <v>0</v>
      </c>
      <c r="F95" s="944">
        <v>0</v>
      </c>
      <c r="G95" s="944">
        <v>0</v>
      </c>
      <c r="H95" s="944">
        <v>0</v>
      </c>
      <c r="I95" s="944">
        <v>0</v>
      </c>
      <c r="J95" s="944">
        <v>0</v>
      </c>
      <c r="K95" s="944">
        <v>0</v>
      </c>
      <c r="L95" s="1011">
        <v>0</v>
      </c>
    </row>
    <row r="96" spans="1:12" ht="18.95" hidden="1" customHeight="1">
      <c r="A96" s="988"/>
      <c r="B96" s="989"/>
      <c r="C96" s="989"/>
      <c r="D96" s="992" t="s">
        <v>45</v>
      </c>
      <c r="E96" s="1012">
        <v>0</v>
      </c>
      <c r="F96" s="1013">
        <v>0</v>
      </c>
      <c r="G96" s="1013">
        <v>0</v>
      </c>
      <c r="H96" s="1013">
        <v>0</v>
      </c>
      <c r="I96" s="1013">
        <v>0</v>
      </c>
      <c r="J96" s="1013">
        <v>0</v>
      </c>
      <c r="K96" s="1013">
        <v>0</v>
      </c>
      <c r="L96" s="1014">
        <v>0</v>
      </c>
    </row>
    <row r="97" spans="1:12" ht="18.95" customHeight="1">
      <c r="A97" s="982" t="s">
        <v>383</v>
      </c>
      <c r="B97" s="983" t="s">
        <v>47</v>
      </c>
      <c r="C97" s="984" t="s">
        <v>113</v>
      </c>
      <c r="D97" s="987" t="s">
        <v>41</v>
      </c>
      <c r="E97" s="1079">
        <v>6340000</v>
      </c>
      <c r="F97" s="1074">
        <v>1633000</v>
      </c>
      <c r="G97" s="1074">
        <v>5000</v>
      </c>
      <c r="H97" s="1074">
        <v>3560000</v>
      </c>
      <c r="I97" s="1074">
        <v>1142000</v>
      </c>
      <c r="J97" s="1074">
        <v>0</v>
      </c>
      <c r="K97" s="1074">
        <v>0</v>
      </c>
      <c r="L97" s="1082">
        <v>0</v>
      </c>
    </row>
    <row r="98" spans="1:12" ht="18.95" customHeight="1">
      <c r="A98" s="982"/>
      <c r="B98" s="983"/>
      <c r="C98" s="984"/>
      <c r="D98" s="987" t="s">
        <v>42</v>
      </c>
      <c r="E98" s="1081">
        <v>45740000</v>
      </c>
      <c r="F98" s="1074">
        <v>23970700</v>
      </c>
      <c r="G98" s="1074">
        <v>5000</v>
      </c>
      <c r="H98" s="1074">
        <v>9376400</v>
      </c>
      <c r="I98" s="1074">
        <v>12387900</v>
      </c>
      <c r="J98" s="1074">
        <v>0</v>
      </c>
      <c r="K98" s="1074">
        <v>0</v>
      </c>
      <c r="L98" s="1082">
        <v>0</v>
      </c>
    </row>
    <row r="99" spans="1:12" ht="18.95" customHeight="1">
      <c r="A99" s="982"/>
      <c r="B99" s="983"/>
      <c r="C99" s="984"/>
      <c r="D99" s="987" t="s">
        <v>43</v>
      </c>
      <c r="E99" s="1081">
        <v>20873266.93</v>
      </c>
      <c r="F99" s="1074">
        <v>17250819.91</v>
      </c>
      <c r="G99" s="1074">
        <v>0</v>
      </c>
      <c r="H99" s="1074">
        <v>1469306.87</v>
      </c>
      <c r="I99" s="1074">
        <v>2153140.1500000004</v>
      </c>
      <c r="J99" s="1074">
        <v>0</v>
      </c>
      <c r="K99" s="1074">
        <v>0</v>
      </c>
      <c r="L99" s="1082">
        <v>0</v>
      </c>
    </row>
    <row r="100" spans="1:12" ht="18.95" customHeight="1">
      <c r="A100" s="986"/>
      <c r="B100" s="984"/>
      <c r="C100" s="984"/>
      <c r="D100" s="987" t="s">
        <v>44</v>
      </c>
      <c r="E100" s="1010">
        <v>3.2923133958990536</v>
      </c>
      <c r="F100" s="944" t="s">
        <v>750</v>
      </c>
      <c r="G100" s="944">
        <v>0</v>
      </c>
      <c r="H100" s="944">
        <v>0.41272664887640453</v>
      </c>
      <c r="I100" s="944">
        <v>1.8854116900175135</v>
      </c>
      <c r="J100" s="944">
        <v>0</v>
      </c>
      <c r="K100" s="944">
        <v>0</v>
      </c>
      <c r="L100" s="1011">
        <v>0</v>
      </c>
    </row>
    <row r="101" spans="1:12" ht="18.95" customHeight="1">
      <c r="A101" s="988"/>
      <c r="B101" s="989"/>
      <c r="C101" s="989"/>
      <c r="D101" s="990" t="s">
        <v>45</v>
      </c>
      <c r="E101" s="1012">
        <v>0.45634601945780495</v>
      </c>
      <c r="F101" s="1013">
        <v>0.71966275119208034</v>
      </c>
      <c r="G101" s="1013">
        <v>0</v>
      </c>
      <c r="H101" s="1013">
        <v>0.15670266520199652</v>
      </c>
      <c r="I101" s="1013">
        <v>0.17380993953777479</v>
      </c>
      <c r="J101" s="1013">
        <v>0</v>
      </c>
      <c r="K101" s="1013">
        <v>0</v>
      </c>
      <c r="L101" s="1014">
        <v>0</v>
      </c>
    </row>
    <row r="102" spans="1:12" ht="18.95" hidden="1" customHeight="1">
      <c r="A102" s="999" t="s">
        <v>384</v>
      </c>
      <c r="B102" s="995" t="s">
        <v>47</v>
      </c>
      <c r="C102" s="1000" t="s">
        <v>385</v>
      </c>
      <c r="D102" s="997" t="s">
        <v>41</v>
      </c>
      <c r="E102" s="1079">
        <v>0</v>
      </c>
      <c r="F102" s="1074">
        <v>0</v>
      </c>
      <c r="G102" s="1074">
        <v>0</v>
      </c>
      <c r="H102" s="1074">
        <v>0</v>
      </c>
      <c r="I102" s="1074">
        <v>0</v>
      </c>
      <c r="J102" s="1074">
        <v>0</v>
      </c>
      <c r="K102" s="1074">
        <v>0</v>
      </c>
      <c r="L102" s="1082">
        <v>0</v>
      </c>
    </row>
    <row r="103" spans="1:12" ht="18.95" hidden="1" customHeight="1">
      <c r="A103" s="982"/>
      <c r="B103" s="983"/>
      <c r="C103" s="984" t="s">
        <v>386</v>
      </c>
      <c r="D103" s="987" t="s">
        <v>42</v>
      </c>
      <c r="E103" s="1081">
        <v>0</v>
      </c>
      <c r="F103" s="1074">
        <v>0</v>
      </c>
      <c r="G103" s="1074">
        <v>0</v>
      </c>
      <c r="H103" s="1074">
        <v>0</v>
      </c>
      <c r="I103" s="1074">
        <v>0</v>
      </c>
      <c r="J103" s="1074">
        <v>0</v>
      </c>
      <c r="K103" s="1074">
        <v>0</v>
      </c>
      <c r="L103" s="1082">
        <v>0</v>
      </c>
    </row>
    <row r="104" spans="1:12" ht="18.95" hidden="1" customHeight="1">
      <c r="A104" s="982"/>
      <c r="B104" s="983"/>
      <c r="C104" s="984"/>
      <c r="D104" s="987" t="s">
        <v>43</v>
      </c>
      <c r="E104" s="1081">
        <v>0</v>
      </c>
      <c r="F104" s="1074">
        <v>0</v>
      </c>
      <c r="G104" s="1074">
        <v>0</v>
      </c>
      <c r="H104" s="1074">
        <v>0</v>
      </c>
      <c r="I104" s="1074">
        <v>0</v>
      </c>
      <c r="J104" s="1074">
        <v>0</v>
      </c>
      <c r="K104" s="1074">
        <v>0</v>
      </c>
      <c r="L104" s="1082">
        <v>0</v>
      </c>
    </row>
    <row r="105" spans="1:12" ht="18.95" hidden="1" customHeight="1">
      <c r="A105" s="986"/>
      <c r="B105" s="984"/>
      <c r="C105" s="984"/>
      <c r="D105" s="987" t="s">
        <v>44</v>
      </c>
      <c r="E105" s="1010">
        <v>0</v>
      </c>
      <c r="F105" s="944">
        <v>0</v>
      </c>
      <c r="G105" s="944">
        <v>0</v>
      </c>
      <c r="H105" s="944">
        <v>0</v>
      </c>
      <c r="I105" s="944">
        <v>0</v>
      </c>
      <c r="J105" s="944">
        <v>0</v>
      </c>
      <c r="K105" s="944">
        <v>0</v>
      </c>
      <c r="L105" s="1011">
        <v>0</v>
      </c>
    </row>
    <row r="106" spans="1:12" ht="18.95" hidden="1" customHeight="1">
      <c r="A106" s="988"/>
      <c r="B106" s="989"/>
      <c r="C106" s="989"/>
      <c r="D106" s="993" t="s">
        <v>45</v>
      </c>
      <c r="E106" s="1012">
        <v>0</v>
      </c>
      <c r="F106" s="1013">
        <v>0</v>
      </c>
      <c r="G106" s="1013">
        <v>0</v>
      </c>
      <c r="H106" s="1013">
        <v>0</v>
      </c>
      <c r="I106" s="1013">
        <v>0</v>
      </c>
      <c r="J106" s="1013">
        <v>0</v>
      </c>
      <c r="K106" s="1013">
        <v>0</v>
      </c>
      <c r="L106" s="1014">
        <v>0</v>
      </c>
    </row>
    <row r="107" spans="1:12" ht="18.95" customHeight="1">
      <c r="A107" s="982" t="s">
        <v>387</v>
      </c>
      <c r="B107" s="983" t="s">
        <v>47</v>
      </c>
      <c r="C107" s="984" t="s">
        <v>388</v>
      </c>
      <c r="D107" s="998" t="s">
        <v>41</v>
      </c>
      <c r="E107" s="1079">
        <v>2902905000</v>
      </c>
      <c r="F107" s="1074">
        <v>2636154000</v>
      </c>
      <c r="G107" s="1074">
        <v>4694000</v>
      </c>
      <c r="H107" s="1074">
        <v>198723000</v>
      </c>
      <c r="I107" s="1074">
        <v>55726000</v>
      </c>
      <c r="J107" s="1074">
        <v>0</v>
      </c>
      <c r="K107" s="1074">
        <v>0</v>
      </c>
      <c r="L107" s="1082">
        <v>7608000</v>
      </c>
    </row>
    <row r="108" spans="1:12" ht="18.95" customHeight="1">
      <c r="A108" s="982"/>
      <c r="B108" s="983"/>
      <c r="C108" s="984" t="s">
        <v>389</v>
      </c>
      <c r="D108" s="987" t="s">
        <v>42</v>
      </c>
      <c r="E108" s="1081">
        <v>3278104405.7200003</v>
      </c>
      <c r="F108" s="1074">
        <v>2868728519.0099998</v>
      </c>
      <c r="G108" s="1074">
        <v>4410896.3599999994</v>
      </c>
      <c r="H108" s="1074">
        <v>264244251.03</v>
      </c>
      <c r="I108" s="1074">
        <v>124527951.31999999</v>
      </c>
      <c r="J108" s="1074">
        <v>0</v>
      </c>
      <c r="K108" s="1074">
        <v>0</v>
      </c>
      <c r="L108" s="1082">
        <v>16192788</v>
      </c>
    </row>
    <row r="109" spans="1:12" ht="18.95" customHeight="1">
      <c r="A109" s="982"/>
      <c r="B109" s="983"/>
      <c r="C109" s="984"/>
      <c r="D109" s="987" t="s">
        <v>43</v>
      </c>
      <c r="E109" s="1081">
        <v>2370553141.5299997</v>
      </c>
      <c r="F109" s="1074">
        <v>2140703747.2299998</v>
      </c>
      <c r="G109" s="1074">
        <v>2336452.0499999998</v>
      </c>
      <c r="H109" s="1074">
        <v>159284889.23999989</v>
      </c>
      <c r="I109" s="1074">
        <v>62819533.240000017</v>
      </c>
      <c r="J109" s="1074">
        <v>0</v>
      </c>
      <c r="K109" s="1074">
        <v>0</v>
      </c>
      <c r="L109" s="1082">
        <v>5408519.7700000005</v>
      </c>
    </row>
    <row r="110" spans="1:12" ht="18.95" customHeight="1">
      <c r="A110" s="982"/>
      <c r="B110" s="984"/>
      <c r="C110" s="984"/>
      <c r="D110" s="987" t="s">
        <v>44</v>
      </c>
      <c r="E110" s="1010">
        <v>0.8166140957179101</v>
      </c>
      <c r="F110" s="944">
        <v>0.81205564896056903</v>
      </c>
      <c r="G110" s="944">
        <v>0.49775288666382611</v>
      </c>
      <c r="H110" s="944">
        <v>0.80154229374556485</v>
      </c>
      <c r="I110" s="944">
        <v>1.1272930632020963</v>
      </c>
      <c r="J110" s="944">
        <v>0</v>
      </c>
      <c r="K110" s="944">
        <v>0</v>
      </c>
      <c r="L110" s="1011">
        <v>0.71089902339642486</v>
      </c>
    </row>
    <row r="111" spans="1:12" ht="18.95" customHeight="1">
      <c r="A111" s="988"/>
      <c r="B111" s="989"/>
      <c r="C111" s="989"/>
      <c r="D111" s="987" t="s">
        <v>45</v>
      </c>
      <c r="E111" s="1012">
        <v>0.72314754142473181</v>
      </c>
      <c r="F111" s="1013">
        <v>0.74622040149297852</v>
      </c>
      <c r="G111" s="1013">
        <v>0.5297000562488845</v>
      </c>
      <c r="H111" s="1013">
        <v>0.60279415207377984</v>
      </c>
      <c r="I111" s="1013">
        <v>0.50446130827746782</v>
      </c>
      <c r="J111" s="1013">
        <v>0</v>
      </c>
      <c r="K111" s="1013">
        <v>0</v>
      </c>
      <c r="L111" s="1014">
        <v>0.33400794044855031</v>
      </c>
    </row>
    <row r="112" spans="1:12" ht="18.95" customHeight="1">
      <c r="A112" s="982" t="s">
        <v>390</v>
      </c>
      <c r="B112" s="983" t="s">
        <v>47</v>
      </c>
      <c r="C112" s="984" t="s">
        <v>391</v>
      </c>
      <c r="D112" s="985" t="s">
        <v>41</v>
      </c>
      <c r="E112" s="1079">
        <v>100518000</v>
      </c>
      <c r="F112" s="1074">
        <v>100518000</v>
      </c>
      <c r="G112" s="1074">
        <v>0</v>
      </c>
      <c r="H112" s="1074">
        <v>0</v>
      </c>
      <c r="I112" s="1074">
        <v>0</v>
      </c>
      <c r="J112" s="1074">
        <v>0</v>
      </c>
      <c r="K112" s="1074">
        <v>0</v>
      </c>
      <c r="L112" s="1082">
        <v>0</v>
      </c>
    </row>
    <row r="113" spans="1:12" ht="18.95" customHeight="1">
      <c r="A113" s="982"/>
      <c r="B113" s="983"/>
      <c r="C113" s="984"/>
      <c r="D113" s="987" t="s">
        <v>42</v>
      </c>
      <c r="E113" s="1081">
        <v>100518000</v>
      </c>
      <c r="F113" s="1074">
        <v>100518000</v>
      </c>
      <c r="G113" s="1074">
        <v>0</v>
      </c>
      <c r="H113" s="1074">
        <v>0</v>
      </c>
      <c r="I113" s="1074">
        <v>0</v>
      </c>
      <c r="J113" s="1074">
        <v>0</v>
      </c>
      <c r="K113" s="1074">
        <v>0</v>
      </c>
      <c r="L113" s="1082">
        <v>0</v>
      </c>
    </row>
    <row r="114" spans="1:12" ht="18.95" customHeight="1">
      <c r="A114" s="982"/>
      <c r="B114" s="983"/>
      <c r="C114" s="984"/>
      <c r="D114" s="987" t="s">
        <v>43</v>
      </c>
      <c r="E114" s="1081">
        <v>67011246.839999996</v>
      </c>
      <c r="F114" s="1074">
        <v>67011246.839999996</v>
      </c>
      <c r="G114" s="1074">
        <v>0</v>
      </c>
      <c r="H114" s="1074">
        <v>0</v>
      </c>
      <c r="I114" s="1074">
        <v>0</v>
      </c>
      <c r="J114" s="1074">
        <v>0</v>
      </c>
      <c r="K114" s="1074">
        <v>0</v>
      </c>
      <c r="L114" s="1082">
        <v>0</v>
      </c>
    </row>
    <row r="115" spans="1:12" ht="18.95" customHeight="1">
      <c r="A115" s="986"/>
      <c r="B115" s="984"/>
      <c r="C115" s="984"/>
      <c r="D115" s="987" t="s">
        <v>44</v>
      </c>
      <c r="E115" s="1010">
        <v>0.66665917387930518</v>
      </c>
      <c r="F115" s="944">
        <v>0.66665917387930518</v>
      </c>
      <c r="G115" s="944">
        <v>0</v>
      </c>
      <c r="H115" s="944">
        <v>0</v>
      </c>
      <c r="I115" s="944">
        <v>0</v>
      </c>
      <c r="J115" s="944">
        <v>0</v>
      </c>
      <c r="K115" s="944">
        <v>0</v>
      </c>
      <c r="L115" s="1011">
        <v>0</v>
      </c>
    </row>
    <row r="116" spans="1:12" ht="18.95" customHeight="1">
      <c r="A116" s="988"/>
      <c r="B116" s="989"/>
      <c r="C116" s="989"/>
      <c r="D116" s="992" t="s">
        <v>45</v>
      </c>
      <c r="E116" s="1012">
        <v>0.66665917387930518</v>
      </c>
      <c r="F116" s="1013">
        <v>0.66665917387930518</v>
      </c>
      <c r="G116" s="1013">
        <v>0</v>
      </c>
      <c r="H116" s="1013">
        <v>0</v>
      </c>
      <c r="I116" s="1013">
        <v>0</v>
      </c>
      <c r="J116" s="1013">
        <v>0</v>
      </c>
      <c r="K116" s="1013">
        <v>0</v>
      </c>
      <c r="L116" s="1014">
        <v>0</v>
      </c>
    </row>
    <row r="117" spans="1:12" ht="18.95" customHeight="1">
      <c r="A117" s="982" t="s">
        <v>392</v>
      </c>
      <c r="B117" s="983" t="s">
        <v>47</v>
      </c>
      <c r="C117" s="984" t="s">
        <v>393</v>
      </c>
      <c r="D117" s="985" t="s">
        <v>41</v>
      </c>
      <c r="E117" s="1149">
        <v>0</v>
      </c>
      <c r="F117" s="1148">
        <v>0</v>
      </c>
      <c r="G117" s="1148">
        <v>0</v>
      </c>
      <c r="H117" s="1148">
        <v>0</v>
      </c>
      <c r="I117" s="1148">
        <v>0</v>
      </c>
      <c r="J117" s="1148">
        <v>0</v>
      </c>
      <c r="K117" s="1148">
        <v>0</v>
      </c>
      <c r="L117" s="1151">
        <v>0</v>
      </c>
    </row>
    <row r="118" spans="1:12" ht="18.95" customHeight="1">
      <c r="A118" s="982"/>
      <c r="B118" s="983"/>
      <c r="C118" s="984" t="s">
        <v>394</v>
      </c>
      <c r="D118" s="987" t="s">
        <v>42</v>
      </c>
      <c r="E118" s="1081">
        <v>6094428</v>
      </c>
      <c r="F118" s="1074">
        <v>6094428</v>
      </c>
      <c r="G118" s="1074">
        <v>0</v>
      </c>
      <c r="H118" s="1074">
        <v>0</v>
      </c>
      <c r="I118" s="1074">
        <v>0</v>
      </c>
      <c r="J118" s="1074">
        <v>0</v>
      </c>
      <c r="K118" s="1074">
        <v>0</v>
      </c>
      <c r="L118" s="1082">
        <v>0</v>
      </c>
    </row>
    <row r="119" spans="1:12" ht="18.95" customHeight="1">
      <c r="A119" s="982"/>
      <c r="B119" s="983"/>
      <c r="C119" s="984" t="s">
        <v>395</v>
      </c>
      <c r="D119" s="987" t="s">
        <v>43</v>
      </c>
      <c r="E119" s="1081">
        <v>6094427.4100000001</v>
      </c>
      <c r="F119" s="1074">
        <v>6094427.4100000001</v>
      </c>
      <c r="G119" s="1074">
        <v>0</v>
      </c>
      <c r="H119" s="1074">
        <v>0</v>
      </c>
      <c r="I119" s="1074">
        <v>0</v>
      </c>
      <c r="J119" s="1074">
        <v>0</v>
      </c>
      <c r="K119" s="1074">
        <v>0</v>
      </c>
      <c r="L119" s="1082">
        <v>0</v>
      </c>
    </row>
    <row r="120" spans="1:12" ht="18.95" customHeight="1">
      <c r="A120" s="986"/>
      <c r="B120" s="984"/>
      <c r="C120" s="984" t="s">
        <v>396</v>
      </c>
      <c r="D120" s="987" t="s">
        <v>44</v>
      </c>
      <c r="E120" s="1010">
        <v>0</v>
      </c>
      <c r="F120" s="944">
        <v>0</v>
      </c>
      <c r="G120" s="944">
        <v>0</v>
      </c>
      <c r="H120" s="944">
        <v>0</v>
      </c>
      <c r="I120" s="944">
        <v>0</v>
      </c>
      <c r="J120" s="944">
        <v>0</v>
      </c>
      <c r="K120" s="944">
        <v>0</v>
      </c>
      <c r="L120" s="1011">
        <v>0</v>
      </c>
    </row>
    <row r="121" spans="1:12" ht="18.95" customHeight="1">
      <c r="A121" s="988"/>
      <c r="B121" s="989"/>
      <c r="C121" s="989" t="s">
        <v>397</v>
      </c>
      <c r="D121" s="992" t="s">
        <v>45</v>
      </c>
      <c r="E121" s="1012">
        <v>0.99999990319025844</v>
      </c>
      <c r="F121" s="1013">
        <v>0.99999990319025844</v>
      </c>
      <c r="G121" s="1013">
        <v>0</v>
      </c>
      <c r="H121" s="1013">
        <v>0</v>
      </c>
      <c r="I121" s="1013">
        <v>0</v>
      </c>
      <c r="J121" s="1013">
        <v>0</v>
      </c>
      <c r="K121" s="1013">
        <v>0</v>
      </c>
      <c r="L121" s="1014">
        <v>0</v>
      </c>
    </row>
    <row r="122" spans="1:12" ht="18.95" hidden="1" customHeight="1">
      <c r="A122" s="982" t="s">
        <v>398</v>
      </c>
      <c r="B122" s="983" t="s">
        <v>47</v>
      </c>
      <c r="C122" s="984" t="s">
        <v>399</v>
      </c>
      <c r="D122" s="985" t="s">
        <v>41</v>
      </c>
      <c r="E122" s="1079">
        <v>0</v>
      </c>
      <c r="F122" s="1074">
        <v>0</v>
      </c>
      <c r="G122" s="1074">
        <v>0</v>
      </c>
      <c r="H122" s="1074">
        <v>0</v>
      </c>
      <c r="I122" s="1074">
        <v>0</v>
      </c>
      <c r="J122" s="1074">
        <v>0</v>
      </c>
      <c r="K122" s="1074">
        <v>0</v>
      </c>
      <c r="L122" s="1082">
        <v>0</v>
      </c>
    </row>
    <row r="123" spans="1:12" ht="18.95" hidden="1" customHeight="1">
      <c r="A123" s="982"/>
      <c r="B123" s="983"/>
      <c r="C123" s="984"/>
      <c r="D123" s="987" t="s">
        <v>42</v>
      </c>
      <c r="E123" s="1081">
        <v>0</v>
      </c>
      <c r="F123" s="1074">
        <v>0</v>
      </c>
      <c r="G123" s="1074">
        <v>0</v>
      </c>
      <c r="H123" s="1074">
        <v>0</v>
      </c>
      <c r="I123" s="1074">
        <v>0</v>
      </c>
      <c r="J123" s="1074">
        <v>0</v>
      </c>
      <c r="K123" s="1074">
        <v>0</v>
      </c>
      <c r="L123" s="1082">
        <v>0</v>
      </c>
    </row>
    <row r="124" spans="1:12" ht="18.95" hidden="1" customHeight="1">
      <c r="A124" s="982"/>
      <c r="B124" s="983"/>
      <c r="C124" s="984"/>
      <c r="D124" s="987" t="s">
        <v>43</v>
      </c>
      <c r="E124" s="1081">
        <v>0</v>
      </c>
      <c r="F124" s="1074">
        <v>0</v>
      </c>
      <c r="G124" s="1074">
        <v>0</v>
      </c>
      <c r="H124" s="1074">
        <v>0</v>
      </c>
      <c r="I124" s="1074">
        <v>0</v>
      </c>
      <c r="J124" s="1074">
        <v>0</v>
      </c>
      <c r="K124" s="1074">
        <v>0</v>
      </c>
      <c r="L124" s="1082">
        <v>0</v>
      </c>
    </row>
    <row r="125" spans="1:12" ht="18.95" hidden="1" customHeight="1">
      <c r="A125" s="986"/>
      <c r="B125" s="984"/>
      <c r="C125" s="984"/>
      <c r="D125" s="987" t="s">
        <v>44</v>
      </c>
      <c r="E125" s="1010">
        <v>0</v>
      </c>
      <c r="F125" s="944">
        <v>0</v>
      </c>
      <c r="G125" s="944">
        <v>0</v>
      </c>
      <c r="H125" s="944">
        <v>0</v>
      </c>
      <c r="I125" s="944">
        <v>0</v>
      </c>
      <c r="J125" s="944">
        <v>0</v>
      </c>
      <c r="K125" s="944">
        <v>0</v>
      </c>
      <c r="L125" s="1011">
        <v>0</v>
      </c>
    </row>
    <row r="126" spans="1:12" ht="18.95" hidden="1" customHeight="1">
      <c r="A126" s="988"/>
      <c r="B126" s="989"/>
      <c r="C126" s="989"/>
      <c r="D126" s="992" t="s">
        <v>45</v>
      </c>
      <c r="E126" s="1012">
        <v>0</v>
      </c>
      <c r="F126" s="1013">
        <v>0</v>
      </c>
      <c r="G126" s="1013">
        <v>0</v>
      </c>
      <c r="H126" s="1013">
        <v>0</v>
      </c>
      <c r="I126" s="1013">
        <v>0</v>
      </c>
      <c r="J126" s="1013">
        <v>0</v>
      </c>
      <c r="K126" s="1013">
        <v>0</v>
      </c>
      <c r="L126" s="1014">
        <v>0</v>
      </c>
    </row>
    <row r="127" spans="1:12" ht="18.95" customHeight="1">
      <c r="A127" s="982" t="s">
        <v>400</v>
      </c>
      <c r="B127" s="983" t="s">
        <v>47</v>
      </c>
      <c r="C127" s="984" t="s">
        <v>401</v>
      </c>
      <c r="D127" s="985" t="s">
        <v>41</v>
      </c>
      <c r="E127" s="1079">
        <v>91058000</v>
      </c>
      <c r="F127" s="1074">
        <v>70677000</v>
      </c>
      <c r="G127" s="1074">
        <v>0</v>
      </c>
      <c r="H127" s="1074">
        <v>14600000</v>
      </c>
      <c r="I127" s="1074">
        <v>4431000</v>
      </c>
      <c r="J127" s="1074">
        <v>0</v>
      </c>
      <c r="K127" s="1074">
        <v>0</v>
      </c>
      <c r="L127" s="1082">
        <v>1350000</v>
      </c>
    </row>
    <row r="128" spans="1:12" ht="18.95" customHeight="1">
      <c r="A128" s="986"/>
      <c r="B128" s="984"/>
      <c r="C128" s="984"/>
      <c r="D128" s="987" t="s">
        <v>42</v>
      </c>
      <c r="E128" s="1081">
        <v>215243799.00999999</v>
      </c>
      <c r="F128" s="1074">
        <v>156373913.64000002</v>
      </c>
      <c r="G128" s="1074">
        <v>0</v>
      </c>
      <c r="H128" s="1074">
        <v>7303676.7599999998</v>
      </c>
      <c r="I128" s="1074">
        <v>49978119.609999992</v>
      </c>
      <c r="J128" s="1074">
        <v>0</v>
      </c>
      <c r="K128" s="1074">
        <v>0</v>
      </c>
      <c r="L128" s="1082">
        <v>1588089</v>
      </c>
    </row>
    <row r="129" spans="1:12" ht="18.95" customHeight="1">
      <c r="A129" s="986"/>
      <c r="B129" s="984"/>
      <c r="C129" s="984"/>
      <c r="D129" s="987" t="s">
        <v>43</v>
      </c>
      <c r="E129" s="1081">
        <v>204395917.15000004</v>
      </c>
      <c r="F129" s="1074">
        <v>156312858.37000003</v>
      </c>
      <c r="G129" s="1074">
        <v>0</v>
      </c>
      <c r="H129" s="1074">
        <v>203190.63</v>
      </c>
      <c r="I129" s="1074">
        <v>46765331.269999996</v>
      </c>
      <c r="J129" s="1074">
        <v>0</v>
      </c>
      <c r="K129" s="1074">
        <v>0</v>
      </c>
      <c r="L129" s="1082">
        <v>1114536.8799999999</v>
      </c>
    </row>
    <row r="130" spans="1:12" ht="18.95" customHeight="1">
      <c r="A130" s="986"/>
      <c r="B130" s="984"/>
      <c r="C130" s="984"/>
      <c r="D130" s="987" t="s">
        <v>44</v>
      </c>
      <c r="E130" s="1010">
        <v>2.2446783055854516</v>
      </c>
      <c r="F130" s="944">
        <v>2.2116510090977268</v>
      </c>
      <c r="G130" s="944">
        <v>0</v>
      </c>
      <c r="H130" s="944">
        <v>1.3917166438356166E-2</v>
      </c>
      <c r="I130" s="944" t="s">
        <v>750</v>
      </c>
      <c r="J130" s="944">
        <v>0</v>
      </c>
      <c r="K130" s="944">
        <v>0</v>
      </c>
      <c r="L130" s="1011">
        <v>0.82558287407407405</v>
      </c>
    </row>
    <row r="131" spans="1:12" ht="18.95" customHeight="1">
      <c r="A131" s="988"/>
      <c r="B131" s="989"/>
      <c r="C131" s="989"/>
      <c r="D131" s="990" t="s">
        <v>45</v>
      </c>
      <c r="E131" s="1012">
        <v>0.9496018844217855</v>
      </c>
      <c r="F131" s="1013">
        <v>0.9996095559126279</v>
      </c>
      <c r="G131" s="1013">
        <v>0</v>
      </c>
      <c r="H131" s="1013">
        <v>2.782032073390937E-2</v>
      </c>
      <c r="I131" s="1013">
        <v>0.93571610206484923</v>
      </c>
      <c r="J131" s="1013">
        <v>0</v>
      </c>
      <c r="K131" s="1013">
        <v>0</v>
      </c>
      <c r="L131" s="1014">
        <v>0.70181008746990869</v>
      </c>
    </row>
    <row r="132" spans="1:12" ht="18.95" customHeight="1">
      <c r="A132" s="999" t="s">
        <v>402</v>
      </c>
      <c r="B132" s="995" t="s">
        <v>47</v>
      </c>
      <c r="C132" s="1000" t="s">
        <v>115</v>
      </c>
      <c r="D132" s="997" t="s">
        <v>41</v>
      </c>
      <c r="E132" s="1079">
        <v>300090000</v>
      </c>
      <c r="F132" s="1074">
        <v>76150000</v>
      </c>
      <c r="G132" s="1074">
        <v>6025000</v>
      </c>
      <c r="H132" s="1074">
        <v>217698000</v>
      </c>
      <c r="I132" s="1074">
        <v>217000</v>
      </c>
      <c r="J132" s="1074">
        <v>0</v>
      </c>
      <c r="K132" s="1074">
        <v>0</v>
      </c>
      <c r="L132" s="1082">
        <v>0</v>
      </c>
    </row>
    <row r="133" spans="1:12" ht="18.95" customHeight="1">
      <c r="A133" s="982"/>
      <c r="B133" s="984"/>
      <c r="C133" s="984"/>
      <c r="D133" s="987" t="s">
        <v>42</v>
      </c>
      <c r="E133" s="1081">
        <v>2220591904.7399998</v>
      </c>
      <c r="F133" s="1074">
        <v>1980689994.3299997</v>
      </c>
      <c r="G133" s="1074">
        <v>6166730</v>
      </c>
      <c r="H133" s="1074">
        <v>218490592.07000002</v>
      </c>
      <c r="I133" s="1074">
        <v>15244588.34</v>
      </c>
      <c r="J133" s="1074">
        <v>0</v>
      </c>
      <c r="K133" s="1074">
        <v>0</v>
      </c>
      <c r="L133" s="1082">
        <v>0</v>
      </c>
    </row>
    <row r="134" spans="1:12" ht="18.95" customHeight="1">
      <c r="A134" s="982"/>
      <c r="B134" s="984"/>
      <c r="C134" s="984"/>
      <c r="D134" s="987" t="s">
        <v>43</v>
      </c>
      <c r="E134" s="1081">
        <v>1554370060.1399996</v>
      </c>
      <c r="F134" s="1074">
        <v>1420527046.5899997</v>
      </c>
      <c r="G134" s="1074">
        <v>751974.28</v>
      </c>
      <c r="H134" s="1074">
        <v>130856289.69000006</v>
      </c>
      <c r="I134" s="1074">
        <v>2234749.58</v>
      </c>
      <c r="J134" s="1074">
        <v>0</v>
      </c>
      <c r="K134" s="1074">
        <v>0</v>
      </c>
      <c r="L134" s="1082">
        <v>0</v>
      </c>
    </row>
    <row r="135" spans="1:12" ht="18.95" customHeight="1">
      <c r="A135" s="982"/>
      <c r="B135" s="984"/>
      <c r="C135" s="984"/>
      <c r="D135" s="987" t="s">
        <v>44</v>
      </c>
      <c r="E135" s="679">
        <v>5.1796796299110257</v>
      </c>
      <c r="F135" s="944" t="s">
        <v>750</v>
      </c>
      <c r="G135" s="944">
        <v>0.12480900912863072</v>
      </c>
      <c r="H135" s="944">
        <v>0.60109091351321586</v>
      </c>
      <c r="I135" s="944" t="s">
        <v>750</v>
      </c>
      <c r="J135" s="944">
        <v>0</v>
      </c>
      <c r="K135" s="944">
        <v>0</v>
      </c>
      <c r="L135" s="1011">
        <v>0</v>
      </c>
    </row>
    <row r="136" spans="1:12" ht="18.95" customHeight="1">
      <c r="A136" s="1001"/>
      <c r="B136" s="989"/>
      <c r="C136" s="989"/>
      <c r="D136" s="990" t="s">
        <v>45</v>
      </c>
      <c r="E136" s="1012">
        <v>0.69998006244285327</v>
      </c>
      <c r="F136" s="1013">
        <v>0.71718797522906452</v>
      </c>
      <c r="G136" s="1013">
        <v>0.12194052277300936</v>
      </c>
      <c r="H136" s="1013">
        <v>0.5989104082251574</v>
      </c>
      <c r="I136" s="1013">
        <v>0.14659297648177755</v>
      </c>
      <c r="J136" s="1013">
        <v>0</v>
      </c>
      <c r="K136" s="1013">
        <v>0</v>
      </c>
      <c r="L136" s="1014">
        <v>0</v>
      </c>
    </row>
    <row r="137" spans="1:12" ht="18.95" customHeight="1">
      <c r="A137" s="982" t="s">
        <v>403</v>
      </c>
      <c r="B137" s="983" t="s">
        <v>47</v>
      </c>
      <c r="C137" s="984" t="s">
        <v>404</v>
      </c>
      <c r="D137" s="998" t="s">
        <v>41</v>
      </c>
      <c r="E137" s="1079">
        <v>4316416000</v>
      </c>
      <c r="F137" s="1074">
        <v>2990871000</v>
      </c>
      <c r="G137" s="1074">
        <v>10200000</v>
      </c>
      <c r="H137" s="1074">
        <v>1298178000</v>
      </c>
      <c r="I137" s="1074">
        <v>17027000</v>
      </c>
      <c r="J137" s="1074">
        <v>0</v>
      </c>
      <c r="K137" s="1074">
        <v>0</v>
      </c>
      <c r="L137" s="1082">
        <v>140000</v>
      </c>
    </row>
    <row r="138" spans="1:12" ht="18.95" customHeight="1">
      <c r="A138" s="982"/>
      <c r="B138" s="983"/>
      <c r="C138" s="984"/>
      <c r="D138" s="987" t="s">
        <v>42</v>
      </c>
      <c r="E138" s="1081">
        <v>4841221716.6800013</v>
      </c>
      <c r="F138" s="1074">
        <v>3049716026.6500001</v>
      </c>
      <c r="G138" s="1074">
        <v>13536897.279999999</v>
      </c>
      <c r="H138" s="1074">
        <v>1629423796.1500003</v>
      </c>
      <c r="I138" s="1074">
        <v>148311366.60000002</v>
      </c>
      <c r="J138" s="1074">
        <v>0</v>
      </c>
      <c r="K138" s="1074">
        <v>0</v>
      </c>
      <c r="L138" s="1082">
        <v>233630</v>
      </c>
    </row>
    <row r="139" spans="1:12" ht="18.95" customHeight="1">
      <c r="A139" s="982"/>
      <c r="B139" s="983"/>
      <c r="C139" s="984"/>
      <c r="D139" s="987" t="s">
        <v>43</v>
      </c>
      <c r="E139" s="1081">
        <v>3069464156.7599993</v>
      </c>
      <c r="F139" s="1074">
        <v>1946188988.8399999</v>
      </c>
      <c r="G139" s="1074">
        <v>8349723.379999999</v>
      </c>
      <c r="H139" s="1074">
        <v>1008496332.2899995</v>
      </c>
      <c r="I139" s="1074">
        <v>106423352.25000003</v>
      </c>
      <c r="J139" s="1074">
        <v>0</v>
      </c>
      <c r="K139" s="1074">
        <v>0</v>
      </c>
      <c r="L139" s="1082">
        <v>5760</v>
      </c>
    </row>
    <row r="140" spans="1:12" ht="18.95" customHeight="1">
      <c r="A140" s="982"/>
      <c r="B140" s="984"/>
      <c r="C140" s="984"/>
      <c r="D140" s="987" t="s">
        <v>44</v>
      </c>
      <c r="E140" s="1010">
        <v>0.71111407166501084</v>
      </c>
      <c r="F140" s="944">
        <v>0.65070977278525211</v>
      </c>
      <c r="G140" s="944">
        <v>0.81860033137254895</v>
      </c>
      <c r="H140" s="944">
        <v>0.77685520189835255</v>
      </c>
      <c r="I140" s="1072">
        <v>6.2502702913020514</v>
      </c>
      <c r="J140" s="944">
        <v>0</v>
      </c>
      <c r="K140" s="944">
        <v>0</v>
      </c>
      <c r="L140" s="1011">
        <v>4.1142857142857141E-2</v>
      </c>
    </row>
    <row r="141" spans="1:12" ht="18.95" customHeight="1">
      <c r="A141" s="988"/>
      <c r="B141" s="989"/>
      <c r="C141" s="989"/>
      <c r="D141" s="990" t="s">
        <v>45</v>
      </c>
      <c r="E141" s="1012">
        <v>0.63402676770296063</v>
      </c>
      <c r="F141" s="1013">
        <v>0.63815416643162559</v>
      </c>
      <c r="G141" s="1013">
        <v>0.6168121990802311</v>
      </c>
      <c r="H141" s="1013">
        <v>0.61892819699385315</v>
      </c>
      <c r="I141" s="1013">
        <v>0.71756706643413815</v>
      </c>
      <c r="J141" s="1013">
        <v>0</v>
      </c>
      <c r="K141" s="1013">
        <v>0</v>
      </c>
      <c r="L141" s="1014">
        <v>2.4654368017805933E-2</v>
      </c>
    </row>
    <row r="142" spans="1:12" ht="18.95" customHeight="1">
      <c r="A142" s="982" t="s">
        <v>405</v>
      </c>
      <c r="B142" s="983" t="s">
        <v>47</v>
      </c>
      <c r="C142" s="984" t="s">
        <v>406</v>
      </c>
      <c r="D142" s="997" t="s">
        <v>41</v>
      </c>
      <c r="E142" s="1079">
        <v>3987888000</v>
      </c>
      <c r="F142" s="1074">
        <v>3987581000</v>
      </c>
      <c r="G142" s="1074">
        <v>12000</v>
      </c>
      <c r="H142" s="1074">
        <v>48000</v>
      </c>
      <c r="I142" s="1074">
        <v>134000</v>
      </c>
      <c r="J142" s="1074">
        <v>0</v>
      </c>
      <c r="K142" s="1074">
        <v>0</v>
      </c>
      <c r="L142" s="1082">
        <v>113000</v>
      </c>
    </row>
    <row r="143" spans="1:12" ht="18.95" customHeight="1">
      <c r="A143" s="982"/>
      <c r="B143" s="983"/>
      <c r="C143" s="984"/>
      <c r="D143" s="987" t="s">
        <v>42</v>
      </c>
      <c r="E143" s="1081">
        <v>4532446199.9100018</v>
      </c>
      <c r="F143" s="1074">
        <v>4468414887.3100014</v>
      </c>
      <c r="G143" s="1074">
        <v>12000</v>
      </c>
      <c r="H143" s="1074">
        <v>554302</v>
      </c>
      <c r="I143" s="1074">
        <v>58504888</v>
      </c>
      <c r="J143" s="1074">
        <v>0</v>
      </c>
      <c r="K143" s="1074">
        <v>0</v>
      </c>
      <c r="L143" s="1082">
        <v>4960122.6000000006</v>
      </c>
    </row>
    <row r="144" spans="1:12" ht="18.95" customHeight="1">
      <c r="A144" s="982"/>
      <c r="B144" s="983"/>
      <c r="C144" s="984"/>
      <c r="D144" s="987" t="s">
        <v>43</v>
      </c>
      <c r="E144" s="1081">
        <v>2947869073.5700002</v>
      </c>
      <c r="F144" s="1074">
        <v>2931799123.6800003</v>
      </c>
      <c r="G144" s="1074">
        <v>8000</v>
      </c>
      <c r="H144" s="1074">
        <v>136496.71</v>
      </c>
      <c r="I144" s="1074">
        <v>12626001.35</v>
      </c>
      <c r="J144" s="1074">
        <v>0</v>
      </c>
      <c r="K144" s="1074">
        <v>0</v>
      </c>
      <c r="L144" s="1082">
        <v>3299451.83</v>
      </c>
    </row>
    <row r="145" spans="1:12" ht="18.95" customHeight="1">
      <c r="A145" s="982"/>
      <c r="B145" s="984"/>
      <c r="C145" s="984"/>
      <c r="D145" s="987" t="s">
        <v>44</v>
      </c>
      <c r="E145" s="1010">
        <v>0.7392055828975137</v>
      </c>
      <c r="F145" s="944">
        <v>0.73523249400576451</v>
      </c>
      <c r="G145" s="944">
        <v>0.66666666666666663</v>
      </c>
      <c r="H145" s="944">
        <v>2.8436814583333332</v>
      </c>
      <c r="I145" s="944" t="s">
        <v>750</v>
      </c>
      <c r="J145" s="944">
        <v>0</v>
      </c>
      <c r="K145" s="944">
        <v>0</v>
      </c>
      <c r="L145" s="1011" t="s">
        <v>750</v>
      </c>
    </row>
    <row r="146" spans="1:12" ht="18.95" customHeight="1">
      <c r="A146" s="988"/>
      <c r="B146" s="989"/>
      <c r="C146" s="989"/>
      <c r="D146" s="990" t="s">
        <v>45</v>
      </c>
      <c r="E146" s="1012">
        <v>0.65039251290584199</v>
      </c>
      <c r="F146" s="1013">
        <v>0.65611613908236521</v>
      </c>
      <c r="G146" s="1013">
        <v>0.66666666666666663</v>
      </c>
      <c r="H146" s="1013">
        <v>0.24624971585886393</v>
      </c>
      <c r="I146" s="1013">
        <v>0.21581105069374715</v>
      </c>
      <c r="J146" s="1013">
        <v>0</v>
      </c>
      <c r="K146" s="1013">
        <v>0</v>
      </c>
      <c r="L146" s="1014">
        <v>0.66519562036631907</v>
      </c>
    </row>
    <row r="147" spans="1:12" ht="18.75" customHeight="1">
      <c r="A147" s="982" t="s">
        <v>407</v>
      </c>
      <c r="B147" s="983" t="s">
        <v>47</v>
      </c>
      <c r="C147" s="984" t="s">
        <v>408</v>
      </c>
      <c r="D147" s="987" t="s">
        <v>41</v>
      </c>
      <c r="E147" s="1081">
        <v>104830000</v>
      </c>
      <c r="F147" s="1074">
        <v>88825000</v>
      </c>
      <c r="G147" s="1074">
        <v>510000</v>
      </c>
      <c r="H147" s="1074">
        <v>15495000</v>
      </c>
      <c r="I147" s="1074">
        <v>0</v>
      </c>
      <c r="J147" s="1074">
        <v>0</v>
      </c>
      <c r="K147" s="1074">
        <v>0</v>
      </c>
      <c r="L147" s="1082">
        <v>0</v>
      </c>
    </row>
    <row r="148" spans="1:12" ht="18.95" customHeight="1">
      <c r="A148" s="982"/>
      <c r="B148" s="983"/>
      <c r="C148" s="984" t="s">
        <v>409</v>
      </c>
      <c r="D148" s="987" t="s">
        <v>42</v>
      </c>
      <c r="E148" s="1081">
        <v>242249795.78</v>
      </c>
      <c r="F148" s="1074">
        <v>221043883.78</v>
      </c>
      <c r="G148" s="1074">
        <v>519700</v>
      </c>
      <c r="H148" s="1074">
        <v>17620746</v>
      </c>
      <c r="I148" s="1074">
        <v>3065466</v>
      </c>
      <c r="J148" s="1074">
        <v>0</v>
      </c>
      <c r="K148" s="1074">
        <v>0</v>
      </c>
      <c r="L148" s="1082">
        <v>0</v>
      </c>
    </row>
    <row r="149" spans="1:12" ht="18.95" customHeight="1">
      <c r="A149" s="982"/>
      <c r="B149" s="983"/>
      <c r="C149" s="984"/>
      <c r="D149" s="987" t="s">
        <v>43</v>
      </c>
      <c r="E149" s="1081">
        <v>140708610.40000001</v>
      </c>
      <c r="F149" s="1074">
        <v>129217780.71000002</v>
      </c>
      <c r="G149" s="1074">
        <v>502491.35</v>
      </c>
      <c r="H149" s="1074">
        <v>9343225.6400000043</v>
      </c>
      <c r="I149" s="1074">
        <v>1645112.7</v>
      </c>
      <c r="J149" s="1074">
        <v>0</v>
      </c>
      <c r="K149" s="1074">
        <v>0</v>
      </c>
      <c r="L149" s="1082">
        <v>0</v>
      </c>
    </row>
    <row r="150" spans="1:12" ht="18.95" customHeight="1">
      <c r="A150" s="982"/>
      <c r="B150" s="984"/>
      <c r="C150" s="984"/>
      <c r="D150" s="987" t="s">
        <v>44</v>
      </c>
      <c r="E150" s="1010">
        <v>1.3422551788610131</v>
      </c>
      <c r="F150" s="944">
        <v>1.4547456314100762</v>
      </c>
      <c r="G150" s="944">
        <v>0.98527715686274508</v>
      </c>
      <c r="H150" s="944">
        <v>0.60298326169732197</v>
      </c>
      <c r="I150" s="944">
        <v>0</v>
      </c>
      <c r="J150" s="944">
        <v>0</v>
      </c>
      <c r="K150" s="944">
        <v>0</v>
      </c>
      <c r="L150" s="1011">
        <v>0</v>
      </c>
    </row>
    <row r="151" spans="1:12" ht="18.95" customHeight="1">
      <c r="A151" s="988"/>
      <c r="B151" s="989"/>
      <c r="C151" s="989"/>
      <c r="D151" s="992" t="s">
        <v>45</v>
      </c>
      <c r="E151" s="1012">
        <v>0.58084098666396822</v>
      </c>
      <c r="F151" s="1013">
        <v>0.58457976081621676</v>
      </c>
      <c r="G151" s="1013">
        <v>0.96688733884933609</v>
      </c>
      <c r="H151" s="1013">
        <v>0.53024007269612783</v>
      </c>
      <c r="I151" s="1013">
        <v>0.53665990749856629</v>
      </c>
      <c r="J151" s="1013">
        <v>0</v>
      </c>
      <c r="K151" s="1013">
        <v>0</v>
      </c>
      <c r="L151" s="1014">
        <v>0</v>
      </c>
    </row>
    <row r="152" spans="1:12" ht="18.95" customHeight="1">
      <c r="A152" s="982" t="s">
        <v>410</v>
      </c>
      <c r="B152" s="983" t="s">
        <v>47</v>
      </c>
      <c r="C152" s="984" t="s">
        <v>411</v>
      </c>
      <c r="D152" s="985" t="s">
        <v>41</v>
      </c>
      <c r="E152" s="1079">
        <v>27808000</v>
      </c>
      <c r="F152" s="1074">
        <v>18833000</v>
      </c>
      <c r="G152" s="1074">
        <v>0</v>
      </c>
      <c r="H152" s="1074">
        <v>8975000</v>
      </c>
      <c r="I152" s="1074">
        <v>0</v>
      </c>
      <c r="J152" s="1074">
        <v>0</v>
      </c>
      <c r="K152" s="1074">
        <v>0</v>
      </c>
      <c r="L152" s="1082">
        <v>0</v>
      </c>
    </row>
    <row r="153" spans="1:12" ht="18.95" customHeight="1">
      <c r="A153" s="982"/>
      <c r="B153" s="983"/>
      <c r="C153" s="984" t="s">
        <v>412</v>
      </c>
      <c r="D153" s="987" t="s">
        <v>42</v>
      </c>
      <c r="E153" s="1081">
        <v>285390319.73000002</v>
      </c>
      <c r="F153" s="1074">
        <v>269654125</v>
      </c>
      <c r="G153" s="1074">
        <v>6684600</v>
      </c>
      <c r="H153" s="1074">
        <v>8699800</v>
      </c>
      <c r="I153" s="1074">
        <v>351794.73</v>
      </c>
      <c r="J153" s="1074">
        <v>0</v>
      </c>
      <c r="K153" s="1074">
        <v>0</v>
      </c>
      <c r="L153" s="1082">
        <v>0</v>
      </c>
    </row>
    <row r="154" spans="1:12" ht="18.95" customHeight="1">
      <c r="A154" s="982"/>
      <c r="B154" s="983"/>
      <c r="C154" s="984"/>
      <c r="D154" s="987" t="s">
        <v>43</v>
      </c>
      <c r="E154" s="1081">
        <v>177363184.66999999</v>
      </c>
      <c r="F154" s="1074">
        <v>167187119.34999999</v>
      </c>
      <c r="G154" s="1074">
        <v>6684600</v>
      </c>
      <c r="H154" s="1074">
        <v>3139670.5900000003</v>
      </c>
      <c r="I154" s="1074">
        <v>351794.73</v>
      </c>
      <c r="J154" s="1074">
        <v>0</v>
      </c>
      <c r="K154" s="1074">
        <v>0</v>
      </c>
      <c r="L154" s="1082">
        <v>0</v>
      </c>
    </row>
    <row r="155" spans="1:12" ht="18.95" customHeight="1">
      <c r="A155" s="982"/>
      <c r="B155" s="984"/>
      <c r="C155" s="984"/>
      <c r="D155" s="987" t="s">
        <v>44</v>
      </c>
      <c r="E155" s="1010">
        <v>6.3781352369821631</v>
      </c>
      <c r="F155" s="944">
        <v>8.8773492991026384</v>
      </c>
      <c r="G155" s="944">
        <v>0</v>
      </c>
      <c r="H155" s="944">
        <v>0.34982402116991645</v>
      </c>
      <c r="I155" s="944">
        <v>0</v>
      </c>
      <c r="J155" s="944">
        <v>0</v>
      </c>
      <c r="K155" s="944">
        <v>0</v>
      </c>
      <c r="L155" s="1011">
        <v>0</v>
      </c>
    </row>
    <row r="156" spans="1:12" ht="18.95" customHeight="1">
      <c r="A156" s="988"/>
      <c r="B156" s="989"/>
      <c r="C156" s="989"/>
      <c r="D156" s="992" t="s">
        <v>45</v>
      </c>
      <c r="E156" s="1012">
        <v>0.6214758259418135</v>
      </c>
      <c r="F156" s="1013">
        <v>0.62000579204935213</v>
      </c>
      <c r="G156" s="1013">
        <v>1</v>
      </c>
      <c r="H156" s="1013">
        <v>0.36088997333272033</v>
      </c>
      <c r="I156" s="1013">
        <v>1</v>
      </c>
      <c r="J156" s="1013">
        <v>0</v>
      </c>
      <c r="K156" s="1013">
        <v>0</v>
      </c>
      <c r="L156" s="1014">
        <v>0</v>
      </c>
    </row>
    <row r="157" spans="1:12" ht="18.95" customHeight="1">
      <c r="A157" s="982" t="s">
        <v>426</v>
      </c>
      <c r="B157" s="983" t="s">
        <v>47</v>
      </c>
      <c r="C157" s="984" t="s">
        <v>178</v>
      </c>
      <c r="D157" s="987" t="s">
        <v>41</v>
      </c>
      <c r="E157" s="1079">
        <v>53064080000</v>
      </c>
      <c r="F157" s="1074">
        <v>53011346000</v>
      </c>
      <c r="G157" s="1074">
        <v>16000</v>
      </c>
      <c r="H157" s="1074">
        <v>52718000</v>
      </c>
      <c r="I157" s="1074">
        <v>0</v>
      </c>
      <c r="J157" s="1074">
        <v>0</v>
      </c>
      <c r="K157" s="1074">
        <v>0</v>
      </c>
      <c r="L157" s="1082">
        <v>0</v>
      </c>
    </row>
    <row r="158" spans="1:12" ht="18.95" customHeight="1">
      <c r="A158" s="982"/>
      <c r="B158" s="983"/>
      <c r="C158" s="984"/>
      <c r="D158" s="987" t="s">
        <v>42</v>
      </c>
      <c r="E158" s="1081">
        <v>53446252222.629997</v>
      </c>
      <c r="F158" s="1074">
        <v>53239267220.929993</v>
      </c>
      <c r="G158" s="1074">
        <v>20550</v>
      </c>
      <c r="H158" s="1074">
        <v>52905219.229999989</v>
      </c>
      <c r="I158" s="1074">
        <v>133597429.47</v>
      </c>
      <c r="J158" s="1074">
        <v>0</v>
      </c>
      <c r="K158" s="1074">
        <v>0</v>
      </c>
      <c r="L158" s="1082">
        <v>20461803</v>
      </c>
    </row>
    <row r="159" spans="1:12" ht="18.95" customHeight="1">
      <c r="A159" s="982"/>
      <c r="B159" s="983"/>
      <c r="C159" s="984"/>
      <c r="D159" s="987" t="s">
        <v>43</v>
      </c>
      <c r="E159" s="1081">
        <v>37213661074.529991</v>
      </c>
      <c r="F159" s="1074">
        <v>37113108357.199989</v>
      </c>
      <c r="G159" s="1074">
        <v>11770.49</v>
      </c>
      <c r="H159" s="1074">
        <v>31435376.909999989</v>
      </c>
      <c r="I159" s="1074">
        <v>51160878.289999999</v>
      </c>
      <c r="J159" s="1074">
        <v>0</v>
      </c>
      <c r="K159" s="1074">
        <v>0</v>
      </c>
      <c r="L159" s="1082">
        <v>17944691.640000001</v>
      </c>
    </row>
    <row r="160" spans="1:12" ht="18.95" customHeight="1">
      <c r="A160" s="986"/>
      <c r="B160" s="984"/>
      <c r="C160" s="984"/>
      <c r="D160" s="987" t="s">
        <v>44</v>
      </c>
      <c r="E160" s="1010">
        <v>0.7012966412407412</v>
      </c>
      <c r="F160" s="944">
        <v>0.7000974538016822</v>
      </c>
      <c r="G160" s="944">
        <v>0.73565562500000004</v>
      </c>
      <c r="H160" s="944">
        <v>0.59629304810501138</v>
      </c>
      <c r="I160" s="944">
        <v>0</v>
      </c>
      <c r="J160" s="944">
        <v>0</v>
      </c>
      <c r="K160" s="944">
        <v>0</v>
      </c>
      <c r="L160" s="1011">
        <v>0</v>
      </c>
    </row>
    <row r="161" spans="1:12" ht="18.75" customHeight="1">
      <c r="A161" s="988"/>
      <c r="B161" s="989"/>
      <c r="C161" s="989"/>
      <c r="D161" s="993" t="s">
        <v>45</v>
      </c>
      <c r="E161" s="1012">
        <v>0.6962819566752172</v>
      </c>
      <c r="F161" s="1013">
        <v>0.69710028508073996</v>
      </c>
      <c r="G161" s="1013">
        <v>0.5727732360097324</v>
      </c>
      <c r="H161" s="1013">
        <v>0.59418290610115287</v>
      </c>
      <c r="I161" s="1013">
        <v>0.38294807387359531</v>
      </c>
      <c r="J161" s="1013">
        <v>0</v>
      </c>
      <c r="K161" s="1013">
        <v>0</v>
      </c>
      <c r="L161" s="1014">
        <v>0.87698486980839374</v>
      </c>
    </row>
    <row r="162" spans="1:12" ht="18.95" customHeight="1">
      <c r="A162" s="999" t="s">
        <v>413</v>
      </c>
      <c r="B162" s="995" t="s">
        <v>47</v>
      </c>
      <c r="C162" s="1000" t="s">
        <v>414</v>
      </c>
      <c r="D162" s="997" t="s">
        <v>41</v>
      </c>
      <c r="E162" s="1079">
        <v>177816000</v>
      </c>
      <c r="F162" s="1074">
        <v>4396000</v>
      </c>
      <c r="G162" s="1074">
        <v>268000</v>
      </c>
      <c r="H162" s="1074">
        <v>171347000</v>
      </c>
      <c r="I162" s="1074">
        <v>1805000</v>
      </c>
      <c r="J162" s="1074">
        <v>0</v>
      </c>
      <c r="K162" s="1074">
        <v>0</v>
      </c>
      <c r="L162" s="1082">
        <v>0</v>
      </c>
    </row>
    <row r="163" spans="1:12" ht="18.95" customHeight="1">
      <c r="A163" s="982"/>
      <c r="B163" s="983"/>
      <c r="C163" s="984" t="s">
        <v>415</v>
      </c>
      <c r="D163" s="987" t="s">
        <v>42</v>
      </c>
      <c r="E163" s="1081">
        <v>186855226</v>
      </c>
      <c r="F163" s="1074">
        <v>4359617</v>
      </c>
      <c r="G163" s="1074">
        <v>313000</v>
      </c>
      <c r="H163" s="1074">
        <v>172576227</v>
      </c>
      <c r="I163" s="1074">
        <v>9606382</v>
      </c>
      <c r="J163" s="1074">
        <v>0</v>
      </c>
      <c r="K163" s="1074">
        <v>0</v>
      </c>
      <c r="L163" s="1082">
        <v>0</v>
      </c>
    </row>
    <row r="164" spans="1:12" ht="18.95" customHeight="1">
      <c r="A164" s="982"/>
      <c r="B164" s="983"/>
      <c r="C164" s="984"/>
      <c r="D164" s="987" t="s">
        <v>43</v>
      </c>
      <c r="E164" s="1081">
        <v>108955293.56</v>
      </c>
      <c r="F164" s="1074">
        <v>3136557.0300000003</v>
      </c>
      <c r="G164" s="1074">
        <v>212480.42999999996</v>
      </c>
      <c r="H164" s="1074">
        <v>103645949.30000001</v>
      </c>
      <c r="I164" s="1074">
        <v>1960306.8</v>
      </c>
      <c r="J164" s="1074">
        <v>0</v>
      </c>
      <c r="K164" s="1074">
        <v>0</v>
      </c>
      <c r="L164" s="1082">
        <v>0</v>
      </c>
    </row>
    <row r="165" spans="1:12" ht="18.95" customHeight="1">
      <c r="A165" s="982"/>
      <c r="B165" s="984"/>
      <c r="C165" s="984"/>
      <c r="D165" s="987" t="s">
        <v>44</v>
      </c>
      <c r="E165" s="1010">
        <v>0.61274178679084002</v>
      </c>
      <c r="F165" s="944">
        <v>0.71350250909918111</v>
      </c>
      <c r="G165" s="944">
        <v>0.79283742537313417</v>
      </c>
      <c r="H165" s="944">
        <v>0.60488919735974378</v>
      </c>
      <c r="I165" s="944">
        <v>1.0860425484764544</v>
      </c>
      <c r="J165" s="944">
        <v>0</v>
      </c>
      <c r="K165" s="944">
        <v>0</v>
      </c>
      <c r="L165" s="1011">
        <v>0</v>
      </c>
    </row>
    <row r="166" spans="1:12" ht="18.95" customHeight="1">
      <c r="A166" s="988"/>
      <c r="B166" s="989"/>
      <c r="C166" s="989"/>
      <c r="D166" s="992" t="s">
        <v>45</v>
      </c>
      <c r="E166" s="1012">
        <v>0.58310006036438067</v>
      </c>
      <c r="F166" s="1013">
        <v>0.71945701422854358</v>
      </c>
      <c r="G166" s="1013">
        <v>0.67885121405750792</v>
      </c>
      <c r="H166" s="1013">
        <v>0.60058068890334482</v>
      </c>
      <c r="I166" s="1013">
        <v>0.2040629656409666</v>
      </c>
      <c r="J166" s="1013">
        <v>0</v>
      </c>
      <c r="K166" s="1013">
        <v>0</v>
      </c>
      <c r="L166" s="1014">
        <v>0</v>
      </c>
    </row>
    <row r="167" spans="1:12" ht="18.95" customHeight="1">
      <c r="A167" s="982" t="s">
        <v>416</v>
      </c>
      <c r="B167" s="983" t="s">
        <v>47</v>
      </c>
      <c r="C167" s="984" t="s">
        <v>417</v>
      </c>
      <c r="D167" s="987" t="s">
        <v>41</v>
      </c>
      <c r="E167" s="1079">
        <v>146109000</v>
      </c>
      <c r="F167" s="1074">
        <v>48554000</v>
      </c>
      <c r="G167" s="1074">
        <v>196000</v>
      </c>
      <c r="H167" s="1074">
        <v>95415000</v>
      </c>
      <c r="I167" s="1074">
        <v>1944000</v>
      </c>
      <c r="J167" s="1074">
        <v>0</v>
      </c>
      <c r="K167" s="1074">
        <v>0</v>
      </c>
      <c r="L167" s="1082">
        <v>0</v>
      </c>
    </row>
    <row r="168" spans="1:12" ht="18.95" customHeight="1">
      <c r="A168" s="982"/>
      <c r="B168" s="983"/>
      <c r="C168" s="984" t="s">
        <v>418</v>
      </c>
      <c r="D168" s="987" t="s">
        <v>42</v>
      </c>
      <c r="E168" s="1081">
        <v>146994884.77000001</v>
      </c>
      <c r="F168" s="1074">
        <v>49853996.770000003</v>
      </c>
      <c r="G168" s="1074">
        <v>216785</v>
      </c>
      <c r="H168" s="1074">
        <v>94610751</v>
      </c>
      <c r="I168" s="1074">
        <v>2288489</v>
      </c>
      <c r="J168" s="1074">
        <v>0</v>
      </c>
      <c r="K168" s="1074">
        <v>0</v>
      </c>
      <c r="L168" s="1082">
        <v>24863</v>
      </c>
    </row>
    <row r="169" spans="1:12" ht="18.95" customHeight="1">
      <c r="A169" s="982"/>
      <c r="B169" s="983"/>
      <c r="C169" s="984"/>
      <c r="D169" s="987" t="s">
        <v>43</v>
      </c>
      <c r="E169" s="1081">
        <v>77265225.910000026</v>
      </c>
      <c r="F169" s="1074">
        <v>23704158.559999999</v>
      </c>
      <c r="G169" s="1074">
        <v>101317.54999999999</v>
      </c>
      <c r="H169" s="1074">
        <v>52783574.390000015</v>
      </c>
      <c r="I169" s="1074">
        <v>668622.76</v>
      </c>
      <c r="J169" s="1074">
        <v>0</v>
      </c>
      <c r="K169" s="1074">
        <v>0</v>
      </c>
      <c r="L169" s="1082">
        <v>7552.6500000000005</v>
      </c>
    </row>
    <row r="170" spans="1:12" ht="18.95" customHeight="1">
      <c r="A170" s="986"/>
      <c r="B170" s="984"/>
      <c r="C170" s="984"/>
      <c r="D170" s="987" t="s">
        <v>44</v>
      </c>
      <c r="E170" s="1010">
        <v>0.52881907281550089</v>
      </c>
      <c r="F170" s="944">
        <v>0.48820197223709683</v>
      </c>
      <c r="G170" s="944">
        <v>0.51692627551020398</v>
      </c>
      <c r="H170" s="944">
        <v>0.55319996216527811</v>
      </c>
      <c r="I170" s="944">
        <v>0.3439417489711934</v>
      </c>
      <c r="J170" s="944">
        <v>0</v>
      </c>
      <c r="K170" s="944">
        <v>0</v>
      </c>
      <c r="L170" s="1011">
        <v>0</v>
      </c>
    </row>
    <row r="171" spans="1:12" ht="18.95" customHeight="1">
      <c r="A171" s="988"/>
      <c r="B171" s="989"/>
      <c r="C171" s="989"/>
      <c r="D171" s="993" t="s">
        <v>45</v>
      </c>
      <c r="E171" s="1012">
        <v>0.52563207237377951</v>
      </c>
      <c r="F171" s="1013">
        <v>0.47547157892592767</v>
      </c>
      <c r="G171" s="1013">
        <v>0.46736420877828255</v>
      </c>
      <c r="H171" s="1013">
        <v>0.55790249873399711</v>
      </c>
      <c r="I171" s="1013">
        <v>0.29216778407062477</v>
      </c>
      <c r="J171" s="1013">
        <v>0</v>
      </c>
      <c r="K171" s="1013">
        <v>0</v>
      </c>
      <c r="L171" s="1014">
        <v>0.30377066323452523</v>
      </c>
    </row>
    <row r="172" spans="1:12" ht="18.95" customHeight="1">
      <c r="A172" s="982" t="s">
        <v>419</v>
      </c>
      <c r="B172" s="983" t="s">
        <v>47</v>
      </c>
      <c r="C172" s="984" t="s">
        <v>420</v>
      </c>
      <c r="D172" s="998" t="s">
        <v>41</v>
      </c>
      <c r="E172" s="1079">
        <v>19796000</v>
      </c>
      <c r="F172" s="1074">
        <v>19636000</v>
      </c>
      <c r="G172" s="1074">
        <v>10000</v>
      </c>
      <c r="H172" s="1074">
        <v>0</v>
      </c>
      <c r="I172" s="1074">
        <v>150000</v>
      </c>
      <c r="J172" s="1074">
        <v>0</v>
      </c>
      <c r="K172" s="1074">
        <v>0</v>
      </c>
      <c r="L172" s="1082">
        <v>0</v>
      </c>
    </row>
    <row r="173" spans="1:12" ht="18.95" customHeight="1">
      <c r="A173" s="986"/>
      <c r="B173" s="984"/>
      <c r="C173" s="984" t="s">
        <v>421</v>
      </c>
      <c r="D173" s="987" t="s">
        <v>42</v>
      </c>
      <c r="E173" s="1081">
        <v>19996000</v>
      </c>
      <c r="F173" s="1074">
        <v>19636000</v>
      </c>
      <c r="G173" s="1074">
        <v>10000</v>
      </c>
      <c r="H173" s="1074">
        <v>200000</v>
      </c>
      <c r="I173" s="1074">
        <v>150000</v>
      </c>
      <c r="J173" s="1074">
        <v>0</v>
      </c>
      <c r="K173" s="1074">
        <v>0</v>
      </c>
      <c r="L173" s="1082">
        <v>0</v>
      </c>
    </row>
    <row r="174" spans="1:12" ht="18.95" customHeight="1">
      <c r="A174" s="986"/>
      <c r="B174" s="984"/>
      <c r="C174" s="984" t="s">
        <v>422</v>
      </c>
      <c r="D174" s="987" t="s">
        <v>43</v>
      </c>
      <c r="E174" s="1081">
        <v>13393057</v>
      </c>
      <c r="F174" s="1074">
        <v>13212207</v>
      </c>
      <c r="G174" s="1074">
        <v>6400</v>
      </c>
      <c r="H174" s="1074">
        <v>24450</v>
      </c>
      <c r="I174" s="1074">
        <v>150000</v>
      </c>
      <c r="J174" s="1074">
        <v>0</v>
      </c>
      <c r="K174" s="1074">
        <v>0</v>
      </c>
      <c r="L174" s="1082">
        <v>0</v>
      </c>
    </row>
    <row r="175" spans="1:12" ht="18.95" customHeight="1">
      <c r="A175" s="986"/>
      <c r="B175" s="984"/>
      <c r="C175" s="984" t="s">
        <v>423</v>
      </c>
      <c r="D175" s="987" t="s">
        <v>44</v>
      </c>
      <c r="E175" s="1010">
        <v>0.67655369771671048</v>
      </c>
      <c r="F175" s="944">
        <v>0.67285633530250555</v>
      </c>
      <c r="G175" s="944">
        <v>0.64</v>
      </c>
      <c r="H175" s="944">
        <v>0</v>
      </c>
      <c r="I175" s="944">
        <v>1</v>
      </c>
      <c r="J175" s="944">
        <v>0</v>
      </c>
      <c r="K175" s="944">
        <v>0</v>
      </c>
      <c r="L175" s="1011">
        <v>0</v>
      </c>
    </row>
    <row r="176" spans="1:12" ht="18.95" customHeight="1">
      <c r="A176" s="988"/>
      <c r="B176" s="989"/>
      <c r="C176" s="989"/>
      <c r="D176" s="992" t="s">
        <v>45</v>
      </c>
      <c r="E176" s="1012">
        <v>0.66978680736147234</v>
      </c>
      <c r="F176" s="1013">
        <v>0.67285633530250555</v>
      </c>
      <c r="G176" s="1013">
        <v>0.64</v>
      </c>
      <c r="H176" s="1013">
        <v>0.12225</v>
      </c>
      <c r="I176" s="1013">
        <v>1</v>
      </c>
      <c r="J176" s="1013">
        <v>0</v>
      </c>
      <c r="K176" s="1013">
        <v>0</v>
      </c>
      <c r="L176" s="1014">
        <v>0</v>
      </c>
    </row>
    <row r="177" spans="1:12" ht="18.95" hidden="1" customHeight="1">
      <c r="A177" s="982" t="s">
        <v>424</v>
      </c>
      <c r="B177" s="983" t="s">
        <v>47</v>
      </c>
      <c r="C177" s="984" t="s">
        <v>425</v>
      </c>
      <c r="D177" s="985" t="s">
        <v>41</v>
      </c>
      <c r="E177" s="1079" t="e">
        <f>SUM(F177:L177)</f>
        <v>#REF!</v>
      </c>
      <c r="F177" s="1074" t="e">
        <f>(SUMIFS(#REF!,#REF!,"2",#REF!,A177,#REF!,"85"))</f>
        <v>#REF!</v>
      </c>
      <c r="G177" s="1074" t="e">
        <f>(SUMIFS(#REF!,#REF!,"3",#REF!,A177,#REF!,"85"))</f>
        <v>#REF!</v>
      </c>
      <c r="H177" s="1074" t="e">
        <f>(SUMIFS(#REF!,#REF!,"4",#REF!,A177,#REF!,"85"))</f>
        <v>#REF!</v>
      </c>
      <c r="I177" s="1074" t="e">
        <f>(SUMIFS(#REF!,#REF!,"6",#REF!,A177,#REF!,"85"))</f>
        <v>#REF!</v>
      </c>
      <c r="J177" s="1074" t="e">
        <f>(SUMIFS(#REF!,#REF!,"8",#REF!,A177,#REF!,"85"))</f>
        <v>#REF!</v>
      </c>
      <c r="K177" s="1074" t="e">
        <f>(SUMIFS(#REF!,#REF!,"9",#REF!,A177,#REF!,"85"))</f>
        <v>#REF!</v>
      </c>
      <c r="L177" s="1082" t="e">
        <f>(SUMIFS(#REF!,#REF!,"1",#REF!,A177,#REF!,"85"))</f>
        <v>#REF!</v>
      </c>
    </row>
    <row r="178" spans="1:12" ht="18.95" hidden="1" customHeight="1">
      <c r="A178" s="986"/>
      <c r="B178" s="984"/>
      <c r="C178" s="984"/>
      <c r="D178" s="987" t="s">
        <v>42</v>
      </c>
      <c r="E178" s="1081" t="e">
        <f>SUM(F178:L178)</f>
        <v>#REF!</v>
      </c>
      <c r="F178" s="1074" t="e">
        <f>(SUMIFS(#REF!,#REF!,"2",#REF!,A177,#REF!,"85"))</f>
        <v>#REF!</v>
      </c>
      <c r="G178" s="1074" t="e">
        <f>(SUMIFS(#REF!,#REF!,"3",#REF!,A177,#REF!,"85"))</f>
        <v>#REF!</v>
      </c>
      <c r="H178" s="1074" t="e">
        <f>(SUMIFS(#REF!,#REF!,"4",#REF!,A177,#REF!,"85"))</f>
        <v>#REF!</v>
      </c>
      <c r="I178" s="1074" t="e">
        <f>(SUMIFS(#REF!,#REF!,"6",#REF!,A177,#REF!,"85"))</f>
        <v>#REF!</v>
      </c>
      <c r="J178" s="1074" t="e">
        <f>(SUMIFS(#REF!,#REF!,"8",#REF!,A177,#REF!,"85"))</f>
        <v>#REF!</v>
      </c>
      <c r="K178" s="1074" t="e">
        <f>(SUMIFS(#REF!,#REF!,"9",#REF!,A177,#REF!,"85"))</f>
        <v>#REF!</v>
      </c>
      <c r="L178" s="1082" t="e">
        <f>(SUMIFS(#REF!,#REF!,"1",#REF!,A177,#REF!,"85"))</f>
        <v>#REF!</v>
      </c>
    </row>
    <row r="179" spans="1:12" ht="18.95" hidden="1" customHeight="1">
      <c r="A179" s="986"/>
      <c r="B179" s="984"/>
      <c r="C179" s="984"/>
      <c r="D179" s="987" t="s">
        <v>43</v>
      </c>
      <c r="E179" s="1081" t="e">
        <f>SUM(F179:L179)</f>
        <v>#REF!</v>
      </c>
      <c r="F179" s="1074" t="e">
        <f>(SUMIFS(#REF!,#REF!,"2",#REF!,A177,#REF!,"85"))</f>
        <v>#REF!</v>
      </c>
      <c r="G179" s="1074" t="e">
        <f>(SUMIFS(#REF!,#REF!,"3",#REF!,A177,#REF!,"85"))</f>
        <v>#REF!</v>
      </c>
      <c r="H179" s="1074" t="e">
        <f>(SUMIFS(#REF!,#REF!,"4",#REF!,A177,#REF!,"85"))</f>
        <v>#REF!</v>
      </c>
      <c r="I179" s="1074" t="e">
        <f>(SUMIFS(#REF!,#REF!,"6",#REF!,A177,#REF!,"85"))</f>
        <v>#REF!</v>
      </c>
      <c r="J179" s="1074" t="e">
        <f>(SUMIFS(#REF!,#REF!,"8",#REF!,A177,#REF!,"85"))</f>
        <v>#REF!</v>
      </c>
      <c r="K179" s="1074" t="e">
        <f>(SUMIFS(#REF!,#REF!,"9",#REF!,A177,#REF!,"85"))</f>
        <v>#REF!</v>
      </c>
      <c r="L179" s="1082" t="e">
        <f>(SUMIFS(#REF!,#REF!,"1",#REF!,A177,#REF!,"85"))</f>
        <v>#REF!</v>
      </c>
    </row>
    <row r="180" spans="1:12" ht="18.95" hidden="1" customHeight="1">
      <c r="A180" s="986"/>
      <c r="B180" s="984"/>
      <c r="C180" s="984"/>
      <c r="D180" s="987" t="s">
        <v>44</v>
      </c>
      <c r="E180" s="1010" t="e">
        <f t="shared" ref="E180:L180" si="0">IF(E177=0,0,(IF(E179/E177&gt;1000%,"*)",E179/E177)))</f>
        <v>#REF!</v>
      </c>
      <c r="F180" s="944" t="e">
        <f t="shared" si="0"/>
        <v>#REF!</v>
      </c>
      <c r="G180" s="944" t="e">
        <f t="shared" si="0"/>
        <v>#REF!</v>
      </c>
      <c r="H180" s="944" t="e">
        <f t="shared" si="0"/>
        <v>#REF!</v>
      </c>
      <c r="I180" s="944" t="e">
        <f t="shared" si="0"/>
        <v>#REF!</v>
      </c>
      <c r="J180" s="944" t="e">
        <f t="shared" si="0"/>
        <v>#REF!</v>
      </c>
      <c r="K180" s="944" t="e">
        <f t="shared" si="0"/>
        <v>#REF!</v>
      </c>
      <c r="L180" s="1011" t="e">
        <f t="shared" si="0"/>
        <v>#REF!</v>
      </c>
    </row>
    <row r="181" spans="1:12" ht="18.95" hidden="1" customHeight="1">
      <c r="A181" s="988"/>
      <c r="B181" s="989"/>
      <c r="C181" s="989"/>
      <c r="D181" s="992" t="s">
        <v>45</v>
      </c>
      <c r="E181" s="1012" t="e">
        <f t="shared" ref="E181:L181" si="1">IF(E178=0,0,(IF(E179/E178&gt;1000%,"*)",E179/E178)))</f>
        <v>#REF!</v>
      </c>
      <c r="F181" s="1013" t="e">
        <f t="shared" si="1"/>
        <v>#REF!</v>
      </c>
      <c r="G181" s="1013" t="e">
        <f t="shared" si="1"/>
        <v>#REF!</v>
      </c>
      <c r="H181" s="1013" t="e">
        <f t="shared" si="1"/>
        <v>#REF!</v>
      </c>
      <c r="I181" s="1013" t="e">
        <f t="shared" si="1"/>
        <v>#REF!</v>
      </c>
      <c r="J181" s="1013" t="e">
        <f t="shared" si="1"/>
        <v>#REF!</v>
      </c>
      <c r="K181" s="1013" t="e">
        <f t="shared" si="1"/>
        <v>#REF!</v>
      </c>
      <c r="L181" s="1014" t="e">
        <f t="shared" si="1"/>
        <v>#REF!</v>
      </c>
    </row>
    <row r="182" spans="1:12" s="937" customFormat="1" ht="23.25" customHeight="1">
      <c r="A182" s="656" t="s">
        <v>721</v>
      </c>
      <c r="B182" s="660"/>
      <c r="C182" s="660"/>
      <c r="F182" s="75"/>
      <c r="G182" s="75"/>
      <c r="H182" s="75"/>
      <c r="I182" s="75"/>
      <c r="J182" s="75"/>
    </row>
    <row r="183" spans="1:12" ht="18" customHeight="1">
      <c r="A183" s="1637"/>
      <c r="B183" s="1637"/>
      <c r="C183" s="1637"/>
      <c r="D183" s="1637"/>
      <c r="E183" s="1637"/>
      <c r="F183" s="1637"/>
      <c r="G183" s="1637"/>
      <c r="H183" s="1637"/>
      <c r="I183" s="1637"/>
      <c r="J183" s="1637"/>
      <c r="K183" s="1637"/>
      <c r="L183" s="1637"/>
    </row>
    <row r="184" spans="1:12">
      <c r="E184" s="1002"/>
      <c r="F184" s="1002"/>
      <c r="G184" s="1002"/>
      <c r="H184" s="1002"/>
      <c r="I184" s="1002"/>
      <c r="J184" s="1002"/>
      <c r="K184" s="1002"/>
      <c r="L184" s="1002"/>
    </row>
    <row r="185" spans="1:12">
      <c r="E185" s="1002"/>
      <c r="F185" s="1002"/>
      <c r="G185" s="1002"/>
      <c r="H185" s="1002"/>
      <c r="I185" s="1002"/>
      <c r="J185" s="1002"/>
      <c r="K185" s="1002"/>
      <c r="L185" s="1002"/>
    </row>
    <row r="186" spans="1:12">
      <c r="G186" s="991"/>
      <c r="H186" s="1015"/>
      <c r="I186" s="1016"/>
      <c r="J186" s="991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O14" sqref="O14"/>
    </sheetView>
  </sheetViews>
  <sheetFormatPr defaultColWidth="16.28515625" defaultRowHeight="15"/>
  <cols>
    <col min="1" max="1" width="3.5703125" style="119" customWidth="1"/>
    <col min="2" max="2" width="1.5703125" style="119" customWidth="1"/>
    <col min="3" max="3" width="42.5703125" style="119" bestFit="1" customWidth="1"/>
    <col min="4" max="4" width="2.7109375" style="119" customWidth="1"/>
    <col min="5" max="5" width="14.5703125" style="119" customWidth="1"/>
    <col min="6" max="11" width="14.7109375" style="119" customWidth="1"/>
    <col min="12" max="12" width="23.140625" style="119" customWidth="1"/>
    <col min="13" max="16384" width="16.28515625" style="119"/>
  </cols>
  <sheetData>
    <row r="1" spans="1:14" ht="15.75" customHeight="1">
      <c r="A1" s="938" t="s">
        <v>329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4" ht="15" customHeight="1">
      <c r="A2" s="120" t="s">
        <v>330</v>
      </c>
      <c r="B2" s="120"/>
      <c r="C2" s="120"/>
      <c r="D2" s="120"/>
      <c r="E2" s="120"/>
      <c r="F2" s="120"/>
      <c r="G2" s="121"/>
      <c r="H2" s="121"/>
      <c r="I2" s="121"/>
      <c r="J2" s="121"/>
      <c r="K2" s="121"/>
      <c r="L2" s="121"/>
    </row>
    <row r="3" spans="1:14" ht="15" customHeight="1">
      <c r="A3" s="120"/>
      <c r="B3" s="120"/>
      <c r="C3" s="120"/>
      <c r="D3" s="120"/>
      <c r="E3" s="120"/>
      <c r="F3" s="120"/>
      <c r="G3" s="121"/>
      <c r="H3" s="121"/>
      <c r="I3" s="121"/>
      <c r="J3" s="121"/>
      <c r="K3" s="121"/>
      <c r="L3" s="121"/>
    </row>
    <row r="4" spans="1:14" ht="15" customHeight="1">
      <c r="A4" s="118"/>
      <c r="B4" s="122"/>
      <c r="C4" s="122"/>
      <c r="D4" s="118"/>
      <c r="E4" s="118"/>
      <c r="F4" s="118"/>
      <c r="G4" s="118"/>
      <c r="H4" s="118"/>
      <c r="I4" s="118"/>
      <c r="J4" s="117"/>
      <c r="K4" s="117"/>
      <c r="L4" s="123" t="s">
        <v>2</v>
      </c>
    </row>
    <row r="5" spans="1:14" ht="15.95" customHeight="1">
      <c r="A5" s="124" t="s">
        <v>4</v>
      </c>
      <c r="B5" s="125" t="s">
        <v>4</v>
      </c>
      <c r="C5" s="126" t="s">
        <v>3</v>
      </c>
      <c r="D5" s="125"/>
      <c r="E5" s="926" t="s">
        <v>4</v>
      </c>
      <c r="F5" s="939" t="s">
        <v>4</v>
      </c>
      <c r="G5" s="924" t="s">
        <v>4</v>
      </c>
      <c r="H5" s="925" t="s">
        <v>4</v>
      </c>
      <c r="I5" s="926" t="s">
        <v>4</v>
      </c>
      <c r="J5" s="925" t="s">
        <v>4</v>
      </c>
      <c r="K5" s="926" t="s">
        <v>4</v>
      </c>
      <c r="L5" s="926" t="s">
        <v>4</v>
      </c>
    </row>
    <row r="6" spans="1:14" ht="15.95" customHeight="1">
      <c r="A6" s="128"/>
      <c r="B6" s="129"/>
      <c r="C6" s="130" t="s">
        <v>746</v>
      </c>
      <c r="D6" s="129"/>
      <c r="E6" s="940"/>
      <c r="F6" s="941" t="s">
        <v>5</v>
      </c>
      <c r="G6" s="929" t="s">
        <v>6</v>
      </c>
      <c r="H6" s="930" t="s">
        <v>7</v>
      </c>
      <c r="I6" s="931" t="s">
        <v>7</v>
      </c>
      <c r="J6" s="930" t="s">
        <v>8</v>
      </c>
      <c r="K6" s="932" t="s">
        <v>9</v>
      </c>
      <c r="L6" s="931" t="s">
        <v>10</v>
      </c>
    </row>
    <row r="7" spans="1:14" ht="15.95" customHeight="1">
      <c r="A7" s="128" t="s">
        <v>4</v>
      </c>
      <c r="B7" s="129"/>
      <c r="C7" s="130" t="s">
        <v>11</v>
      </c>
      <c r="D7" s="129"/>
      <c r="E7" s="932" t="s">
        <v>12</v>
      </c>
      <c r="F7" s="941" t="s">
        <v>13</v>
      </c>
      <c r="G7" s="934" t="s">
        <v>14</v>
      </c>
      <c r="H7" s="930" t="s">
        <v>15</v>
      </c>
      <c r="I7" s="931" t="s">
        <v>16</v>
      </c>
      <c r="J7" s="930" t="s">
        <v>17</v>
      </c>
      <c r="K7" s="931" t="s">
        <v>18</v>
      </c>
      <c r="L7" s="935" t="s">
        <v>19</v>
      </c>
    </row>
    <row r="8" spans="1:14" ht="15.95" customHeight="1">
      <c r="A8" s="131" t="s">
        <v>4</v>
      </c>
      <c r="B8" s="132"/>
      <c r="C8" s="130" t="s">
        <v>718</v>
      </c>
      <c r="D8" s="129"/>
      <c r="E8" s="932" t="s">
        <v>4</v>
      </c>
      <c r="F8" s="941" t="s">
        <v>20</v>
      </c>
      <c r="G8" s="934" t="s">
        <v>21</v>
      </c>
      <c r="H8" s="930" t="s">
        <v>22</v>
      </c>
      <c r="I8" s="931" t="s">
        <v>4</v>
      </c>
      <c r="J8" s="930" t="s">
        <v>23</v>
      </c>
      <c r="K8" s="931" t="s">
        <v>24</v>
      </c>
      <c r="L8" s="931" t="s">
        <v>25</v>
      </c>
    </row>
    <row r="9" spans="1:14" ht="15.95" customHeight="1">
      <c r="A9" s="133" t="s">
        <v>4</v>
      </c>
      <c r="B9" s="127"/>
      <c r="C9" s="130" t="s">
        <v>26</v>
      </c>
      <c r="D9" s="129"/>
      <c r="E9" s="942" t="s">
        <v>4</v>
      </c>
      <c r="F9" s="941" t="s">
        <v>4</v>
      </c>
      <c r="G9" s="934" t="s">
        <v>4</v>
      </c>
      <c r="H9" s="930" t="s">
        <v>27</v>
      </c>
      <c r="I9" s="931"/>
      <c r="J9" s="930" t="s">
        <v>28</v>
      </c>
      <c r="K9" s="931" t="s">
        <v>4</v>
      </c>
      <c r="L9" s="931" t="s">
        <v>29</v>
      </c>
    </row>
    <row r="10" spans="1:14" ht="15.95" customHeight="1">
      <c r="A10" s="128"/>
      <c r="B10" s="129"/>
      <c r="C10" s="130" t="s">
        <v>30</v>
      </c>
      <c r="D10" s="134"/>
      <c r="E10" s="28"/>
      <c r="F10" s="135"/>
      <c r="G10" s="936"/>
      <c r="H10" s="27"/>
      <c r="I10" s="28"/>
      <c r="J10" s="29"/>
      <c r="K10" s="27"/>
      <c r="L10" s="28"/>
    </row>
    <row r="11" spans="1:14" ht="12" customHeight="1">
      <c r="A11" s="136">
        <v>1</v>
      </c>
      <c r="B11" s="137"/>
      <c r="C11" s="137"/>
      <c r="D11" s="138"/>
      <c r="E11" s="139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40" t="s">
        <v>4</v>
      </c>
      <c r="B12" s="141" t="s">
        <v>4</v>
      </c>
      <c r="C12" s="141" t="s">
        <v>40</v>
      </c>
      <c r="D12" s="142" t="s">
        <v>41</v>
      </c>
      <c r="E12" s="689">
        <v>69789478000</v>
      </c>
      <c r="F12" s="689">
        <v>64671622000</v>
      </c>
      <c r="G12" s="689">
        <v>29573000</v>
      </c>
      <c r="H12" s="689">
        <v>4606406000</v>
      </c>
      <c r="I12" s="689">
        <v>176053000</v>
      </c>
      <c r="J12" s="689">
        <v>0</v>
      </c>
      <c r="K12" s="689">
        <v>0</v>
      </c>
      <c r="L12" s="690">
        <v>305824000</v>
      </c>
      <c r="M12" s="143"/>
      <c r="N12" s="143"/>
    </row>
    <row r="13" spans="1:14" ht="18.95" customHeight="1">
      <c r="A13" s="144"/>
      <c r="B13" s="145"/>
      <c r="C13" s="141"/>
      <c r="D13" s="142" t="s">
        <v>42</v>
      </c>
      <c r="E13" s="689">
        <v>75506285062.029999</v>
      </c>
      <c r="F13" s="689">
        <v>68878372924.450012</v>
      </c>
      <c r="G13" s="689">
        <v>40095054.609999992</v>
      </c>
      <c r="H13" s="689">
        <v>5342929901.2900009</v>
      </c>
      <c r="I13" s="689">
        <v>783941854.20000005</v>
      </c>
      <c r="J13" s="689">
        <v>5000</v>
      </c>
      <c r="K13" s="689">
        <v>0</v>
      </c>
      <c r="L13" s="691">
        <v>460940327.4799999</v>
      </c>
      <c r="M13" s="143"/>
      <c r="N13" s="143"/>
    </row>
    <row r="14" spans="1:14" ht="18.95" customHeight="1">
      <c r="A14" s="144"/>
      <c r="B14" s="145"/>
      <c r="C14" s="943" t="s">
        <v>4</v>
      </c>
      <c r="D14" s="142" t="s">
        <v>43</v>
      </c>
      <c r="E14" s="689">
        <v>51641134883.540001</v>
      </c>
      <c r="F14" s="689">
        <v>47747909088.740005</v>
      </c>
      <c r="G14" s="689">
        <v>23037557.750000004</v>
      </c>
      <c r="H14" s="689">
        <v>3315221654.3499994</v>
      </c>
      <c r="I14" s="689">
        <v>360817759.26999998</v>
      </c>
      <c r="J14" s="689">
        <v>0</v>
      </c>
      <c r="K14" s="689">
        <v>0</v>
      </c>
      <c r="L14" s="691">
        <v>194148823.43000001</v>
      </c>
      <c r="M14" s="143"/>
      <c r="N14" s="143"/>
    </row>
    <row r="15" spans="1:14" ht="18.95" customHeight="1">
      <c r="A15" s="144"/>
      <c r="B15" s="145"/>
      <c r="C15" s="141"/>
      <c r="D15" s="142" t="s">
        <v>44</v>
      </c>
      <c r="E15" s="692">
        <v>0.7399558839448549</v>
      </c>
      <c r="F15" s="692">
        <v>0.73831315207681047</v>
      </c>
      <c r="G15" s="680">
        <v>0.77900645014033087</v>
      </c>
      <c r="H15" s="680">
        <v>0.71969810180648419</v>
      </c>
      <c r="I15" s="680">
        <v>2.0494837308651372</v>
      </c>
      <c r="J15" s="680">
        <v>0</v>
      </c>
      <c r="K15" s="680">
        <v>0</v>
      </c>
      <c r="L15" s="681">
        <v>0.63483841500340066</v>
      </c>
      <c r="M15" s="143"/>
      <c r="N15" s="143"/>
    </row>
    <row r="16" spans="1:14" ht="18.95" customHeight="1">
      <c r="A16" s="146"/>
      <c r="B16" s="147"/>
      <c r="C16" s="148"/>
      <c r="D16" s="149" t="s">
        <v>45</v>
      </c>
      <c r="E16" s="682">
        <v>0.68393160703265599</v>
      </c>
      <c r="F16" s="682">
        <v>0.69322063024213443</v>
      </c>
      <c r="G16" s="682">
        <v>0.57457354713900988</v>
      </c>
      <c r="H16" s="682">
        <v>0.62048758183212738</v>
      </c>
      <c r="I16" s="682">
        <v>0.46026086926843401</v>
      </c>
      <c r="J16" s="682">
        <v>0</v>
      </c>
      <c r="K16" s="682">
        <v>0</v>
      </c>
      <c r="L16" s="683">
        <v>0.4212016433698223</v>
      </c>
      <c r="M16" s="143"/>
      <c r="N16" s="143"/>
    </row>
    <row r="17" spans="1:14" ht="18.95" customHeight="1">
      <c r="A17" s="150" t="s">
        <v>49</v>
      </c>
      <c r="B17" s="151" t="s">
        <v>47</v>
      </c>
      <c r="C17" s="152" t="s">
        <v>331</v>
      </c>
      <c r="D17" s="153" t="s">
        <v>41</v>
      </c>
      <c r="E17" s="693">
        <v>5263614000</v>
      </c>
      <c r="F17" s="1135">
        <v>4913263000</v>
      </c>
      <c r="G17" s="1135">
        <v>2661000</v>
      </c>
      <c r="H17" s="1135">
        <v>317602000</v>
      </c>
      <c r="I17" s="1135">
        <v>10210000</v>
      </c>
      <c r="J17" s="1135">
        <v>0</v>
      </c>
      <c r="K17" s="1135">
        <v>0</v>
      </c>
      <c r="L17" s="1136">
        <v>19878000</v>
      </c>
      <c r="M17" s="143"/>
      <c r="N17" s="143"/>
    </row>
    <row r="18" spans="1:14" ht="18.95" customHeight="1">
      <c r="A18" s="150"/>
      <c r="B18" s="151"/>
      <c r="C18" s="152"/>
      <c r="D18" s="153" t="s">
        <v>42</v>
      </c>
      <c r="E18" s="693">
        <v>5629383680.1699991</v>
      </c>
      <c r="F18" s="1135">
        <v>5193812355.0699997</v>
      </c>
      <c r="G18" s="1135">
        <v>3208220.36</v>
      </c>
      <c r="H18" s="1135">
        <v>348318749.24999994</v>
      </c>
      <c r="I18" s="1135">
        <v>56274613.369999997</v>
      </c>
      <c r="J18" s="1135">
        <v>0</v>
      </c>
      <c r="K18" s="1135">
        <v>0</v>
      </c>
      <c r="L18" s="1136">
        <v>27769742.119999997</v>
      </c>
      <c r="M18" s="143"/>
      <c r="N18" s="143"/>
    </row>
    <row r="19" spans="1:14" ht="18.95" customHeight="1">
      <c r="A19" s="150"/>
      <c r="B19" s="151"/>
      <c r="C19" s="152"/>
      <c r="D19" s="153" t="s">
        <v>43</v>
      </c>
      <c r="E19" s="693">
        <v>3550697659.8600001</v>
      </c>
      <c r="F19" s="1135">
        <v>3304486010.2099996</v>
      </c>
      <c r="G19" s="1135">
        <v>1703630.19</v>
      </c>
      <c r="H19" s="1135">
        <v>216054204.01000002</v>
      </c>
      <c r="I19" s="1135">
        <v>18079952.650000002</v>
      </c>
      <c r="J19" s="1135">
        <v>0</v>
      </c>
      <c r="K19" s="1135">
        <v>0</v>
      </c>
      <c r="L19" s="1136">
        <v>10373862.800000001</v>
      </c>
      <c r="M19" s="143"/>
      <c r="N19" s="143"/>
    </row>
    <row r="20" spans="1:14" ht="18.95" customHeight="1">
      <c r="A20" s="150"/>
      <c r="B20" s="151"/>
      <c r="C20" s="152"/>
      <c r="D20" s="153" t="s">
        <v>44</v>
      </c>
      <c r="E20" s="694">
        <v>0.67457409678217284</v>
      </c>
      <c r="F20" s="694">
        <v>0.67256444652158853</v>
      </c>
      <c r="G20" s="684">
        <v>0.64022179255918821</v>
      </c>
      <c r="H20" s="684">
        <v>0.68026713940718264</v>
      </c>
      <c r="I20" s="685">
        <v>1.7708082908912832</v>
      </c>
      <c r="J20" s="684">
        <v>0</v>
      </c>
      <c r="K20" s="684">
        <v>0</v>
      </c>
      <c r="L20" s="686">
        <v>0.52187658718180907</v>
      </c>
      <c r="M20" s="143"/>
      <c r="N20" s="143"/>
    </row>
    <row r="21" spans="1:14" s="157" customFormat="1" ht="18.95" customHeight="1">
      <c r="A21" s="154"/>
      <c r="B21" s="155"/>
      <c r="C21" s="152"/>
      <c r="D21" s="156" t="s">
        <v>45</v>
      </c>
      <c r="E21" s="687">
        <v>0.63074358785805384</v>
      </c>
      <c r="F21" s="687">
        <v>0.63623515527746921</v>
      </c>
      <c r="G21" s="687">
        <v>0.53102031619798085</v>
      </c>
      <c r="H21" s="687">
        <v>0.6202772732596451</v>
      </c>
      <c r="I21" s="687">
        <v>0.32128079727755937</v>
      </c>
      <c r="J21" s="687">
        <v>0</v>
      </c>
      <c r="K21" s="687">
        <v>0</v>
      </c>
      <c r="L21" s="688">
        <v>0.37356712767342048</v>
      </c>
      <c r="M21" s="143"/>
      <c r="N21" s="143"/>
    </row>
    <row r="22" spans="1:14" ht="18.95" customHeight="1">
      <c r="A22" s="150" t="s">
        <v>53</v>
      </c>
      <c r="B22" s="151" t="s">
        <v>47</v>
      </c>
      <c r="C22" s="158" t="s">
        <v>332</v>
      </c>
      <c r="D22" s="153" t="s">
        <v>41</v>
      </c>
      <c r="E22" s="693">
        <v>3905580000</v>
      </c>
      <c r="F22" s="1135">
        <v>3654175000</v>
      </c>
      <c r="G22" s="1135">
        <v>1415000</v>
      </c>
      <c r="H22" s="1135">
        <v>238339000</v>
      </c>
      <c r="I22" s="1135">
        <v>5662000</v>
      </c>
      <c r="J22" s="1135">
        <v>0</v>
      </c>
      <c r="K22" s="1135">
        <v>0</v>
      </c>
      <c r="L22" s="1136">
        <v>5989000</v>
      </c>
      <c r="M22" s="143"/>
      <c r="N22" s="143"/>
    </row>
    <row r="23" spans="1:14" ht="18.95" customHeight="1">
      <c r="A23" s="150"/>
      <c r="B23" s="151"/>
      <c r="C23" s="152"/>
      <c r="D23" s="153" t="s">
        <v>42</v>
      </c>
      <c r="E23" s="693">
        <v>4235845792.8600001</v>
      </c>
      <c r="F23" s="1135">
        <v>3911184056.6900001</v>
      </c>
      <c r="G23" s="1135">
        <v>2968977</v>
      </c>
      <c r="H23" s="1135">
        <v>278599731.17000002</v>
      </c>
      <c r="I23" s="1135">
        <v>34060081</v>
      </c>
      <c r="J23" s="1135">
        <v>0</v>
      </c>
      <c r="K23" s="1135">
        <v>0</v>
      </c>
      <c r="L23" s="1136">
        <v>9032947</v>
      </c>
      <c r="M23" s="143"/>
      <c r="N23" s="143"/>
    </row>
    <row r="24" spans="1:14" ht="18.95" customHeight="1">
      <c r="A24" s="150"/>
      <c r="B24" s="151"/>
      <c r="C24" s="152"/>
      <c r="D24" s="153" t="s">
        <v>43</v>
      </c>
      <c r="E24" s="693">
        <v>2907828439.1100006</v>
      </c>
      <c r="F24" s="1135">
        <v>2711900494.3000002</v>
      </c>
      <c r="G24" s="1135">
        <v>1737969.57</v>
      </c>
      <c r="H24" s="1135">
        <v>172294445.86000004</v>
      </c>
      <c r="I24" s="1135">
        <v>16057030.049999999</v>
      </c>
      <c r="J24" s="1135">
        <v>0</v>
      </c>
      <c r="K24" s="1135">
        <v>0</v>
      </c>
      <c r="L24" s="1136">
        <v>5838499.3299999982</v>
      </c>
      <c r="M24" s="143"/>
      <c r="N24" s="143"/>
    </row>
    <row r="25" spans="1:14" ht="18.95" customHeight="1">
      <c r="A25" s="150"/>
      <c r="B25" s="151"/>
      <c r="C25" s="152"/>
      <c r="D25" s="153" t="s">
        <v>44</v>
      </c>
      <c r="E25" s="694">
        <v>0.74453178250349517</v>
      </c>
      <c r="F25" s="694">
        <v>0.74213755342861254</v>
      </c>
      <c r="G25" s="684">
        <v>1.2282470459363959</v>
      </c>
      <c r="H25" s="684">
        <v>0.72289657110250549</v>
      </c>
      <c r="I25" s="685">
        <v>2.8359290091840337</v>
      </c>
      <c r="J25" s="684">
        <v>0</v>
      </c>
      <c r="K25" s="684">
        <v>0</v>
      </c>
      <c r="L25" s="686">
        <v>0.9748704842210717</v>
      </c>
      <c r="M25" s="143"/>
      <c r="N25" s="143"/>
    </row>
    <row r="26" spans="1:14" ht="18.95" customHeight="1">
      <c r="A26" s="154"/>
      <c r="B26" s="155"/>
      <c r="C26" s="152"/>
      <c r="D26" s="153" t="s">
        <v>45</v>
      </c>
      <c r="E26" s="687">
        <v>0.68648118494102783</v>
      </c>
      <c r="F26" s="687">
        <v>0.69337071715184306</v>
      </c>
      <c r="G26" s="687">
        <v>0.58537656910107427</v>
      </c>
      <c r="H26" s="687">
        <v>0.61843005065524248</v>
      </c>
      <c r="I26" s="687">
        <v>0.47143252683397902</v>
      </c>
      <c r="J26" s="687">
        <v>0</v>
      </c>
      <c r="K26" s="687">
        <v>0</v>
      </c>
      <c r="L26" s="688">
        <v>0.64635598216174617</v>
      </c>
      <c r="M26" s="143"/>
      <c r="N26" s="143"/>
    </row>
    <row r="27" spans="1:14" ht="18.95" customHeight="1">
      <c r="A27" s="150" t="s">
        <v>57</v>
      </c>
      <c r="B27" s="151" t="s">
        <v>47</v>
      </c>
      <c r="C27" s="158" t="s">
        <v>333</v>
      </c>
      <c r="D27" s="159" t="s">
        <v>41</v>
      </c>
      <c r="E27" s="693">
        <v>3832591000</v>
      </c>
      <c r="F27" s="1135">
        <v>3447366000</v>
      </c>
      <c r="G27" s="1135">
        <v>2314000</v>
      </c>
      <c r="H27" s="1135">
        <v>310737000</v>
      </c>
      <c r="I27" s="1135">
        <v>19006000</v>
      </c>
      <c r="J27" s="1135">
        <v>0</v>
      </c>
      <c r="K27" s="1135">
        <v>0</v>
      </c>
      <c r="L27" s="1136">
        <v>53168000</v>
      </c>
      <c r="M27" s="143"/>
      <c r="N27" s="143"/>
    </row>
    <row r="28" spans="1:14" ht="18.95" customHeight="1">
      <c r="A28" s="150"/>
      <c r="B28" s="151"/>
      <c r="C28" s="152"/>
      <c r="D28" s="153" t="s">
        <v>42</v>
      </c>
      <c r="E28" s="693">
        <v>4191257128.8600001</v>
      </c>
      <c r="F28" s="1135">
        <v>3703220470.48</v>
      </c>
      <c r="G28" s="1135">
        <v>2599815.54</v>
      </c>
      <c r="H28" s="1135">
        <v>356975952.84000003</v>
      </c>
      <c r="I28" s="1135">
        <v>56631410.710000001</v>
      </c>
      <c r="J28" s="1135">
        <v>0</v>
      </c>
      <c r="K28" s="1135">
        <v>0</v>
      </c>
      <c r="L28" s="1136">
        <v>71829479.290000007</v>
      </c>
      <c r="M28" s="143"/>
      <c r="N28" s="143"/>
    </row>
    <row r="29" spans="1:14" ht="18.95" customHeight="1">
      <c r="A29" s="150"/>
      <c r="B29" s="151"/>
      <c r="C29" s="152"/>
      <c r="D29" s="153" t="s">
        <v>43</v>
      </c>
      <c r="E29" s="693">
        <v>2895296632.1400003</v>
      </c>
      <c r="F29" s="1135">
        <v>2630828097.5100002</v>
      </c>
      <c r="G29" s="1135">
        <v>1441110.2899999998</v>
      </c>
      <c r="H29" s="1135">
        <v>221496952.94000009</v>
      </c>
      <c r="I29" s="1135">
        <v>26006093.310000002</v>
      </c>
      <c r="J29" s="1135">
        <v>0</v>
      </c>
      <c r="K29" s="1135">
        <v>0</v>
      </c>
      <c r="L29" s="1136">
        <v>15524378.09</v>
      </c>
      <c r="M29" s="143"/>
      <c r="N29" s="143"/>
    </row>
    <row r="30" spans="1:14" ht="18.95" customHeight="1">
      <c r="A30" s="150"/>
      <c r="B30" s="151"/>
      <c r="C30" s="152"/>
      <c r="D30" s="153" t="s">
        <v>44</v>
      </c>
      <c r="E30" s="694">
        <v>0.75544106640651199</v>
      </c>
      <c r="F30" s="694">
        <v>0.76314151079693893</v>
      </c>
      <c r="G30" s="684">
        <v>0.62277886343993072</v>
      </c>
      <c r="H30" s="684">
        <v>0.71281164759909532</v>
      </c>
      <c r="I30" s="685">
        <v>1.368309655371988</v>
      </c>
      <c r="J30" s="684">
        <v>0</v>
      </c>
      <c r="K30" s="684">
        <v>0</v>
      </c>
      <c r="L30" s="686">
        <v>0.29198724966145051</v>
      </c>
      <c r="M30" s="143"/>
      <c r="N30" s="143"/>
    </row>
    <row r="31" spans="1:14" ht="18.95" customHeight="1">
      <c r="A31" s="154"/>
      <c r="B31" s="155"/>
      <c r="C31" s="152"/>
      <c r="D31" s="156" t="s">
        <v>45</v>
      </c>
      <c r="E31" s="687">
        <v>0.69079432330783908</v>
      </c>
      <c r="F31" s="687">
        <v>0.71041627644950889</v>
      </c>
      <c r="G31" s="687">
        <v>0.55431251480249244</v>
      </c>
      <c r="H31" s="687">
        <v>0.62048143909367781</v>
      </c>
      <c r="I31" s="687">
        <v>0.45921676652508031</v>
      </c>
      <c r="J31" s="687">
        <v>0</v>
      </c>
      <c r="K31" s="687">
        <v>0</v>
      </c>
      <c r="L31" s="688">
        <v>0.21612822817944721</v>
      </c>
      <c r="M31" s="143"/>
      <c r="N31" s="143"/>
    </row>
    <row r="32" spans="1:14" ht="18.95" customHeight="1">
      <c r="A32" s="150" t="s">
        <v>61</v>
      </c>
      <c r="B32" s="151" t="s">
        <v>47</v>
      </c>
      <c r="C32" s="158" t="s">
        <v>334</v>
      </c>
      <c r="D32" s="153" t="s">
        <v>41</v>
      </c>
      <c r="E32" s="693">
        <v>2131876000</v>
      </c>
      <c r="F32" s="1135">
        <v>1955586000</v>
      </c>
      <c r="G32" s="1135">
        <v>1361000</v>
      </c>
      <c r="H32" s="1135">
        <v>160295000</v>
      </c>
      <c r="I32" s="1135">
        <v>5095000</v>
      </c>
      <c r="J32" s="1135">
        <v>0</v>
      </c>
      <c r="K32" s="1135">
        <v>0</v>
      </c>
      <c r="L32" s="1136">
        <v>9539000</v>
      </c>
      <c r="M32" s="143"/>
      <c r="N32" s="143"/>
    </row>
    <row r="33" spans="1:14" ht="18.95" customHeight="1">
      <c r="A33" s="150"/>
      <c r="B33" s="151"/>
      <c r="C33" s="152"/>
      <c r="D33" s="153" t="s">
        <v>42</v>
      </c>
      <c r="E33" s="693">
        <v>2326709695.6400003</v>
      </c>
      <c r="F33" s="1135">
        <v>2062965827.1800001</v>
      </c>
      <c r="G33" s="1135">
        <v>1727340</v>
      </c>
      <c r="H33" s="1135">
        <v>219784062.69999999</v>
      </c>
      <c r="I33" s="1135">
        <v>28269459.710000001</v>
      </c>
      <c r="J33" s="1135">
        <v>0</v>
      </c>
      <c r="K33" s="1135">
        <v>0</v>
      </c>
      <c r="L33" s="1136">
        <v>13963006.050000001</v>
      </c>
      <c r="M33" s="143"/>
      <c r="N33" s="143"/>
    </row>
    <row r="34" spans="1:14" ht="18.95" customHeight="1">
      <c r="A34" s="150"/>
      <c r="B34" s="151"/>
      <c r="C34" s="152"/>
      <c r="D34" s="153" t="s">
        <v>43</v>
      </c>
      <c r="E34" s="693">
        <v>1501387240.5900002</v>
      </c>
      <c r="F34" s="1135">
        <v>1335252639.1300001</v>
      </c>
      <c r="G34" s="1135">
        <v>1039906.7200000001</v>
      </c>
      <c r="H34" s="1135">
        <v>145563506.04000008</v>
      </c>
      <c r="I34" s="1135">
        <v>12402492.100000001</v>
      </c>
      <c r="J34" s="1135">
        <v>0</v>
      </c>
      <c r="K34" s="1135">
        <v>0</v>
      </c>
      <c r="L34" s="1136">
        <v>7128696.5999999987</v>
      </c>
      <c r="M34" s="143"/>
      <c r="N34" s="143"/>
    </row>
    <row r="35" spans="1:14" ht="18.95" customHeight="1">
      <c r="A35" s="160" t="s">
        <v>4</v>
      </c>
      <c r="B35" s="151"/>
      <c r="C35" s="152"/>
      <c r="D35" s="153" t="s">
        <v>44</v>
      </c>
      <c r="E35" s="694">
        <v>0.70425636415532622</v>
      </c>
      <c r="F35" s="694">
        <v>0.68278901522612667</v>
      </c>
      <c r="G35" s="684">
        <v>0.76407547391623809</v>
      </c>
      <c r="H35" s="684">
        <v>0.90809760778564574</v>
      </c>
      <c r="I35" s="684">
        <v>2.4342477134445537</v>
      </c>
      <c r="J35" s="684">
        <v>0</v>
      </c>
      <c r="K35" s="684">
        <v>0</v>
      </c>
      <c r="L35" s="686">
        <v>0.74732116574064356</v>
      </c>
      <c r="M35" s="143"/>
      <c r="N35" s="143"/>
    </row>
    <row r="36" spans="1:14" ht="18.95" customHeight="1">
      <c r="A36" s="154"/>
      <c r="B36" s="155"/>
      <c r="C36" s="152"/>
      <c r="D36" s="161" t="s">
        <v>45</v>
      </c>
      <c r="E36" s="687">
        <v>0.64528344185071118</v>
      </c>
      <c r="F36" s="687">
        <v>0.6472490341515944</v>
      </c>
      <c r="G36" s="687">
        <v>0.60202781154839236</v>
      </c>
      <c r="H36" s="687">
        <v>0.66230237193627095</v>
      </c>
      <c r="I36" s="687">
        <v>0.43872405865658481</v>
      </c>
      <c r="J36" s="687">
        <v>0</v>
      </c>
      <c r="K36" s="687">
        <v>0</v>
      </c>
      <c r="L36" s="688">
        <v>0.51054168239080566</v>
      </c>
      <c r="M36" s="143"/>
      <c r="N36" s="143"/>
    </row>
    <row r="37" spans="1:14" ht="18.95" customHeight="1">
      <c r="A37" s="150" t="s">
        <v>66</v>
      </c>
      <c r="B37" s="151" t="s">
        <v>47</v>
      </c>
      <c r="C37" s="158" t="s">
        <v>335</v>
      </c>
      <c r="D37" s="159" t="s">
        <v>41</v>
      </c>
      <c r="E37" s="693">
        <v>4286040000</v>
      </c>
      <c r="F37" s="1135">
        <v>3944300000</v>
      </c>
      <c r="G37" s="1135">
        <v>2369000</v>
      </c>
      <c r="H37" s="1135">
        <v>320151000</v>
      </c>
      <c r="I37" s="1135">
        <v>8459000</v>
      </c>
      <c r="J37" s="1135">
        <v>0</v>
      </c>
      <c r="K37" s="1135">
        <v>0</v>
      </c>
      <c r="L37" s="1136">
        <v>10761000</v>
      </c>
      <c r="M37" s="143"/>
      <c r="N37" s="143"/>
    </row>
    <row r="38" spans="1:14" ht="18.95" customHeight="1">
      <c r="A38" s="150"/>
      <c r="B38" s="151"/>
      <c r="C38" s="152"/>
      <c r="D38" s="153" t="s">
        <v>42</v>
      </c>
      <c r="E38" s="693">
        <v>4588327461.1099997</v>
      </c>
      <c r="F38" s="1135">
        <v>4193036917.3099999</v>
      </c>
      <c r="G38" s="1135">
        <v>2884123</v>
      </c>
      <c r="H38" s="1135">
        <v>345372411.90000004</v>
      </c>
      <c r="I38" s="1135">
        <v>31885911</v>
      </c>
      <c r="J38" s="1135">
        <v>0</v>
      </c>
      <c r="K38" s="1135">
        <v>0</v>
      </c>
      <c r="L38" s="1136">
        <v>15148097.9</v>
      </c>
      <c r="M38" s="143"/>
      <c r="N38" s="143"/>
    </row>
    <row r="39" spans="1:14" ht="18.95" customHeight="1">
      <c r="A39" s="150"/>
      <c r="B39" s="151"/>
      <c r="C39" s="152"/>
      <c r="D39" s="153" t="s">
        <v>43</v>
      </c>
      <c r="E39" s="693">
        <v>3130489130.23</v>
      </c>
      <c r="F39" s="1135">
        <v>2895509813.3199997</v>
      </c>
      <c r="G39" s="1135">
        <v>1649944.7899999998</v>
      </c>
      <c r="H39" s="1135">
        <v>212806814.11000004</v>
      </c>
      <c r="I39" s="1135">
        <v>12517785.549999999</v>
      </c>
      <c r="J39" s="1135">
        <v>0</v>
      </c>
      <c r="K39" s="1135">
        <v>0</v>
      </c>
      <c r="L39" s="1136">
        <v>8004772.459999999</v>
      </c>
      <c r="M39" s="143"/>
      <c r="N39" s="143"/>
    </row>
    <row r="40" spans="1:14" ht="18.95" customHeight="1">
      <c r="A40" s="150"/>
      <c r="B40" s="151"/>
      <c r="C40" s="152"/>
      <c r="D40" s="153" t="s">
        <v>44</v>
      </c>
      <c r="E40" s="694">
        <v>0.73039195393183454</v>
      </c>
      <c r="F40" s="694">
        <v>0.73409979294678385</v>
      </c>
      <c r="G40" s="684">
        <v>0.6964731067961164</v>
      </c>
      <c r="H40" s="684">
        <v>0.66470763517840037</v>
      </c>
      <c r="I40" s="684">
        <v>1.4798186014895376</v>
      </c>
      <c r="J40" s="684">
        <v>0</v>
      </c>
      <c r="K40" s="684">
        <v>0</v>
      </c>
      <c r="L40" s="686">
        <v>0.74386882817582001</v>
      </c>
      <c r="M40" s="143"/>
      <c r="N40" s="143"/>
    </row>
    <row r="41" spans="1:14" ht="18.95" customHeight="1">
      <c r="A41" s="154"/>
      <c r="B41" s="155"/>
      <c r="C41" s="162"/>
      <c r="D41" s="161" t="s">
        <v>45</v>
      </c>
      <c r="E41" s="687">
        <v>0.68227238721812544</v>
      </c>
      <c r="F41" s="687">
        <v>0.69055194848548684</v>
      </c>
      <c r="G41" s="687">
        <v>0.57207851052122249</v>
      </c>
      <c r="H41" s="687">
        <v>0.61616622167151158</v>
      </c>
      <c r="I41" s="687">
        <v>0.39258045818418041</v>
      </c>
      <c r="J41" s="687">
        <v>0</v>
      </c>
      <c r="K41" s="687">
        <v>0</v>
      </c>
      <c r="L41" s="688">
        <v>0.52843416466168991</v>
      </c>
      <c r="M41" s="143"/>
      <c r="N41" s="143"/>
    </row>
    <row r="42" spans="1:14" ht="18.95" customHeight="1">
      <c r="A42" s="163" t="s">
        <v>69</v>
      </c>
      <c r="B42" s="164" t="s">
        <v>47</v>
      </c>
      <c r="C42" s="158" t="s">
        <v>336</v>
      </c>
      <c r="D42" s="165" t="s">
        <v>41</v>
      </c>
      <c r="E42" s="693">
        <v>5855939000</v>
      </c>
      <c r="F42" s="1135">
        <v>5496142000</v>
      </c>
      <c r="G42" s="1135">
        <v>1790000</v>
      </c>
      <c r="H42" s="1135">
        <v>320426000</v>
      </c>
      <c r="I42" s="1135">
        <v>14828000</v>
      </c>
      <c r="J42" s="1135">
        <v>0</v>
      </c>
      <c r="K42" s="1135">
        <v>0</v>
      </c>
      <c r="L42" s="1136">
        <v>22753000</v>
      </c>
      <c r="M42" s="143"/>
      <c r="N42" s="143"/>
    </row>
    <row r="43" spans="1:14" ht="18.95" customHeight="1">
      <c r="A43" s="150"/>
      <c r="B43" s="151"/>
      <c r="C43" s="152"/>
      <c r="D43" s="153" t="s">
        <v>42</v>
      </c>
      <c r="E43" s="693">
        <v>6315403654.4900017</v>
      </c>
      <c r="F43" s="1135">
        <v>5866534793.7700014</v>
      </c>
      <c r="G43" s="1135">
        <v>2478644</v>
      </c>
      <c r="H43" s="1135">
        <v>340962015.84000003</v>
      </c>
      <c r="I43" s="1135">
        <v>69596232.879999995</v>
      </c>
      <c r="J43" s="1135">
        <v>0</v>
      </c>
      <c r="K43" s="1135">
        <v>0</v>
      </c>
      <c r="L43" s="1136">
        <v>35831968</v>
      </c>
      <c r="M43" s="143"/>
      <c r="N43" s="143"/>
    </row>
    <row r="44" spans="1:14" ht="18.95" customHeight="1">
      <c r="A44" s="150"/>
      <c r="B44" s="151"/>
      <c r="C44" s="152"/>
      <c r="D44" s="153" t="s">
        <v>43</v>
      </c>
      <c r="E44" s="693">
        <v>4435238639.3199997</v>
      </c>
      <c r="F44" s="1135">
        <v>4191434824.2799997</v>
      </c>
      <c r="G44" s="1135">
        <v>1467644.6</v>
      </c>
      <c r="H44" s="1135">
        <v>206411540.03</v>
      </c>
      <c r="I44" s="1135">
        <v>19013271.939999998</v>
      </c>
      <c r="J44" s="1135">
        <v>0</v>
      </c>
      <c r="K44" s="1135">
        <v>0</v>
      </c>
      <c r="L44" s="1136">
        <v>16911358.469999999</v>
      </c>
      <c r="M44" s="143"/>
      <c r="N44" s="143"/>
    </row>
    <row r="45" spans="1:14" ht="18.95" customHeight="1">
      <c r="A45" s="160" t="s">
        <v>4</v>
      </c>
      <c r="B45" s="151"/>
      <c r="C45" s="152"/>
      <c r="D45" s="153" t="s">
        <v>44</v>
      </c>
      <c r="E45" s="694">
        <v>0.75739153692003958</v>
      </c>
      <c r="F45" s="694">
        <v>0.76261399801533503</v>
      </c>
      <c r="G45" s="684">
        <v>0.8199131843575419</v>
      </c>
      <c r="H45" s="684">
        <v>0.64417849996567067</v>
      </c>
      <c r="I45" s="684">
        <v>1.2822546493121121</v>
      </c>
      <c r="J45" s="684">
        <v>0</v>
      </c>
      <c r="K45" s="684">
        <v>0</v>
      </c>
      <c r="L45" s="686">
        <v>0.74325840416648348</v>
      </c>
      <c r="M45" s="143"/>
      <c r="N45" s="143"/>
    </row>
    <row r="46" spans="1:14" ht="18.95" customHeight="1">
      <c r="A46" s="154"/>
      <c r="B46" s="155"/>
      <c r="C46" s="152"/>
      <c r="D46" s="156" t="s">
        <v>45</v>
      </c>
      <c r="E46" s="687">
        <v>0.70228901935139498</v>
      </c>
      <c r="F46" s="687">
        <v>0.71446517776236784</v>
      </c>
      <c r="G46" s="687">
        <v>0.59211593113008565</v>
      </c>
      <c r="H46" s="687">
        <v>0.60537986767083396</v>
      </c>
      <c r="I46" s="687">
        <v>0.27319398124296868</v>
      </c>
      <c r="J46" s="687">
        <v>0</v>
      </c>
      <c r="K46" s="687">
        <v>0</v>
      </c>
      <c r="L46" s="688">
        <v>0.47196287041783469</v>
      </c>
      <c r="M46" s="143"/>
      <c r="N46" s="143"/>
    </row>
    <row r="47" spans="1:14" ht="18.95" customHeight="1">
      <c r="A47" s="150" t="s">
        <v>75</v>
      </c>
      <c r="B47" s="151" t="s">
        <v>47</v>
      </c>
      <c r="C47" s="158" t="s">
        <v>337</v>
      </c>
      <c r="D47" s="159" t="s">
        <v>41</v>
      </c>
      <c r="E47" s="693">
        <v>9353133000</v>
      </c>
      <c r="F47" s="1135">
        <v>8753671000</v>
      </c>
      <c r="G47" s="1135">
        <v>3176000</v>
      </c>
      <c r="H47" s="1135">
        <v>557486000</v>
      </c>
      <c r="I47" s="1135">
        <v>17869000</v>
      </c>
      <c r="J47" s="1135">
        <v>0</v>
      </c>
      <c r="K47" s="1135">
        <v>0</v>
      </c>
      <c r="L47" s="1136">
        <v>20931000</v>
      </c>
      <c r="M47" s="143"/>
      <c r="N47" s="143"/>
    </row>
    <row r="48" spans="1:14" ht="18.95" customHeight="1">
      <c r="A48" s="150"/>
      <c r="B48" s="151"/>
      <c r="C48" s="152"/>
      <c r="D48" s="153" t="s">
        <v>42</v>
      </c>
      <c r="E48" s="693">
        <v>10256972586.029999</v>
      </c>
      <c r="F48" s="1135">
        <v>9341913917.9699993</v>
      </c>
      <c r="G48" s="1135">
        <v>4299398</v>
      </c>
      <c r="H48" s="1135">
        <v>766411012.32000005</v>
      </c>
      <c r="I48" s="1135">
        <v>100480732.75</v>
      </c>
      <c r="J48" s="1135">
        <v>0</v>
      </c>
      <c r="K48" s="1135">
        <v>0</v>
      </c>
      <c r="L48" s="1136">
        <v>43867524.989999987</v>
      </c>
      <c r="M48" s="143"/>
      <c r="N48" s="143"/>
    </row>
    <row r="49" spans="1:14" ht="18.95" customHeight="1">
      <c r="A49" s="150"/>
      <c r="B49" s="151"/>
      <c r="C49" s="152"/>
      <c r="D49" s="153" t="s">
        <v>43</v>
      </c>
      <c r="E49" s="693">
        <v>7288287742.3600006</v>
      </c>
      <c r="F49" s="1135">
        <v>6750748455.1100006</v>
      </c>
      <c r="G49" s="1135">
        <v>2587430.3499999996</v>
      </c>
      <c r="H49" s="1135">
        <v>449138935.08999968</v>
      </c>
      <c r="I49" s="1135">
        <v>63357351.649999991</v>
      </c>
      <c r="J49" s="1135">
        <v>0</v>
      </c>
      <c r="K49" s="1135">
        <v>0</v>
      </c>
      <c r="L49" s="1136">
        <v>22455570.16</v>
      </c>
      <c r="M49" s="143"/>
      <c r="N49" s="143"/>
    </row>
    <row r="50" spans="1:14" ht="18.95" customHeight="1">
      <c r="A50" s="160" t="s">
        <v>4</v>
      </c>
      <c r="B50" s="151"/>
      <c r="C50" s="152"/>
      <c r="D50" s="153" t="s">
        <v>44</v>
      </c>
      <c r="E50" s="694">
        <v>0.77923490902567094</v>
      </c>
      <c r="F50" s="694">
        <v>0.77119056166378663</v>
      </c>
      <c r="G50" s="684">
        <v>0.81468210012594444</v>
      </c>
      <c r="H50" s="684">
        <v>0.80565060842783442</v>
      </c>
      <c r="I50" s="684">
        <v>3.5456573759024002</v>
      </c>
      <c r="J50" s="684">
        <v>0</v>
      </c>
      <c r="K50" s="684">
        <v>0</v>
      </c>
      <c r="L50" s="686">
        <v>1.0728379035879796</v>
      </c>
      <c r="M50" s="143"/>
      <c r="N50" s="143"/>
    </row>
    <row r="51" spans="1:14" ht="18.95" customHeight="1">
      <c r="A51" s="154"/>
      <c r="B51" s="155"/>
      <c r="C51" s="152"/>
      <c r="D51" s="156" t="s">
        <v>45</v>
      </c>
      <c r="E51" s="687">
        <v>0.71056909641024601</v>
      </c>
      <c r="F51" s="687">
        <v>0.72263012851406583</v>
      </c>
      <c r="G51" s="687">
        <v>0.60181224208598494</v>
      </c>
      <c r="H51" s="687">
        <v>0.58602881204748458</v>
      </c>
      <c r="I51" s="687">
        <v>0.63054229319401522</v>
      </c>
      <c r="J51" s="687">
        <v>0</v>
      </c>
      <c r="K51" s="687">
        <v>0</v>
      </c>
      <c r="L51" s="688">
        <v>0.51189507876541829</v>
      </c>
      <c r="M51" s="143"/>
      <c r="N51" s="143"/>
    </row>
    <row r="52" spans="1:14" ht="18.95" customHeight="1">
      <c r="A52" s="150" t="s">
        <v>79</v>
      </c>
      <c r="B52" s="151" t="s">
        <v>47</v>
      </c>
      <c r="C52" s="158" t="s">
        <v>338</v>
      </c>
      <c r="D52" s="153" t="s">
        <v>41</v>
      </c>
      <c r="E52" s="693">
        <v>1801234000</v>
      </c>
      <c r="F52" s="1135">
        <v>1643516000</v>
      </c>
      <c r="G52" s="1135">
        <v>1064000</v>
      </c>
      <c r="H52" s="1135">
        <v>144219000</v>
      </c>
      <c r="I52" s="1135">
        <v>4589000</v>
      </c>
      <c r="J52" s="1135">
        <v>0</v>
      </c>
      <c r="K52" s="1135">
        <v>0</v>
      </c>
      <c r="L52" s="1136">
        <v>7846000</v>
      </c>
      <c r="M52" s="143"/>
      <c r="N52" s="143"/>
    </row>
    <row r="53" spans="1:14" ht="18.95" customHeight="1">
      <c r="A53" s="150"/>
      <c r="B53" s="151"/>
      <c r="C53" s="152"/>
      <c r="D53" s="153" t="s">
        <v>42</v>
      </c>
      <c r="E53" s="693">
        <v>1947113701.5300002</v>
      </c>
      <c r="F53" s="1135">
        <v>1756239643.6400001</v>
      </c>
      <c r="G53" s="1135">
        <v>1401715</v>
      </c>
      <c r="H53" s="1135">
        <v>158613240.35000002</v>
      </c>
      <c r="I53" s="1135">
        <v>21147771.539999999</v>
      </c>
      <c r="J53" s="1135">
        <v>0</v>
      </c>
      <c r="K53" s="1135">
        <v>0</v>
      </c>
      <c r="L53" s="1136">
        <v>9711331</v>
      </c>
      <c r="M53" s="143"/>
      <c r="N53" s="143"/>
    </row>
    <row r="54" spans="1:14" ht="18.95" customHeight="1">
      <c r="A54" s="150"/>
      <c r="B54" s="151"/>
      <c r="C54" s="152"/>
      <c r="D54" s="153" t="s">
        <v>43</v>
      </c>
      <c r="E54" s="693">
        <v>1204423640.4700003</v>
      </c>
      <c r="F54" s="1135">
        <v>1091938849.3499999</v>
      </c>
      <c r="G54" s="1135">
        <v>810384.91</v>
      </c>
      <c r="H54" s="1135">
        <v>97673043.070000097</v>
      </c>
      <c r="I54" s="1135">
        <v>8840106.4199999981</v>
      </c>
      <c r="J54" s="1135">
        <v>0</v>
      </c>
      <c r="K54" s="1135">
        <v>0</v>
      </c>
      <c r="L54" s="1136">
        <v>5161256.72</v>
      </c>
      <c r="M54" s="143"/>
      <c r="N54" s="143"/>
    </row>
    <row r="55" spans="1:14" ht="18.95" customHeight="1">
      <c r="A55" s="160" t="s">
        <v>4</v>
      </c>
      <c r="B55" s="151"/>
      <c r="C55" s="152"/>
      <c r="D55" s="153" t="s">
        <v>44</v>
      </c>
      <c r="E55" s="694">
        <v>0.66866583712610372</v>
      </c>
      <c r="F55" s="694">
        <v>0.66439197996855515</v>
      </c>
      <c r="G55" s="684">
        <v>0.76163995300751886</v>
      </c>
      <c r="H55" s="684">
        <v>0.67725502929572456</v>
      </c>
      <c r="I55" s="685">
        <v>1.9263687993026799</v>
      </c>
      <c r="J55" s="684">
        <v>0</v>
      </c>
      <c r="K55" s="684">
        <v>0</v>
      </c>
      <c r="L55" s="686">
        <v>0.6578201274534794</v>
      </c>
      <c r="M55" s="143"/>
      <c r="N55" s="143"/>
    </row>
    <row r="56" spans="1:14" ht="18.95" customHeight="1">
      <c r="A56" s="154"/>
      <c r="B56" s="155"/>
      <c r="C56" s="152"/>
      <c r="D56" s="161" t="s">
        <v>45</v>
      </c>
      <c r="E56" s="687">
        <v>0.61856872535157548</v>
      </c>
      <c r="F56" s="687">
        <v>0.62174820691715871</v>
      </c>
      <c r="G56" s="687">
        <v>0.57813814505801819</v>
      </c>
      <c r="H56" s="687">
        <v>0.61579375627452204</v>
      </c>
      <c r="I56" s="687">
        <v>0.41801597881267816</v>
      </c>
      <c r="J56" s="687">
        <v>0</v>
      </c>
      <c r="K56" s="687">
        <v>0</v>
      </c>
      <c r="L56" s="688">
        <v>0.53146749091344947</v>
      </c>
      <c r="M56" s="143"/>
      <c r="N56" s="143"/>
    </row>
    <row r="57" spans="1:14" ht="18.95" customHeight="1">
      <c r="A57" s="150" t="s">
        <v>84</v>
      </c>
      <c r="B57" s="151" t="s">
        <v>47</v>
      </c>
      <c r="C57" s="158" t="s">
        <v>339</v>
      </c>
      <c r="D57" s="159" t="s">
        <v>41</v>
      </c>
      <c r="E57" s="693">
        <v>3997074000</v>
      </c>
      <c r="F57" s="1135">
        <v>3659266000</v>
      </c>
      <c r="G57" s="1135">
        <v>1494000</v>
      </c>
      <c r="H57" s="1135">
        <v>279766000</v>
      </c>
      <c r="I57" s="1135">
        <v>10928000</v>
      </c>
      <c r="J57" s="1135">
        <v>0</v>
      </c>
      <c r="K57" s="1135">
        <v>0</v>
      </c>
      <c r="L57" s="1136">
        <v>45620000</v>
      </c>
      <c r="M57" s="143"/>
      <c r="N57" s="143"/>
    </row>
    <row r="58" spans="1:14" ht="18.95" customHeight="1">
      <c r="A58" s="150"/>
      <c r="B58" s="151"/>
      <c r="C58" s="152"/>
      <c r="D58" s="153" t="s">
        <v>42</v>
      </c>
      <c r="E58" s="693">
        <v>4318461728.2199993</v>
      </c>
      <c r="F58" s="1135">
        <v>3885349826.6900001</v>
      </c>
      <c r="G58" s="1135">
        <v>2607587.7000000002</v>
      </c>
      <c r="H58" s="1135">
        <v>308156075.60999995</v>
      </c>
      <c r="I58" s="1135">
        <v>66988635.220000006</v>
      </c>
      <c r="J58" s="1135">
        <v>0</v>
      </c>
      <c r="K58" s="1135">
        <v>0</v>
      </c>
      <c r="L58" s="1136">
        <v>55359602.999999993</v>
      </c>
      <c r="M58" s="143"/>
      <c r="N58" s="143"/>
    </row>
    <row r="59" spans="1:14" ht="18.95" customHeight="1">
      <c r="A59" s="150"/>
      <c r="B59" s="151"/>
      <c r="C59" s="152"/>
      <c r="D59" s="153" t="s">
        <v>43</v>
      </c>
      <c r="E59" s="693">
        <v>3060746739.7800007</v>
      </c>
      <c r="F59" s="1135">
        <v>2821504938.0400004</v>
      </c>
      <c r="G59" s="1135">
        <v>1553516.8000000003</v>
      </c>
      <c r="H59" s="1135">
        <v>190071561.21999985</v>
      </c>
      <c r="I59" s="1135">
        <v>25769004.730000004</v>
      </c>
      <c r="J59" s="1135">
        <v>0</v>
      </c>
      <c r="K59" s="1135">
        <v>0</v>
      </c>
      <c r="L59" s="1136">
        <v>21847718.990000013</v>
      </c>
      <c r="M59" s="143"/>
      <c r="N59" s="143"/>
    </row>
    <row r="60" spans="1:14" ht="18.95" customHeight="1">
      <c r="A60" s="160" t="s">
        <v>4</v>
      </c>
      <c r="B60" s="151"/>
      <c r="C60" s="152"/>
      <c r="D60" s="153" t="s">
        <v>44</v>
      </c>
      <c r="E60" s="694">
        <v>0.76574682875023092</v>
      </c>
      <c r="F60" s="694">
        <v>0.77105762140276235</v>
      </c>
      <c r="G60" s="684">
        <v>1.0398372155287821</v>
      </c>
      <c r="H60" s="684">
        <v>0.67939478428400824</v>
      </c>
      <c r="I60" s="685">
        <v>2.3580714430819918</v>
      </c>
      <c r="J60" s="684">
        <v>0</v>
      </c>
      <c r="K60" s="684">
        <v>0</v>
      </c>
      <c r="L60" s="686">
        <v>0.47890659776413885</v>
      </c>
      <c r="M60" s="143"/>
      <c r="N60" s="143"/>
    </row>
    <row r="61" spans="1:14" ht="18.95" customHeight="1">
      <c r="A61" s="154"/>
      <c r="B61" s="155"/>
      <c r="C61" s="152"/>
      <c r="D61" s="156" t="s">
        <v>45</v>
      </c>
      <c r="E61" s="687">
        <v>0.70875856552782079</v>
      </c>
      <c r="F61" s="687">
        <v>0.72619070711676215</v>
      </c>
      <c r="G61" s="687">
        <v>0.5957678048565731</v>
      </c>
      <c r="H61" s="687">
        <v>0.61680290042553954</v>
      </c>
      <c r="I61" s="687">
        <v>0.38467726123052071</v>
      </c>
      <c r="J61" s="687">
        <v>0</v>
      </c>
      <c r="K61" s="687">
        <v>0</v>
      </c>
      <c r="L61" s="688">
        <v>0.39465093328071765</v>
      </c>
      <c r="M61" s="143"/>
      <c r="N61" s="143"/>
    </row>
    <row r="62" spans="1:14" ht="18.95" customHeight="1">
      <c r="A62" s="150" t="s">
        <v>91</v>
      </c>
      <c r="B62" s="151" t="s">
        <v>47</v>
      </c>
      <c r="C62" s="158" t="s">
        <v>340</v>
      </c>
      <c r="D62" s="153" t="s">
        <v>41</v>
      </c>
      <c r="E62" s="693">
        <v>2141196000</v>
      </c>
      <c r="F62" s="1135">
        <v>1870575000</v>
      </c>
      <c r="G62" s="1135">
        <v>1024000</v>
      </c>
      <c r="H62" s="1135">
        <v>217399000</v>
      </c>
      <c r="I62" s="1135">
        <v>19081000</v>
      </c>
      <c r="J62" s="1135">
        <v>0</v>
      </c>
      <c r="K62" s="1135">
        <v>0</v>
      </c>
      <c r="L62" s="1136">
        <v>33117000</v>
      </c>
      <c r="M62" s="143"/>
      <c r="N62" s="143"/>
    </row>
    <row r="63" spans="1:14" ht="18.95" customHeight="1">
      <c r="A63" s="150"/>
      <c r="B63" s="151"/>
      <c r="C63" s="152"/>
      <c r="D63" s="153" t="s">
        <v>42</v>
      </c>
      <c r="E63" s="693">
        <v>2375796030.3200002</v>
      </c>
      <c r="F63" s="1135">
        <v>2044581304.3199999</v>
      </c>
      <c r="G63" s="1135">
        <v>1290506</v>
      </c>
      <c r="H63" s="1135">
        <v>243938091.13999999</v>
      </c>
      <c r="I63" s="1135">
        <v>36186054.859999999</v>
      </c>
      <c r="J63" s="1135">
        <v>0</v>
      </c>
      <c r="K63" s="1135">
        <v>0</v>
      </c>
      <c r="L63" s="1136">
        <v>49800074</v>
      </c>
      <c r="M63" s="143"/>
      <c r="N63" s="143"/>
    </row>
    <row r="64" spans="1:14" ht="18.95" customHeight="1">
      <c r="A64" s="150"/>
      <c r="B64" s="151"/>
      <c r="C64" s="152"/>
      <c r="D64" s="153" t="s">
        <v>43</v>
      </c>
      <c r="E64" s="693">
        <v>1694995631.6600001</v>
      </c>
      <c r="F64" s="1135">
        <v>1500757384.7</v>
      </c>
      <c r="G64" s="1135">
        <v>766643.29000000015</v>
      </c>
      <c r="H64" s="1135">
        <v>151869753.58000004</v>
      </c>
      <c r="I64" s="1135">
        <v>21993360.780000005</v>
      </c>
      <c r="J64" s="1135">
        <v>0</v>
      </c>
      <c r="K64" s="1135">
        <v>0</v>
      </c>
      <c r="L64" s="1136">
        <v>19608489.310000002</v>
      </c>
      <c r="M64" s="143"/>
      <c r="N64" s="143"/>
    </row>
    <row r="65" spans="1:14" ht="18.95" customHeight="1">
      <c r="A65" s="160" t="s">
        <v>4</v>
      </c>
      <c r="B65" s="151"/>
      <c r="C65" s="152"/>
      <c r="D65" s="153" t="s">
        <v>44</v>
      </c>
      <c r="E65" s="694">
        <v>0.79161161876820252</v>
      </c>
      <c r="F65" s="694">
        <v>0.80229736027692022</v>
      </c>
      <c r="G65" s="684">
        <v>0.7486750878906252</v>
      </c>
      <c r="H65" s="684">
        <v>0.69857613687275488</v>
      </c>
      <c r="I65" s="684">
        <v>1.1526314543262934</v>
      </c>
      <c r="J65" s="684">
        <v>0</v>
      </c>
      <c r="K65" s="684">
        <v>0</v>
      </c>
      <c r="L65" s="686">
        <v>0.59209739136999129</v>
      </c>
      <c r="M65" s="143"/>
      <c r="N65" s="143"/>
    </row>
    <row r="66" spans="1:14" ht="18.95" customHeight="1">
      <c r="A66" s="154"/>
      <c r="B66" s="155"/>
      <c r="C66" s="152"/>
      <c r="D66" s="156" t="s">
        <v>45</v>
      </c>
      <c r="E66" s="687">
        <v>0.71344324598088416</v>
      </c>
      <c r="F66" s="687">
        <v>0.73401697527461818</v>
      </c>
      <c r="G66" s="687">
        <v>0.59406410353768224</v>
      </c>
      <c r="H66" s="687">
        <v>0.62257498560501379</v>
      </c>
      <c r="I66" s="687">
        <v>0.60778553686192049</v>
      </c>
      <c r="J66" s="687">
        <v>0</v>
      </c>
      <c r="K66" s="687">
        <v>0</v>
      </c>
      <c r="L66" s="688">
        <v>0.39374418017933072</v>
      </c>
      <c r="M66" s="143"/>
      <c r="N66" s="143"/>
    </row>
    <row r="67" spans="1:14" ht="18.95" customHeight="1">
      <c r="A67" s="150" t="s">
        <v>96</v>
      </c>
      <c r="B67" s="151" t="s">
        <v>47</v>
      </c>
      <c r="C67" s="158" t="s">
        <v>341</v>
      </c>
      <c r="D67" s="159" t="s">
        <v>41</v>
      </c>
      <c r="E67" s="693">
        <v>4538122000</v>
      </c>
      <c r="F67" s="1135">
        <v>4250255000</v>
      </c>
      <c r="G67" s="1135">
        <v>1754000</v>
      </c>
      <c r="H67" s="1135">
        <v>262052000</v>
      </c>
      <c r="I67" s="1135">
        <v>12590000</v>
      </c>
      <c r="J67" s="1135">
        <v>0</v>
      </c>
      <c r="K67" s="1135">
        <v>0</v>
      </c>
      <c r="L67" s="1136">
        <v>11471000</v>
      </c>
      <c r="M67" s="143"/>
      <c r="N67" s="143"/>
    </row>
    <row r="68" spans="1:14" ht="18.95" customHeight="1">
      <c r="A68" s="150"/>
      <c r="B68" s="151"/>
      <c r="C68" s="152"/>
      <c r="D68" s="153" t="s">
        <v>42</v>
      </c>
      <c r="E68" s="693">
        <v>4908782512.0300007</v>
      </c>
      <c r="F68" s="1135">
        <v>4534948226.9400005</v>
      </c>
      <c r="G68" s="1135">
        <v>2176816</v>
      </c>
      <c r="H68" s="1135">
        <v>297121372</v>
      </c>
      <c r="I68" s="1135">
        <v>52174845.5</v>
      </c>
      <c r="J68" s="1135">
        <v>0</v>
      </c>
      <c r="K68" s="1135">
        <v>0</v>
      </c>
      <c r="L68" s="1136">
        <v>22361251.590000004</v>
      </c>
      <c r="M68" s="143"/>
      <c r="N68" s="143"/>
    </row>
    <row r="69" spans="1:14" ht="18.95" customHeight="1">
      <c r="A69" s="160" t="s">
        <v>4</v>
      </c>
      <c r="B69" s="151"/>
      <c r="C69" s="152"/>
      <c r="D69" s="153" t="s">
        <v>43</v>
      </c>
      <c r="E69" s="693">
        <v>3424730502.1500006</v>
      </c>
      <c r="F69" s="1135">
        <v>3213729913.8400002</v>
      </c>
      <c r="G69" s="1135">
        <v>1199865.4200000002</v>
      </c>
      <c r="H69" s="1135">
        <v>184911761.04000011</v>
      </c>
      <c r="I69" s="1135">
        <v>19908192.530000001</v>
      </c>
      <c r="J69" s="1135">
        <v>0</v>
      </c>
      <c r="K69" s="1135">
        <v>0</v>
      </c>
      <c r="L69" s="1136">
        <v>4980769.3200000012</v>
      </c>
      <c r="M69" s="143"/>
      <c r="N69" s="143"/>
    </row>
    <row r="70" spans="1:14" ht="18.95" customHeight="1">
      <c r="A70" s="150"/>
      <c r="B70" s="151"/>
      <c r="C70" s="152"/>
      <c r="D70" s="153" t="s">
        <v>44</v>
      </c>
      <c r="E70" s="694">
        <v>0.75465809472508683</v>
      </c>
      <c r="F70" s="694">
        <v>0.75612637685033024</v>
      </c>
      <c r="G70" s="684">
        <v>0.68407378563283927</v>
      </c>
      <c r="H70" s="684">
        <v>0.70563003159678273</v>
      </c>
      <c r="I70" s="685">
        <v>1.5812702565528198</v>
      </c>
      <c r="J70" s="684">
        <v>0</v>
      </c>
      <c r="K70" s="684">
        <v>0</v>
      </c>
      <c r="L70" s="686">
        <v>0.43420532821898711</v>
      </c>
      <c r="M70" s="143"/>
      <c r="N70" s="143"/>
    </row>
    <row r="71" spans="1:14" ht="18.95" customHeight="1">
      <c r="A71" s="166" t="s">
        <v>4</v>
      </c>
      <c r="B71" s="167" t="s">
        <v>4</v>
      </c>
      <c r="C71" s="162"/>
      <c r="D71" s="161" t="s">
        <v>45</v>
      </c>
      <c r="E71" s="687">
        <v>0.69767411649568511</v>
      </c>
      <c r="F71" s="687">
        <v>0.70865856742282918</v>
      </c>
      <c r="G71" s="687">
        <v>0.55120204004380713</v>
      </c>
      <c r="H71" s="687">
        <v>0.62234419488343007</v>
      </c>
      <c r="I71" s="687">
        <v>0.38156687076342183</v>
      </c>
      <c r="J71" s="687">
        <v>0</v>
      </c>
      <c r="K71" s="687">
        <v>0</v>
      </c>
      <c r="L71" s="688">
        <v>0.22274107958373007</v>
      </c>
      <c r="M71" s="143"/>
      <c r="N71" s="143"/>
    </row>
    <row r="72" spans="1:14" ht="18.95" customHeight="1">
      <c r="A72" s="163" t="s">
        <v>101</v>
      </c>
      <c r="B72" s="164" t="s">
        <v>47</v>
      </c>
      <c r="C72" s="158" t="s">
        <v>342</v>
      </c>
      <c r="D72" s="165" t="s">
        <v>41</v>
      </c>
      <c r="E72" s="695">
        <v>7756398000</v>
      </c>
      <c r="F72" s="1135">
        <v>7332107000</v>
      </c>
      <c r="G72" s="1135">
        <v>2373000</v>
      </c>
      <c r="H72" s="1135">
        <v>385849000</v>
      </c>
      <c r="I72" s="1135">
        <v>11694000</v>
      </c>
      <c r="J72" s="1135">
        <v>0</v>
      </c>
      <c r="K72" s="1135">
        <v>0</v>
      </c>
      <c r="L72" s="1136">
        <v>24375000</v>
      </c>
      <c r="M72" s="143"/>
      <c r="N72" s="143"/>
    </row>
    <row r="73" spans="1:14" ht="18.95" customHeight="1">
      <c r="A73" s="150"/>
      <c r="B73" s="151"/>
      <c r="C73" s="152"/>
      <c r="D73" s="153" t="s">
        <v>42</v>
      </c>
      <c r="E73" s="696">
        <v>8246888275.8499985</v>
      </c>
      <c r="F73" s="1135">
        <v>7709413011.7699995</v>
      </c>
      <c r="G73" s="1135">
        <v>3272865.36</v>
      </c>
      <c r="H73" s="1135">
        <v>438544378.40999991</v>
      </c>
      <c r="I73" s="1135">
        <v>63092012.780000001</v>
      </c>
      <c r="J73" s="1135">
        <v>5000</v>
      </c>
      <c r="K73" s="1135">
        <v>0</v>
      </c>
      <c r="L73" s="1136">
        <v>32561007.529999994</v>
      </c>
      <c r="M73" s="143"/>
      <c r="N73" s="143"/>
    </row>
    <row r="74" spans="1:14" ht="18.95" customHeight="1">
      <c r="A74" s="150"/>
      <c r="B74" s="151"/>
      <c r="C74" s="152"/>
      <c r="D74" s="153" t="s">
        <v>43</v>
      </c>
      <c r="E74" s="696">
        <v>5376909459.750001</v>
      </c>
      <c r="F74" s="1135">
        <v>5052546931.2600002</v>
      </c>
      <c r="G74" s="1135">
        <v>1818705.3399999999</v>
      </c>
      <c r="H74" s="1135">
        <v>276869496.80000001</v>
      </c>
      <c r="I74" s="1135">
        <v>30552200.170000002</v>
      </c>
      <c r="J74" s="1135">
        <v>0</v>
      </c>
      <c r="K74" s="1135">
        <v>0</v>
      </c>
      <c r="L74" s="1136">
        <v>15122126.180000003</v>
      </c>
      <c r="M74" s="143"/>
      <c r="N74" s="143"/>
    </row>
    <row r="75" spans="1:14" ht="18.95" customHeight="1">
      <c r="A75" s="150"/>
      <c r="B75" s="151"/>
      <c r="C75" s="152"/>
      <c r="D75" s="153" t="s">
        <v>44</v>
      </c>
      <c r="E75" s="694">
        <v>0.69322248029948963</v>
      </c>
      <c r="F75" s="694">
        <v>0.68909890857566591</v>
      </c>
      <c r="G75" s="684">
        <v>0.76641607248209009</v>
      </c>
      <c r="H75" s="684">
        <v>0.71755919232653187</v>
      </c>
      <c r="I75" s="684">
        <v>2.6126389746878744</v>
      </c>
      <c r="J75" s="684">
        <v>0</v>
      </c>
      <c r="K75" s="684">
        <v>0</v>
      </c>
      <c r="L75" s="686">
        <v>0.62039492020512832</v>
      </c>
      <c r="M75" s="143"/>
      <c r="N75" s="143"/>
    </row>
    <row r="76" spans="1:14" ht="18.95" customHeight="1">
      <c r="A76" s="166" t="s">
        <v>4</v>
      </c>
      <c r="B76" s="167" t="s">
        <v>4</v>
      </c>
      <c r="C76" s="152"/>
      <c r="D76" s="161" t="s">
        <v>45</v>
      </c>
      <c r="E76" s="687">
        <v>0.65199251886261411</v>
      </c>
      <c r="F76" s="687">
        <v>0.65537375200242243</v>
      </c>
      <c r="G76" s="687">
        <v>0.55569207405464427</v>
      </c>
      <c r="H76" s="687">
        <v>0.63133746646993094</v>
      </c>
      <c r="I76" s="687">
        <v>0.48424830376761996</v>
      </c>
      <c r="J76" s="687">
        <v>0</v>
      </c>
      <c r="K76" s="687">
        <v>0</v>
      </c>
      <c r="L76" s="688">
        <v>0.46442439368828725</v>
      </c>
      <c r="M76" s="143"/>
      <c r="N76" s="143"/>
    </row>
    <row r="77" spans="1:14" ht="18.95" customHeight="1">
      <c r="A77" s="150" t="s">
        <v>106</v>
      </c>
      <c r="B77" s="151" t="s">
        <v>47</v>
      </c>
      <c r="C77" s="158" t="s">
        <v>343</v>
      </c>
      <c r="D77" s="159" t="s">
        <v>41</v>
      </c>
      <c r="E77" s="695">
        <v>2259740000</v>
      </c>
      <c r="F77" s="1135">
        <v>2055140000</v>
      </c>
      <c r="G77" s="1135">
        <v>1095000</v>
      </c>
      <c r="H77" s="1135">
        <v>180949000</v>
      </c>
      <c r="I77" s="1135">
        <v>7378000</v>
      </c>
      <c r="J77" s="1135">
        <v>0</v>
      </c>
      <c r="K77" s="1135">
        <v>0</v>
      </c>
      <c r="L77" s="1136">
        <v>15178000</v>
      </c>
      <c r="M77" s="143"/>
      <c r="N77" s="143"/>
    </row>
    <row r="78" spans="1:14" ht="18.95" customHeight="1">
      <c r="A78" s="150"/>
      <c r="B78" s="151"/>
      <c r="C78" s="152"/>
      <c r="D78" s="153" t="s">
        <v>42</v>
      </c>
      <c r="E78" s="696">
        <v>2437014452.0500002</v>
      </c>
      <c r="F78" s="1135">
        <v>2199757118.6500001</v>
      </c>
      <c r="G78" s="1135">
        <v>1613030</v>
      </c>
      <c r="H78" s="1135">
        <v>193166789.87</v>
      </c>
      <c r="I78" s="1135">
        <v>24070874.530000001</v>
      </c>
      <c r="J78" s="1135">
        <v>0</v>
      </c>
      <c r="K78" s="1135">
        <v>0</v>
      </c>
      <c r="L78" s="1136">
        <v>18406639</v>
      </c>
      <c r="M78" s="143"/>
      <c r="N78" s="143"/>
    </row>
    <row r="79" spans="1:14" ht="18.95" customHeight="1">
      <c r="A79" s="150"/>
      <c r="B79" s="151"/>
      <c r="C79" s="152"/>
      <c r="D79" s="153" t="s">
        <v>43</v>
      </c>
      <c r="E79" s="696">
        <v>1689995136.6600001</v>
      </c>
      <c r="F79" s="1135">
        <v>1555224354.51</v>
      </c>
      <c r="G79" s="1135">
        <v>876875.09000000008</v>
      </c>
      <c r="H79" s="1135">
        <v>115727845.12000005</v>
      </c>
      <c r="I79" s="1135">
        <v>12732364.530000001</v>
      </c>
      <c r="J79" s="1135">
        <v>0</v>
      </c>
      <c r="K79" s="1135">
        <v>0</v>
      </c>
      <c r="L79" s="1136">
        <v>5433697.4100000011</v>
      </c>
      <c r="M79" s="143"/>
      <c r="N79" s="143"/>
    </row>
    <row r="80" spans="1:14" ht="18.95" customHeight="1">
      <c r="A80" s="160" t="s">
        <v>4</v>
      </c>
      <c r="B80" s="151"/>
      <c r="C80" s="152"/>
      <c r="D80" s="153" t="s">
        <v>44</v>
      </c>
      <c r="E80" s="694">
        <v>0.74787149701293076</v>
      </c>
      <c r="F80" s="694">
        <v>0.75674861786058367</v>
      </c>
      <c r="G80" s="684">
        <v>0.80079916894977177</v>
      </c>
      <c r="H80" s="684">
        <v>0.63956056745270795</v>
      </c>
      <c r="I80" s="685">
        <v>1.7257203212252645</v>
      </c>
      <c r="J80" s="684">
        <v>0</v>
      </c>
      <c r="K80" s="684">
        <v>0</v>
      </c>
      <c r="L80" s="686">
        <v>0.35799824812228231</v>
      </c>
      <c r="M80" s="143"/>
      <c r="N80" s="143"/>
    </row>
    <row r="81" spans="1:14" ht="18.95" customHeight="1">
      <c r="A81" s="154"/>
      <c r="B81" s="155"/>
      <c r="C81" s="152"/>
      <c r="D81" s="156" t="s">
        <v>45</v>
      </c>
      <c r="E81" s="687">
        <v>0.69346947665344683</v>
      </c>
      <c r="F81" s="687">
        <v>0.70699821417759412</v>
      </c>
      <c r="G81" s="687">
        <v>0.54361982728157576</v>
      </c>
      <c r="H81" s="687">
        <v>0.59910839331069354</v>
      </c>
      <c r="I81" s="687">
        <v>0.52895313438368874</v>
      </c>
      <c r="J81" s="687">
        <v>0</v>
      </c>
      <c r="K81" s="687">
        <v>0</v>
      </c>
      <c r="L81" s="688">
        <v>0.29520312806699806</v>
      </c>
      <c r="M81" s="143"/>
      <c r="N81" s="143"/>
    </row>
    <row r="82" spans="1:14" ht="18.95" customHeight="1">
      <c r="A82" s="150" t="s">
        <v>110</v>
      </c>
      <c r="B82" s="151" t="s">
        <v>47</v>
      </c>
      <c r="C82" s="158" t="s">
        <v>344</v>
      </c>
      <c r="D82" s="153" t="s">
        <v>41</v>
      </c>
      <c r="E82" s="697">
        <v>2966537000</v>
      </c>
      <c r="F82" s="1135">
        <v>2708575000</v>
      </c>
      <c r="G82" s="1135">
        <v>1374000</v>
      </c>
      <c r="H82" s="1135">
        <v>239809000</v>
      </c>
      <c r="I82" s="1135">
        <v>8949000</v>
      </c>
      <c r="J82" s="1135">
        <v>0</v>
      </c>
      <c r="K82" s="1135">
        <v>0</v>
      </c>
      <c r="L82" s="1136">
        <v>7830000</v>
      </c>
      <c r="M82" s="143"/>
      <c r="N82" s="143"/>
    </row>
    <row r="83" spans="1:14" ht="18.95" customHeight="1">
      <c r="A83" s="150"/>
      <c r="B83" s="151"/>
      <c r="C83" s="152"/>
      <c r="D83" s="153" t="s">
        <v>42</v>
      </c>
      <c r="E83" s="697">
        <v>3220901499.1700001</v>
      </c>
      <c r="F83" s="1135">
        <v>2883533134.8899999</v>
      </c>
      <c r="G83" s="1135">
        <v>2079779</v>
      </c>
      <c r="H83" s="1135">
        <v>271720445.38999999</v>
      </c>
      <c r="I83" s="1135">
        <v>41542260.380000003</v>
      </c>
      <c r="J83" s="1135">
        <v>0</v>
      </c>
      <c r="K83" s="1135">
        <v>0</v>
      </c>
      <c r="L83" s="1136">
        <v>22025879.510000002</v>
      </c>
      <c r="M83" s="143"/>
      <c r="N83" s="143"/>
    </row>
    <row r="84" spans="1:14" ht="18.95" customHeight="1">
      <c r="A84" s="150"/>
      <c r="B84" s="151"/>
      <c r="C84" s="152"/>
      <c r="D84" s="153" t="s">
        <v>43</v>
      </c>
      <c r="E84" s="697">
        <v>2197536785.1300001</v>
      </c>
      <c r="F84" s="1135">
        <v>1990379485.1199999</v>
      </c>
      <c r="G84" s="1135">
        <v>1075603.9599999997</v>
      </c>
      <c r="H84" s="1135">
        <v>169987542.25</v>
      </c>
      <c r="I84" s="1135">
        <v>20148977.630000003</v>
      </c>
      <c r="J84" s="1135">
        <v>0</v>
      </c>
      <c r="K84" s="1135">
        <v>0</v>
      </c>
      <c r="L84" s="1136">
        <v>15945176.17</v>
      </c>
      <c r="M84" s="143"/>
      <c r="N84" s="143"/>
    </row>
    <row r="85" spans="1:14" ht="18.95" customHeight="1">
      <c r="A85" s="160" t="s">
        <v>4</v>
      </c>
      <c r="B85" s="151"/>
      <c r="C85" s="152"/>
      <c r="D85" s="153" t="s">
        <v>44</v>
      </c>
      <c r="E85" s="694">
        <v>0.7407751142594885</v>
      </c>
      <c r="F85" s="694">
        <v>0.73484377767645348</v>
      </c>
      <c r="G85" s="684">
        <v>0.78282675400291102</v>
      </c>
      <c r="H85" s="684">
        <v>0.70884554895771212</v>
      </c>
      <c r="I85" s="684">
        <v>2.2515339848027716</v>
      </c>
      <c r="J85" s="684">
        <v>0</v>
      </c>
      <c r="K85" s="684">
        <v>0</v>
      </c>
      <c r="L85" s="686">
        <v>2.0364209667943807</v>
      </c>
      <c r="M85" s="143"/>
      <c r="N85" s="143"/>
    </row>
    <row r="86" spans="1:14" ht="18.95" customHeight="1">
      <c r="A86" s="154"/>
      <c r="B86" s="155"/>
      <c r="C86" s="152"/>
      <c r="D86" s="161" t="s">
        <v>45</v>
      </c>
      <c r="E86" s="687">
        <v>0.68227382479603527</v>
      </c>
      <c r="F86" s="687">
        <v>0.69025719213589976</v>
      </c>
      <c r="G86" s="687">
        <v>0.5171722380118271</v>
      </c>
      <c r="H86" s="687">
        <v>0.62559717214513288</v>
      </c>
      <c r="I86" s="687">
        <v>0.48502362282868156</v>
      </c>
      <c r="J86" s="687">
        <v>0</v>
      </c>
      <c r="K86" s="687">
        <v>0</v>
      </c>
      <c r="L86" s="688">
        <v>0.72392914719980683</v>
      </c>
      <c r="M86" s="143"/>
      <c r="N86" s="143"/>
    </row>
    <row r="87" spans="1:14" ht="18.95" customHeight="1">
      <c r="A87" s="150" t="s">
        <v>114</v>
      </c>
      <c r="B87" s="151" t="s">
        <v>47</v>
      </c>
      <c r="C87" s="158" t="s">
        <v>345</v>
      </c>
      <c r="D87" s="159" t="s">
        <v>41</v>
      </c>
      <c r="E87" s="695">
        <v>6326919000</v>
      </c>
      <c r="F87" s="1135">
        <v>5861605000</v>
      </c>
      <c r="G87" s="1135">
        <v>3138000</v>
      </c>
      <c r="H87" s="1135">
        <v>440985000</v>
      </c>
      <c r="I87" s="1135">
        <v>12521000</v>
      </c>
      <c r="J87" s="1135">
        <v>0</v>
      </c>
      <c r="K87" s="1135">
        <v>0</v>
      </c>
      <c r="L87" s="1136">
        <v>8670000</v>
      </c>
      <c r="M87" s="143"/>
      <c r="N87" s="143"/>
    </row>
    <row r="88" spans="1:14" ht="18.95" customHeight="1">
      <c r="A88" s="150"/>
      <c r="B88" s="151"/>
      <c r="C88" s="152"/>
      <c r="D88" s="153" t="s">
        <v>42</v>
      </c>
      <c r="E88" s="696">
        <v>6892168927.0599995</v>
      </c>
      <c r="F88" s="1135">
        <v>6289057736.4399996</v>
      </c>
      <c r="G88" s="1135">
        <v>3879637.2199999997</v>
      </c>
      <c r="H88" s="1135">
        <v>512871153.32000005</v>
      </c>
      <c r="I88" s="1135">
        <v>70992642.450000003</v>
      </c>
      <c r="J88" s="1135">
        <v>0</v>
      </c>
      <c r="K88" s="1135">
        <v>0</v>
      </c>
      <c r="L88" s="1136">
        <v>15367757.630000001</v>
      </c>
      <c r="M88" s="143"/>
      <c r="N88" s="143"/>
    </row>
    <row r="89" spans="1:14" ht="18.95" customHeight="1">
      <c r="A89" s="150"/>
      <c r="B89" s="151"/>
      <c r="C89" s="152"/>
      <c r="D89" s="153" t="s">
        <v>43</v>
      </c>
      <c r="E89" s="696">
        <v>4984443606.0900002</v>
      </c>
      <c r="F89" s="1135">
        <v>4594124681.5600004</v>
      </c>
      <c r="G89" s="1135">
        <v>2242134.85</v>
      </c>
      <c r="H89" s="1135">
        <v>337004587.19999999</v>
      </c>
      <c r="I89" s="1135">
        <v>42843759.609999999</v>
      </c>
      <c r="J89" s="1135">
        <v>0</v>
      </c>
      <c r="K89" s="1135">
        <v>0</v>
      </c>
      <c r="L89" s="1136">
        <v>8228442.870000001</v>
      </c>
      <c r="M89" s="143"/>
      <c r="N89" s="143"/>
    </row>
    <row r="90" spans="1:14" ht="18.95" customHeight="1">
      <c r="A90" s="160" t="s">
        <v>4</v>
      </c>
      <c r="B90" s="151"/>
      <c r="C90" s="152"/>
      <c r="D90" s="153" t="s">
        <v>44</v>
      </c>
      <c r="E90" s="694">
        <v>0.78781530253350807</v>
      </c>
      <c r="F90" s="694">
        <v>0.7837656548948625</v>
      </c>
      <c r="G90" s="684">
        <v>0.71451078712555771</v>
      </c>
      <c r="H90" s="684">
        <v>0.7642087309092146</v>
      </c>
      <c r="I90" s="684">
        <v>3.4217522250618959</v>
      </c>
      <c r="J90" s="684">
        <v>0</v>
      </c>
      <c r="K90" s="684">
        <v>0</v>
      </c>
      <c r="L90" s="686">
        <v>0.94907068858131505</v>
      </c>
      <c r="M90" s="143"/>
      <c r="N90" s="143"/>
    </row>
    <row r="91" spans="1:14" ht="18.95" customHeight="1">
      <c r="A91" s="154"/>
      <c r="B91" s="155"/>
      <c r="C91" s="152"/>
      <c r="D91" s="156" t="s">
        <v>45</v>
      </c>
      <c r="E91" s="687">
        <v>0.72320392300892433</v>
      </c>
      <c r="F91" s="687">
        <v>0.73049491260682287</v>
      </c>
      <c r="G91" s="687">
        <v>0.57792384258031226</v>
      </c>
      <c r="H91" s="687">
        <v>0.65709405767598295</v>
      </c>
      <c r="I91" s="687">
        <v>0.60349577268059551</v>
      </c>
      <c r="J91" s="687">
        <v>0</v>
      </c>
      <c r="K91" s="687">
        <v>0</v>
      </c>
      <c r="L91" s="688">
        <v>0.53543549215904707</v>
      </c>
      <c r="M91" s="143"/>
      <c r="N91" s="143"/>
    </row>
    <row r="92" spans="1:14" ht="18.95" customHeight="1">
      <c r="A92" s="150" t="s">
        <v>118</v>
      </c>
      <c r="B92" s="151" t="s">
        <v>47</v>
      </c>
      <c r="C92" s="158" t="s">
        <v>346</v>
      </c>
      <c r="D92" s="153" t="s">
        <v>41</v>
      </c>
      <c r="E92" s="697">
        <v>3373485000</v>
      </c>
      <c r="F92" s="1135">
        <v>3126080000</v>
      </c>
      <c r="G92" s="1135">
        <v>1171000</v>
      </c>
      <c r="H92" s="1135">
        <v>230342000</v>
      </c>
      <c r="I92" s="1135">
        <v>7194000</v>
      </c>
      <c r="J92" s="1135">
        <v>0</v>
      </c>
      <c r="K92" s="1135">
        <v>0</v>
      </c>
      <c r="L92" s="1136">
        <v>8698000</v>
      </c>
      <c r="M92" s="143"/>
      <c r="N92" s="143"/>
    </row>
    <row r="93" spans="1:14" ht="18.95" customHeight="1">
      <c r="A93" s="150"/>
      <c r="B93" s="151"/>
      <c r="C93" s="168"/>
      <c r="D93" s="153" t="s">
        <v>42</v>
      </c>
      <c r="E93" s="697">
        <v>3615257936.6399994</v>
      </c>
      <c r="F93" s="1135">
        <v>3302824582.6399999</v>
      </c>
      <c r="G93" s="1135">
        <v>1606600.43</v>
      </c>
      <c r="H93" s="1135">
        <v>262374419.18000004</v>
      </c>
      <c r="I93" s="1135">
        <v>30548315.52</v>
      </c>
      <c r="J93" s="1135">
        <v>0</v>
      </c>
      <c r="K93" s="1135">
        <v>0</v>
      </c>
      <c r="L93" s="1136">
        <v>17904018.869999997</v>
      </c>
      <c r="M93" s="143"/>
      <c r="N93" s="143"/>
    </row>
    <row r="94" spans="1:14" ht="18.95" customHeight="1">
      <c r="A94" s="150"/>
      <c r="B94" s="151"/>
      <c r="C94" s="168"/>
      <c r="D94" s="153" t="s">
        <v>43</v>
      </c>
      <c r="E94" s="697">
        <v>2298127898.2400002</v>
      </c>
      <c r="F94" s="1135">
        <v>2107542216.5000002</v>
      </c>
      <c r="G94" s="1135">
        <v>1066191.5799999998</v>
      </c>
      <c r="H94" s="1135">
        <v>167339665.98999995</v>
      </c>
      <c r="I94" s="1135">
        <v>10595815.620000001</v>
      </c>
      <c r="J94" s="1135">
        <v>0</v>
      </c>
      <c r="K94" s="1135">
        <v>0</v>
      </c>
      <c r="L94" s="1136">
        <v>11584008.549999997</v>
      </c>
      <c r="M94" s="143"/>
      <c r="N94" s="143"/>
    </row>
    <row r="95" spans="1:14" ht="18.95" customHeight="1">
      <c r="A95" s="160" t="s">
        <v>4</v>
      </c>
      <c r="B95" s="151"/>
      <c r="C95" s="169" t="s">
        <v>4</v>
      </c>
      <c r="D95" s="153" t="s">
        <v>44</v>
      </c>
      <c r="E95" s="694">
        <v>0.68123258240069251</v>
      </c>
      <c r="F95" s="694">
        <v>0.67418051249488187</v>
      </c>
      <c r="G95" s="684">
        <v>0.91049665243381717</v>
      </c>
      <c r="H95" s="684">
        <v>0.72648351577219938</v>
      </c>
      <c r="I95" s="684">
        <v>1.4728684487072561</v>
      </c>
      <c r="J95" s="684">
        <v>0</v>
      </c>
      <c r="K95" s="684">
        <v>0</v>
      </c>
      <c r="L95" s="686">
        <v>1.3318013968728439</v>
      </c>
      <c r="M95" s="143"/>
      <c r="N95" s="143"/>
    </row>
    <row r="96" spans="1:14" ht="18.95" customHeight="1">
      <c r="A96" s="154"/>
      <c r="B96" s="155"/>
      <c r="C96" s="170"/>
      <c r="D96" s="161" t="s">
        <v>45</v>
      </c>
      <c r="E96" s="687">
        <v>0.63567467066426453</v>
      </c>
      <c r="F96" s="687">
        <v>0.63810298239194052</v>
      </c>
      <c r="G96" s="687">
        <v>0.66363207683194747</v>
      </c>
      <c r="H96" s="687">
        <v>0.63778956238564477</v>
      </c>
      <c r="I96" s="687">
        <v>0.34685433352496686</v>
      </c>
      <c r="J96" s="687">
        <v>0</v>
      </c>
      <c r="K96" s="687">
        <v>0</v>
      </c>
      <c r="L96" s="688">
        <v>0.64700605121737109</v>
      </c>
      <c r="M96" s="143"/>
      <c r="N96" s="143"/>
    </row>
    <row r="97" spans="1:12" ht="27" customHeight="1">
      <c r="A97" s="661"/>
      <c r="E97" s="171"/>
      <c r="F97" s="171"/>
      <c r="G97" s="171"/>
      <c r="H97" s="171"/>
      <c r="I97" s="171"/>
      <c r="J97" s="171"/>
      <c r="K97" s="171"/>
      <c r="L97" s="171"/>
    </row>
    <row r="98" spans="1:12" ht="18" customHeight="1">
      <c r="A98" s="1637"/>
      <c r="B98" s="1637"/>
      <c r="C98" s="1637"/>
      <c r="D98" s="1637"/>
      <c r="E98" s="1637"/>
      <c r="F98" s="1637"/>
      <c r="G98" s="1637"/>
      <c r="H98" s="1637"/>
      <c r="I98" s="1637"/>
      <c r="J98" s="1637"/>
      <c r="K98" s="1637"/>
      <c r="L98" s="1637"/>
    </row>
    <row r="99" spans="1:12" ht="18">
      <c r="E99" s="171"/>
      <c r="F99" s="171"/>
      <c r="G99" s="171"/>
      <c r="H99" s="171"/>
      <c r="I99" s="171"/>
      <c r="J99" s="171"/>
      <c r="K99" s="171"/>
      <c r="L99" s="171"/>
    </row>
    <row r="100" spans="1:12">
      <c r="G100" s="157"/>
      <c r="H100" s="1015"/>
      <c r="I100" s="1016"/>
      <c r="J100" s="157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70" zoomScaleNormal="70" workbookViewId="0">
      <selection activeCell="M8" sqref="M8"/>
    </sheetView>
  </sheetViews>
  <sheetFormatPr defaultColWidth="5.140625" defaultRowHeight="15"/>
  <cols>
    <col min="1" max="1" width="5.140625" style="329" customWidth="1"/>
    <col min="2" max="2" width="2.5703125" style="329" customWidth="1"/>
    <col min="3" max="3" width="58.5703125" style="329" customWidth="1"/>
    <col min="4" max="4" width="19.85546875" style="329" customWidth="1"/>
    <col min="5" max="5" width="2.28515625" style="329" customWidth="1"/>
    <col min="6" max="7" width="20.85546875" style="329" customWidth="1"/>
    <col min="8" max="9" width="20.7109375" style="329" customWidth="1"/>
    <col min="10" max="10" width="5.85546875" style="329" customWidth="1"/>
    <col min="11" max="11" width="13.140625" style="329" bestFit="1" customWidth="1"/>
    <col min="12" max="14" width="12.5703125" style="329" customWidth="1"/>
    <col min="15" max="15" width="15.5703125" style="329" bestFit="1" customWidth="1"/>
    <col min="16" max="16" width="12.5703125" style="329" customWidth="1"/>
    <col min="17" max="17" width="22.85546875" style="329" customWidth="1"/>
    <col min="18" max="246" width="12.5703125" style="329" customWidth="1"/>
    <col min="247" max="255" width="5.140625" style="329"/>
    <col min="256" max="256" width="5.140625" style="329" customWidth="1"/>
    <col min="257" max="257" width="2.5703125" style="329" customWidth="1"/>
    <col min="258" max="258" width="58.5703125" style="329" customWidth="1"/>
    <col min="259" max="259" width="19.85546875" style="329" customWidth="1"/>
    <col min="260" max="260" width="2.28515625" style="329" customWidth="1"/>
    <col min="261" max="262" width="20.85546875" style="329" customWidth="1"/>
    <col min="263" max="264" width="20.7109375" style="329" customWidth="1"/>
    <col min="265" max="265" width="5.85546875" style="329" customWidth="1"/>
    <col min="266" max="502" width="12.5703125" style="329" customWidth="1"/>
    <col min="503" max="511" width="5.140625" style="329"/>
    <col min="512" max="512" width="5.140625" style="329" customWidth="1"/>
    <col min="513" max="513" width="2.5703125" style="329" customWidth="1"/>
    <col min="514" max="514" width="58.5703125" style="329" customWidth="1"/>
    <col min="515" max="515" width="19.85546875" style="329" customWidth="1"/>
    <col min="516" max="516" width="2.28515625" style="329" customWidth="1"/>
    <col min="517" max="518" width="20.85546875" style="329" customWidth="1"/>
    <col min="519" max="520" width="20.7109375" style="329" customWidth="1"/>
    <col min="521" max="521" width="5.85546875" style="329" customWidth="1"/>
    <col min="522" max="758" width="12.5703125" style="329" customWidth="1"/>
    <col min="759" max="767" width="5.140625" style="329"/>
    <col min="768" max="768" width="5.140625" style="329" customWidth="1"/>
    <col min="769" max="769" width="2.5703125" style="329" customWidth="1"/>
    <col min="770" max="770" width="58.5703125" style="329" customWidth="1"/>
    <col min="771" max="771" width="19.85546875" style="329" customWidth="1"/>
    <col min="772" max="772" width="2.28515625" style="329" customWidth="1"/>
    <col min="773" max="774" width="20.85546875" style="329" customWidth="1"/>
    <col min="775" max="776" width="20.7109375" style="329" customWidth="1"/>
    <col min="777" max="777" width="5.85546875" style="329" customWidth="1"/>
    <col min="778" max="1014" width="12.5703125" style="329" customWidth="1"/>
    <col min="1015" max="1023" width="5.140625" style="329"/>
    <col min="1024" max="1024" width="5.140625" style="329" customWidth="1"/>
    <col min="1025" max="1025" width="2.5703125" style="329" customWidth="1"/>
    <col min="1026" max="1026" width="58.5703125" style="329" customWidth="1"/>
    <col min="1027" max="1027" width="19.85546875" style="329" customWidth="1"/>
    <col min="1028" max="1028" width="2.28515625" style="329" customWidth="1"/>
    <col min="1029" max="1030" width="20.85546875" style="329" customWidth="1"/>
    <col min="1031" max="1032" width="20.7109375" style="329" customWidth="1"/>
    <col min="1033" max="1033" width="5.85546875" style="329" customWidth="1"/>
    <col min="1034" max="1270" width="12.5703125" style="329" customWidth="1"/>
    <col min="1271" max="1279" width="5.140625" style="329"/>
    <col min="1280" max="1280" width="5.140625" style="329" customWidth="1"/>
    <col min="1281" max="1281" width="2.5703125" style="329" customWidth="1"/>
    <col min="1282" max="1282" width="58.5703125" style="329" customWidth="1"/>
    <col min="1283" max="1283" width="19.85546875" style="329" customWidth="1"/>
    <col min="1284" max="1284" width="2.28515625" style="329" customWidth="1"/>
    <col min="1285" max="1286" width="20.85546875" style="329" customWidth="1"/>
    <col min="1287" max="1288" width="20.7109375" style="329" customWidth="1"/>
    <col min="1289" max="1289" width="5.85546875" style="329" customWidth="1"/>
    <col min="1290" max="1526" width="12.5703125" style="329" customWidth="1"/>
    <col min="1527" max="1535" width="5.140625" style="329"/>
    <col min="1536" max="1536" width="5.140625" style="329" customWidth="1"/>
    <col min="1537" max="1537" width="2.5703125" style="329" customWidth="1"/>
    <col min="1538" max="1538" width="58.5703125" style="329" customWidth="1"/>
    <col min="1539" max="1539" width="19.85546875" style="329" customWidth="1"/>
    <col min="1540" max="1540" width="2.28515625" style="329" customWidth="1"/>
    <col min="1541" max="1542" width="20.85546875" style="329" customWidth="1"/>
    <col min="1543" max="1544" width="20.7109375" style="329" customWidth="1"/>
    <col min="1545" max="1545" width="5.85546875" style="329" customWidth="1"/>
    <col min="1546" max="1782" width="12.5703125" style="329" customWidth="1"/>
    <col min="1783" max="1791" width="5.140625" style="329"/>
    <col min="1792" max="1792" width="5.140625" style="329" customWidth="1"/>
    <col min="1793" max="1793" width="2.5703125" style="329" customWidth="1"/>
    <col min="1794" max="1794" width="58.5703125" style="329" customWidth="1"/>
    <col min="1795" max="1795" width="19.85546875" style="329" customWidth="1"/>
    <col min="1796" max="1796" width="2.28515625" style="329" customWidth="1"/>
    <col min="1797" max="1798" width="20.85546875" style="329" customWidth="1"/>
    <col min="1799" max="1800" width="20.7109375" style="329" customWidth="1"/>
    <col min="1801" max="1801" width="5.85546875" style="329" customWidth="1"/>
    <col min="1802" max="2038" width="12.5703125" style="329" customWidth="1"/>
    <col min="2039" max="2047" width="5.140625" style="329"/>
    <col min="2048" max="2048" width="5.140625" style="329" customWidth="1"/>
    <col min="2049" max="2049" width="2.5703125" style="329" customWidth="1"/>
    <col min="2050" max="2050" width="58.5703125" style="329" customWidth="1"/>
    <col min="2051" max="2051" width="19.85546875" style="329" customWidth="1"/>
    <col min="2052" max="2052" width="2.28515625" style="329" customWidth="1"/>
    <col min="2053" max="2054" width="20.85546875" style="329" customWidth="1"/>
    <col min="2055" max="2056" width="20.7109375" style="329" customWidth="1"/>
    <col min="2057" max="2057" width="5.85546875" style="329" customWidth="1"/>
    <col min="2058" max="2294" width="12.5703125" style="329" customWidth="1"/>
    <col min="2295" max="2303" width="5.140625" style="329"/>
    <col min="2304" max="2304" width="5.140625" style="329" customWidth="1"/>
    <col min="2305" max="2305" width="2.5703125" style="329" customWidth="1"/>
    <col min="2306" max="2306" width="58.5703125" style="329" customWidth="1"/>
    <col min="2307" max="2307" width="19.85546875" style="329" customWidth="1"/>
    <col min="2308" max="2308" width="2.28515625" style="329" customWidth="1"/>
    <col min="2309" max="2310" width="20.85546875" style="329" customWidth="1"/>
    <col min="2311" max="2312" width="20.7109375" style="329" customWidth="1"/>
    <col min="2313" max="2313" width="5.85546875" style="329" customWidth="1"/>
    <col min="2314" max="2550" width="12.5703125" style="329" customWidth="1"/>
    <col min="2551" max="2559" width="5.140625" style="329"/>
    <col min="2560" max="2560" width="5.140625" style="329" customWidth="1"/>
    <col min="2561" max="2561" width="2.5703125" style="329" customWidth="1"/>
    <col min="2562" max="2562" width="58.5703125" style="329" customWidth="1"/>
    <col min="2563" max="2563" width="19.85546875" style="329" customWidth="1"/>
    <col min="2564" max="2564" width="2.28515625" style="329" customWidth="1"/>
    <col min="2565" max="2566" width="20.85546875" style="329" customWidth="1"/>
    <col min="2567" max="2568" width="20.7109375" style="329" customWidth="1"/>
    <col min="2569" max="2569" width="5.85546875" style="329" customWidth="1"/>
    <col min="2570" max="2806" width="12.5703125" style="329" customWidth="1"/>
    <col min="2807" max="2815" width="5.140625" style="329"/>
    <col min="2816" max="2816" width="5.140625" style="329" customWidth="1"/>
    <col min="2817" max="2817" width="2.5703125" style="329" customWidth="1"/>
    <col min="2818" max="2818" width="58.5703125" style="329" customWidth="1"/>
    <col min="2819" max="2819" width="19.85546875" style="329" customWidth="1"/>
    <col min="2820" max="2820" width="2.28515625" style="329" customWidth="1"/>
    <col min="2821" max="2822" width="20.85546875" style="329" customWidth="1"/>
    <col min="2823" max="2824" width="20.7109375" style="329" customWidth="1"/>
    <col min="2825" max="2825" width="5.85546875" style="329" customWidth="1"/>
    <col min="2826" max="3062" width="12.5703125" style="329" customWidth="1"/>
    <col min="3063" max="3071" width="5.140625" style="329"/>
    <col min="3072" max="3072" width="5.140625" style="329" customWidth="1"/>
    <col min="3073" max="3073" width="2.5703125" style="329" customWidth="1"/>
    <col min="3074" max="3074" width="58.5703125" style="329" customWidth="1"/>
    <col min="3075" max="3075" width="19.85546875" style="329" customWidth="1"/>
    <col min="3076" max="3076" width="2.28515625" style="329" customWidth="1"/>
    <col min="3077" max="3078" width="20.85546875" style="329" customWidth="1"/>
    <col min="3079" max="3080" width="20.7109375" style="329" customWidth="1"/>
    <col min="3081" max="3081" width="5.85546875" style="329" customWidth="1"/>
    <col min="3082" max="3318" width="12.5703125" style="329" customWidth="1"/>
    <col min="3319" max="3327" width="5.140625" style="329"/>
    <col min="3328" max="3328" width="5.140625" style="329" customWidth="1"/>
    <col min="3329" max="3329" width="2.5703125" style="329" customWidth="1"/>
    <col min="3330" max="3330" width="58.5703125" style="329" customWidth="1"/>
    <col min="3331" max="3331" width="19.85546875" style="329" customWidth="1"/>
    <col min="3332" max="3332" width="2.28515625" style="329" customWidth="1"/>
    <col min="3333" max="3334" width="20.85546875" style="329" customWidth="1"/>
    <col min="3335" max="3336" width="20.7109375" style="329" customWidth="1"/>
    <col min="3337" max="3337" width="5.85546875" style="329" customWidth="1"/>
    <col min="3338" max="3574" width="12.5703125" style="329" customWidth="1"/>
    <col min="3575" max="3583" width="5.140625" style="329"/>
    <col min="3584" max="3584" width="5.140625" style="329" customWidth="1"/>
    <col min="3585" max="3585" width="2.5703125" style="329" customWidth="1"/>
    <col min="3586" max="3586" width="58.5703125" style="329" customWidth="1"/>
    <col min="3587" max="3587" width="19.85546875" style="329" customWidth="1"/>
    <col min="3588" max="3588" width="2.28515625" style="329" customWidth="1"/>
    <col min="3589" max="3590" width="20.85546875" style="329" customWidth="1"/>
    <col min="3591" max="3592" width="20.7109375" style="329" customWidth="1"/>
    <col min="3593" max="3593" width="5.85546875" style="329" customWidth="1"/>
    <col min="3594" max="3830" width="12.5703125" style="329" customWidth="1"/>
    <col min="3831" max="3839" width="5.140625" style="329"/>
    <col min="3840" max="3840" width="5.140625" style="329" customWidth="1"/>
    <col min="3841" max="3841" width="2.5703125" style="329" customWidth="1"/>
    <col min="3842" max="3842" width="58.5703125" style="329" customWidth="1"/>
    <col min="3843" max="3843" width="19.85546875" style="329" customWidth="1"/>
    <col min="3844" max="3844" width="2.28515625" style="329" customWidth="1"/>
    <col min="3845" max="3846" width="20.85546875" style="329" customWidth="1"/>
    <col min="3847" max="3848" width="20.7109375" style="329" customWidth="1"/>
    <col min="3849" max="3849" width="5.85546875" style="329" customWidth="1"/>
    <col min="3850" max="4086" width="12.5703125" style="329" customWidth="1"/>
    <col min="4087" max="4095" width="5.140625" style="329"/>
    <col min="4096" max="4096" width="5.140625" style="329" customWidth="1"/>
    <col min="4097" max="4097" width="2.5703125" style="329" customWidth="1"/>
    <col min="4098" max="4098" width="58.5703125" style="329" customWidth="1"/>
    <col min="4099" max="4099" width="19.85546875" style="329" customWidth="1"/>
    <col min="4100" max="4100" width="2.28515625" style="329" customWidth="1"/>
    <col min="4101" max="4102" width="20.85546875" style="329" customWidth="1"/>
    <col min="4103" max="4104" width="20.7109375" style="329" customWidth="1"/>
    <col min="4105" max="4105" width="5.85546875" style="329" customWidth="1"/>
    <col min="4106" max="4342" width="12.5703125" style="329" customWidth="1"/>
    <col min="4343" max="4351" width="5.140625" style="329"/>
    <col min="4352" max="4352" width="5.140625" style="329" customWidth="1"/>
    <col min="4353" max="4353" width="2.5703125" style="329" customWidth="1"/>
    <col min="4354" max="4354" width="58.5703125" style="329" customWidth="1"/>
    <col min="4355" max="4355" width="19.85546875" style="329" customWidth="1"/>
    <col min="4356" max="4356" width="2.28515625" style="329" customWidth="1"/>
    <col min="4357" max="4358" width="20.85546875" style="329" customWidth="1"/>
    <col min="4359" max="4360" width="20.7109375" style="329" customWidth="1"/>
    <col min="4361" max="4361" width="5.85546875" style="329" customWidth="1"/>
    <col min="4362" max="4598" width="12.5703125" style="329" customWidth="1"/>
    <col min="4599" max="4607" width="5.140625" style="329"/>
    <col min="4608" max="4608" width="5.140625" style="329" customWidth="1"/>
    <col min="4609" max="4609" width="2.5703125" style="329" customWidth="1"/>
    <col min="4610" max="4610" width="58.5703125" style="329" customWidth="1"/>
    <col min="4611" max="4611" width="19.85546875" style="329" customWidth="1"/>
    <col min="4612" max="4612" width="2.28515625" style="329" customWidth="1"/>
    <col min="4613" max="4614" width="20.85546875" style="329" customWidth="1"/>
    <col min="4615" max="4616" width="20.7109375" style="329" customWidth="1"/>
    <col min="4617" max="4617" width="5.85546875" style="329" customWidth="1"/>
    <col min="4618" max="4854" width="12.5703125" style="329" customWidth="1"/>
    <col min="4855" max="4863" width="5.140625" style="329"/>
    <col min="4864" max="4864" width="5.140625" style="329" customWidth="1"/>
    <col min="4865" max="4865" width="2.5703125" style="329" customWidth="1"/>
    <col min="4866" max="4866" width="58.5703125" style="329" customWidth="1"/>
    <col min="4867" max="4867" width="19.85546875" style="329" customWidth="1"/>
    <col min="4868" max="4868" width="2.28515625" style="329" customWidth="1"/>
    <col min="4869" max="4870" width="20.85546875" style="329" customWidth="1"/>
    <col min="4871" max="4872" width="20.7109375" style="329" customWidth="1"/>
    <col min="4873" max="4873" width="5.85546875" style="329" customWidth="1"/>
    <col min="4874" max="5110" width="12.5703125" style="329" customWidth="1"/>
    <col min="5111" max="5119" width="5.140625" style="329"/>
    <col min="5120" max="5120" width="5.140625" style="329" customWidth="1"/>
    <col min="5121" max="5121" width="2.5703125" style="329" customWidth="1"/>
    <col min="5122" max="5122" width="58.5703125" style="329" customWidth="1"/>
    <col min="5123" max="5123" width="19.85546875" style="329" customWidth="1"/>
    <col min="5124" max="5124" width="2.28515625" style="329" customWidth="1"/>
    <col min="5125" max="5126" width="20.85546875" style="329" customWidth="1"/>
    <col min="5127" max="5128" width="20.7109375" style="329" customWidth="1"/>
    <col min="5129" max="5129" width="5.85546875" style="329" customWidth="1"/>
    <col min="5130" max="5366" width="12.5703125" style="329" customWidth="1"/>
    <col min="5367" max="5375" width="5.140625" style="329"/>
    <col min="5376" max="5376" width="5.140625" style="329" customWidth="1"/>
    <col min="5377" max="5377" width="2.5703125" style="329" customWidth="1"/>
    <col min="5378" max="5378" width="58.5703125" style="329" customWidth="1"/>
    <col min="5379" max="5379" width="19.85546875" style="329" customWidth="1"/>
    <col min="5380" max="5380" width="2.28515625" style="329" customWidth="1"/>
    <col min="5381" max="5382" width="20.85546875" style="329" customWidth="1"/>
    <col min="5383" max="5384" width="20.7109375" style="329" customWidth="1"/>
    <col min="5385" max="5385" width="5.85546875" style="329" customWidth="1"/>
    <col min="5386" max="5622" width="12.5703125" style="329" customWidth="1"/>
    <col min="5623" max="5631" width="5.140625" style="329"/>
    <col min="5632" max="5632" width="5.140625" style="329" customWidth="1"/>
    <col min="5633" max="5633" width="2.5703125" style="329" customWidth="1"/>
    <col min="5634" max="5634" width="58.5703125" style="329" customWidth="1"/>
    <col min="5635" max="5635" width="19.85546875" style="329" customWidth="1"/>
    <col min="5636" max="5636" width="2.28515625" style="329" customWidth="1"/>
    <col min="5637" max="5638" width="20.85546875" style="329" customWidth="1"/>
    <col min="5639" max="5640" width="20.7109375" style="329" customWidth="1"/>
    <col min="5641" max="5641" width="5.85546875" style="329" customWidth="1"/>
    <col min="5642" max="5878" width="12.5703125" style="329" customWidth="1"/>
    <col min="5879" max="5887" width="5.140625" style="329"/>
    <col min="5888" max="5888" width="5.140625" style="329" customWidth="1"/>
    <col min="5889" max="5889" width="2.5703125" style="329" customWidth="1"/>
    <col min="5890" max="5890" width="58.5703125" style="329" customWidth="1"/>
    <col min="5891" max="5891" width="19.85546875" style="329" customWidth="1"/>
    <col min="5892" max="5892" width="2.28515625" style="329" customWidth="1"/>
    <col min="5893" max="5894" width="20.85546875" style="329" customWidth="1"/>
    <col min="5895" max="5896" width="20.7109375" style="329" customWidth="1"/>
    <col min="5897" max="5897" width="5.85546875" style="329" customWidth="1"/>
    <col min="5898" max="6134" width="12.5703125" style="329" customWidth="1"/>
    <col min="6135" max="6143" width="5.140625" style="329"/>
    <col min="6144" max="6144" width="5.140625" style="329" customWidth="1"/>
    <col min="6145" max="6145" width="2.5703125" style="329" customWidth="1"/>
    <col min="6146" max="6146" width="58.5703125" style="329" customWidth="1"/>
    <col min="6147" max="6147" width="19.85546875" style="329" customWidth="1"/>
    <col min="6148" max="6148" width="2.28515625" style="329" customWidth="1"/>
    <col min="6149" max="6150" width="20.85546875" style="329" customWidth="1"/>
    <col min="6151" max="6152" width="20.7109375" style="329" customWidth="1"/>
    <col min="6153" max="6153" width="5.85546875" style="329" customWidth="1"/>
    <col min="6154" max="6390" width="12.5703125" style="329" customWidth="1"/>
    <col min="6391" max="6399" width="5.140625" style="329"/>
    <col min="6400" max="6400" width="5.140625" style="329" customWidth="1"/>
    <col min="6401" max="6401" width="2.5703125" style="329" customWidth="1"/>
    <col min="6402" max="6402" width="58.5703125" style="329" customWidth="1"/>
    <col min="6403" max="6403" width="19.85546875" style="329" customWidth="1"/>
    <col min="6404" max="6404" width="2.28515625" style="329" customWidth="1"/>
    <col min="6405" max="6406" width="20.85546875" style="329" customWidth="1"/>
    <col min="6407" max="6408" width="20.7109375" style="329" customWidth="1"/>
    <col min="6409" max="6409" width="5.85546875" style="329" customWidth="1"/>
    <col min="6410" max="6646" width="12.5703125" style="329" customWidth="1"/>
    <col min="6647" max="6655" width="5.140625" style="329"/>
    <col min="6656" max="6656" width="5.140625" style="329" customWidth="1"/>
    <col min="6657" max="6657" width="2.5703125" style="329" customWidth="1"/>
    <col min="6658" max="6658" width="58.5703125" style="329" customWidth="1"/>
    <col min="6659" max="6659" width="19.85546875" style="329" customWidth="1"/>
    <col min="6660" max="6660" width="2.28515625" style="329" customWidth="1"/>
    <col min="6661" max="6662" width="20.85546875" style="329" customWidth="1"/>
    <col min="6663" max="6664" width="20.7109375" style="329" customWidth="1"/>
    <col min="6665" max="6665" width="5.85546875" style="329" customWidth="1"/>
    <col min="6666" max="6902" width="12.5703125" style="329" customWidth="1"/>
    <col min="6903" max="6911" width="5.140625" style="329"/>
    <col min="6912" max="6912" width="5.140625" style="329" customWidth="1"/>
    <col min="6913" max="6913" width="2.5703125" style="329" customWidth="1"/>
    <col min="6914" max="6914" width="58.5703125" style="329" customWidth="1"/>
    <col min="6915" max="6915" width="19.85546875" style="329" customWidth="1"/>
    <col min="6916" max="6916" width="2.28515625" style="329" customWidth="1"/>
    <col min="6917" max="6918" width="20.85546875" style="329" customWidth="1"/>
    <col min="6919" max="6920" width="20.7109375" style="329" customWidth="1"/>
    <col min="6921" max="6921" width="5.85546875" style="329" customWidth="1"/>
    <col min="6922" max="7158" width="12.5703125" style="329" customWidth="1"/>
    <col min="7159" max="7167" width="5.140625" style="329"/>
    <col min="7168" max="7168" width="5.140625" style="329" customWidth="1"/>
    <col min="7169" max="7169" width="2.5703125" style="329" customWidth="1"/>
    <col min="7170" max="7170" width="58.5703125" style="329" customWidth="1"/>
    <col min="7171" max="7171" width="19.85546875" style="329" customWidth="1"/>
    <col min="7172" max="7172" width="2.28515625" style="329" customWidth="1"/>
    <col min="7173" max="7174" width="20.85546875" style="329" customWidth="1"/>
    <col min="7175" max="7176" width="20.7109375" style="329" customWidth="1"/>
    <col min="7177" max="7177" width="5.85546875" style="329" customWidth="1"/>
    <col min="7178" max="7414" width="12.5703125" style="329" customWidth="1"/>
    <col min="7415" max="7423" width="5.140625" style="329"/>
    <col min="7424" max="7424" width="5.140625" style="329" customWidth="1"/>
    <col min="7425" max="7425" width="2.5703125" style="329" customWidth="1"/>
    <col min="7426" max="7426" width="58.5703125" style="329" customWidth="1"/>
    <col min="7427" max="7427" width="19.85546875" style="329" customWidth="1"/>
    <col min="7428" max="7428" width="2.28515625" style="329" customWidth="1"/>
    <col min="7429" max="7430" width="20.85546875" style="329" customWidth="1"/>
    <col min="7431" max="7432" width="20.7109375" style="329" customWidth="1"/>
    <col min="7433" max="7433" width="5.85546875" style="329" customWidth="1"/>
    <col min="7434" max="7670" width="12.5703125" style="329" customWidth="1"/>
    <col min="7671" max="7679" width="5.140625" style="329"/>
    <col min="7680" max="7680" width="5.140625" style="329" customWidth="1"/>
    <col min="7681" max="7681" width="2.5703125" style="329" customWidth="1"/>
    <col min="7682" max="7682" width="58.5703125" style="329" customWidth="1"/>
    <col min="7683" max="7683" width="19.85546875" style="329" customWidth="1"/>
    <col min="7684" max="7684" width="2.28515625" style="329" customWidth="1"/>
    <col min="7685" max="7686" width="20.85546875" style="329" customWidth="1"/>
    <col min="7687" max="7688" width="20.7109375" style="329" customWidth="1"/>
    <col min="7689" max="7689" width="5.85546875" style="329" customWidth="1"/>
    <col min="7690" max="7926" width="12.5703125" style="329" customWidth="1"/>
    <col min="7927" max="7935" width="5.140625" style="329"/>
    <col min="7936" max="7936" width="5.140625" style="329" customWidth="1"/>
    <col min="7937" max="7937" width="2.5703125" style="329" customWidth="1"/>
    <col min="7938" max="7938" width="58.5703125" style="329" customWidth="1"/>
    <col min="7939" max="7939" width="19.85546875" style="329" customWidth="1"/>
    <col min="7940" max="7940" width="2.28515625" style="329" customWidth="1"/>
    <col min="7941" max="7942" width="20.85546875" style="329" customWidth="1"/>
    <col min="7943" max="7944" width="20.7109375" style="329" customWidth="1"/>
    <col min="7945" max="7945" width="5.85546875" style="329" customWidth="1"/>
    <col min="7946" max="8182" width="12.5703125" style="329" customWidth="1"/>
    <col min="8183" max="8191" width="5.140625" style="329"/>
    <col min="8192" max="8192" width="5.140625" style="329" customWidth="1"/>
    <col min="8193" max="8193" width="2.5703125" style="329" customWidth="1"/>
    <col min="8194" max="8194" width="58.5703125" style="329" customWidth="1"/>
    <col min="8195" max="8195" width="19.85546875" style="329" customWidth="1"/>
    <col min="8196" max="8196" width="2.28515625" style="329" customWidth="1"/>
    <col min="8197" max="8198" width="20.85546875" style="329" customWidth="1"/>
    <col min="8199" max="8200" width="20.7109375" style="329" customWidth="1"/>
    <col min="8201" max="8201" width="5.85546875" style="329" customWidth="1"/>
    <col min="8202" max="8438" width="12.5703125" style="329" customWidth="1"/>
    <col min="8439" max="8447" width="5.140625" style="329"/>
    <col min="8448" max="8448" width="5.140625" style="329" customWidth="1"/>
    <col min="8449" max="8449" width="2.5703125" style="329" customWidth="1"/>
    <col min="8450" max="8450" width="58.5703125" style="329" customWidth="1"/>
    <col min="8451" max="8451" width="19.85546875" style="329" customWidth="1"/>
    <col min="8452" max="8452" width="2.28515625" style="329" customWidth="1"/>
    <col min="8453" max="8454" width="20.85546875" style="329" customWidth="1"/>
    <col min="8455" max="8456" width="20.7109375" style="329" customWidth="1"/>
    <col min="8457" max="8457" width="5.85546875" style="329" customWidth="1"/>
    <col min="8458" max="8694" width="12.5703125" style="329" customWidth="1"/>
    <col min="8695" max="8703" width="5.140625" style="329"/>
    <col min="8704" max="8704" width="5.140625" style="329" customWidth="1"/>
    <col min="8705" max="8705" width="2.5703125" style="329" customWidth="1"/>
    <col min="8706" max="8706" width="58.5703125" style="329" customWidth="1"/>
    <col min="8707" max="8707" width="19.85546875" style="329" customWidth="1"/>
    <col min="8708" max="8708" width="2.28515625" style="329" customWidth="1"/>
    <col min="8709" max="8710" width="20.85546875" style="329" customWidth="1"/>
    <col min="8711" max="8712" width="20.7109375" style="329" customWidth="1"/>
    <col min="8713" max="8713" width="5.85546875" style="329" customWidth="1"/>
    <col min="8714" max="8950" width="12.5703125" style="329" customWidth="1"/>
    <col min="8951" max="8959" width="5.140625" style="329"/>
    <col min="8960" max="8960" width="5.140625" style="329" customWidth="1"/>
    <col min="8961" max="8961" width="2.5703125" style="329" customWidth="1"/>
    <col min="8962" max="8962" width="58.5703125" style="329" customWidth="1"/>
    <col min="8963" max="8963" width="19.85546875" style="329" customWidth="1"/>
    <col min="8964" max="8964" width="2.28515625" style="329" customWidth="1"/>
    <col min="8965" max="8966" width="20.85546875" style="329" customWidth="1"/>
    <col min="8967" max="8968" width="20.7109375" style="329" customWidth="1"/>
    <col min="8969" max="8969" width="5.85546875" style="329" customWidth="1"/>
    <col min="8970" max="9206" width="12.5703125" style="329" customWidth="1"/>
    <col min="9207" max="9215" width="5.140625" style="329"/>
    <col min="9216" max="9216" width="5.140625" style="329" customWidth="1"/>
    <col min="9217" max="9217" width="2.5703125" style="329" customWidth="1"/>
    <col min="9218" max="9218" width="58.5703125" style="329" customWidth="1"/>
    <col min="9219" max="9219" width="19.85546875" style="329" customWidth="1"/>
    <col min="9220" max="9220" width="2.28515625" style="329" customWidth="1"/>
    <col min="9221" max="9222" width="20.85546875" style="329" customWidth="1"/>
    <col min="9223" max="9224" width="20.7109375" style="329" customWidth="1"/>
    <col min="9225" max="9225" width="5.85546875" style="329" customWidth="1"/>
    <col min="9226" max="9462" width="12.5703125" style="329" customWidth="1"/>
    <col min="9463" max="9471" width="5.140625" style="329"/>
    <col min="9472" max="9472" width="5.140625" style="329" customWidth="1"/>
    <col min="9473" max="9473" width="2.5703125" style="329" customWidth="1"/>
    <col min="9474" max="9474" width="58.5703125" style="329" customWidth="1"/>
    <col min="9475" max="9475" width="19.85546875" style="329" customWidth="1"/>
    <col min="9476" max="9476" width="2.28515625" style="329" customWidth="1"/>
    <col min="9477" max="9478" width="20.85546875" style="329" customWidth="1"/>
    <col min="9479" max="9480" width="20.7109375" style="329" customWidth="1"/>
    <col min="9481" max="9481" width="5.85546875" style="329" customWidth="1"/>
    <col min="9482" max="9718" width="12.5703125" style="329" customWidth="1"/>
    <col min="9719" max="9727" width="5.140625" style="329"/>
    <col min="9728" max="9728" width="5.140625" style="329" customWidth="1"/>
    <col min="9729" max="9729" width="2.5703125" style="329" customWidth="1"/>
    <col min="9730" max="9730" width="58.5703125" style="329" customWidth="1"/>
    <col min="9731" max="9731" width="19.85546875" style="329" customWidth="1"/>
    <col min="9732" max="9732" width="2.28515625" style="329" customWidth="1"/>
    <col min="9733" max="9734" width="20.85546875" style="329" customWidth="1"/>
    <col min="9735" max="9736" width="20.7109375" style="329" customWidth="1"/>
    <col min="9737" max="9737" width="5.85546875" style="329" customWidth="1"/>
    <col min="9738" max="9974" width="12.5703125" style="329" customWidth="1"/>
    <col min="9975" max="9983" width="5.140625" style="329"/>
    <col min="9984" max="9984" width="5.140625" style="329" customWidth="1"/>
    <col min="9985" max="9985" width="2.5703125" style="329" customWidth="1"/>
    <col min="9986" max="9986" width="58.5703125" style="329" customWidth="1"/>
    <col min="9987" max="9987" width="19.85546875" style="329" customWidth="1"/>
    <col min="9988" max="9988" width="2.28515625" style="329" customWidth="1"/>
    <col min="9989" max="9990" width="20.85546875" style="329" customWidth="1"/>
    <col min="9991" max="9992" width="20.7109375" style="329" customWidth="1"/>
    <col min="9993" max="9993" width="5.85546875" style="329" customWidth="1"/>
    <col min="9994" max="10230" width="12.5703125" style="329" customWidth="1"/>
    <col min="10231" max="10239" width="5.140625" style="329"/>
    <col min="10240" max="10240" width="5.140625" style="329" customWidth="1"/>
    <col min="10241" max="10241" width="2.5703125" style="329" customWidth="1"/>
    <col min="10242" max="10242" width="58.5703125" style="329" customWidth="1"/>
    <col min="10243" max="10243" width="19.85546875" style="329" customWidth="1"/>
    <col min="10244" max="10244" width="2.28515625" style="329" customWidth="1"/>
    <col min="10245" max="10246" width="20.85546875" style="329" customWidth="1"/>
    <col min="10247" max="10248" width="20.7109375" style="329" customWidth="1"/>
    <col min="10249" max="10249" width="5.85546875" style="329" customWidth="1"/>
    <col min="10250" max="10486" width="12.5703125" style="329" customWidth="1"/>
    <col min="10487" max="10495" width="5.140625" style="329"/>
    <col min="10496" max="10496" width="5.140625" style="329" customWidth="1"/>
    <col min="10497" max="10497" width="2.5703125" style="329" customWidth="1"/>
    <col min="10498" max="10498" width="58.5703125" style="329" customWidth="1"/>
    <col min="10499" max="10499" width="19.85546875" style="329" customWidth="1"/>
    <col min="10500" max="10500" width="2.28515625" style="329" customWidth="1"/>
    <col min="10501" max="10502" width="20.85546875" style="329" customWidth="1"/>
    <col min="10503" max="10504" width="20.7109375" style="329" customWidth="1"/>
    <col min="10505" max="10505" width="5.85546875" style="329" customWidth="1"/>
    <col min="10506" max="10742" width="12.5703125" style="329" customWidth="1"/>
    <col min="10743" max="10751" width="5.140625" style="329"/>
    <col min="10752" max="10752" width="5.140625" style="329" customWidth="1"/>
    <col min="10753" max="10753" width="2.5703125" style="329" customWidth="1"/>
    <col min="10754" max="10754" width="58.5703125" style="329" customWidth="1"/>
    <col min="10755" max="10755" width="19.85546875" style="329" customWidth="1"/>
    <col min="10756" max="10756" width="2.28515625" style="329" customWidth="1"/>
    <col min="10757" max="10758" width="20.85546875" style="329" customWidth="1"/>
    <col min="10759" max="10760" width="20.7109375" style="329" customWidth="1"/>
    <col min="10761" max="10761" width="5.85546875" style="329" customWidth="1"/>
    <col min="10762" max="10998" width="12.5703125" style="329" customWidth="1"/>
    <col min="10999" max="11007" width="5.140625" style="329"/>
    <col min="11008" max="11008" width="5.140625" style="329" customWidth="1"/>
    <col min="11009" max="11009" width="2.5703125" style="329" customWidth="1"/>
    <col min="11010" max="11010" width="58.5703125" style="329" customWidth="1"/>
    <col min="11011" max="11011" width="19.85546875" style="329" customWidth="1"/>
    <col min="11012" max="11012" width="2.28515625" style="329" customWidth="1"/>
    <col min="11013" max="11014" width="20.85546875" style="329" customWidth="1"/>
    <col min="11015" max="11016" width="20.7109375" style="329" customWidth="1"/>
    <col min="11017" max="11017" width="5.85546875" style="329" customWidth="1"/>
    <col min="11018" max="11254" width="12.5703125" style="329" customWidth="1"/>
    <col min="11255" max="11263" width="5.140625" style="329"/>
    <col min="11264" max="11264" width="5.140625" style="329" customWidth="1"/>
    <col min="11265" max="11265" width="2.5703125" style="329" customWidth="1"/>
    <col min="11266" max="11266" width="58.5703125" style="329" customWidth="1"/>
    <col min="11267" max="11267" width="19.85546875" style="329" customWidth="1"/>
    <col min="11268" max="11268" width="2.28515625" style="329" customWidth="1"/>
    <col min="11269" max="11270" width="20.85546875" style="329" customWidth="1"/>
    <col min="11271" max="11272" width="20.7109375" style="329" customWidth="1"/>
    <col min="11273" max="11273" width="5.85546875" style="329" customWidth="1"/>
    <col min="11274" max="11510" width="12.5703125" style="329" customWidth="1"/>
    <col min="11511" max="11519" width="5.140625" style="329"/>
    <col min="11520" max="11520" width="5.140625" style="329" customWidth="1"/>
    <col min="11521" max="11521" width="2.5703125" style="329" customWidth="1"/>
    <col min="11522" max="11522" width="58.5703125" style="329" customWidth="1"/>
    <col min="11523" max="11523" width="19.85546875" style="329" customWidth="1"/>
    <col min="11524" max="11524" width="2.28515625" style="329" customWidth="1"/>
    <col min="11525" max="11526" width="20.85546875" style="329" customWidth="1"/>
    <col min="11527" max="11528" width="20.7109375" style="329" customWidth="1"/>
    <col min="11529" max="11529" width="5.85546875" style="329" customWidth="1"/>
    <col min="11530" max="11766" width="12.5703125" style="329" customWidth="1"/>
    <col min="11767" max="11775" width="5.140625" style="329"/>
    <col min="11776" max="11776" width="5.140625" style="329" customWidth="1"/>
    <col min="11777" max="11777" width="2.5703125" style="329" customWidth="1"/>
    <col min="11778" max="11778" width="58.5703125" style="329" customWidth="1"/>
    <col min="11779" max="11779" width="19.85546875" style="329" customWidth="1"/>
    <col min="11780" max="11780" width="2.28515625" style="329" customWidth="1"/>
    <col min="11781" max="11782" width="20.85546875" style="329" customWidth="1"/>
    <col min="11783" max="11784" width="20.7109375" style="329" customWidth="1"/>
    <col min="11785" max="11785" width="5.85546875" style="329" customWidth="1"/>
    <col min="11786" max="12022" width="12.5703125" style="329" customWidth="1"/>
    <col min="12023" max="12031" width="5.140625" style="329"/>
    <col min="12032" max="12032" width="5.140625" style="329" customWidth="1"/>
    <col min="12033" max="12033" width="2.5703125" style="329" customWidth="1"/>
    <col min="12034" max="12034" width="58.5703125" style="329" customWidth="1"/>
    <col min="12035" max="12035" width="19.85546875" style="329" customWidth="1"/>
    <col min="12036" max="12036" width="2.28515625" style="329" customWidth="1"/>
    <col min="12037" max="12038" width="20.85546875" style="329" customWidth="1"/>
    <col min="12039" max="12040" width="20.7109375" style="329" customWidth="1"/>
    <col min="12041" max="12041" width="5.85546875" style="329" customWidth="1"/>
    <col min="12042" max="12278" width="12.5703125" style="329" customWidth="1"/>
    <col min="12279" max="12287" width="5.140625" style="329"/>
    <col min="12288" max="12288" width="5.140625" style="329" customWidth="1"/>
    <col min="12289" max="12289" width="2.5703125" style="329" customWidth="1"/>
    <col min="12290" max="12290" width="58.5703125" style="329" customWidth="1"/>
    <col min="12291" max="12291" width="19.85546875" style="329" customWidth="1"/>
    <col min="12292" max="12292" width="2.28515625" style="329" customWidth="1"/>
    <col min="12293" max="12294" width="20.85546875" style="329" customWidth="1"/>
    <col min="12295" max="12296" width="20.7109375" style="329" customWidth="1"/>
    <col min="12297" max="12297" width="5.85546875" style="329" customWidth="1"/>
    <col min="12298" max="12534" width="12.5703125" style="329" customWidth="1"/>
    <col min="12535" max="12543" width="5.140625" style="329"/>
    <col min="12544" max="12544" width="5.140625" style="329" customWidth="1"/>
    <col min="12545" max="12545" width="2.5703125" style="329" customWidth="1"/>
    <col min="12546" max="12546" width="58.5703125" style="329" customWidth="1"/>
    <col min="12547" max="12547" width="19.85546875" style="329" customWidth="1"/>
    <col min="12548" max="12548" width="2.28515625" style="329" customWidth="1"/>
    <col min="12549" max="12550" width="20.85546875" style="329" customWidth="1"/>
    <col min="12551" max="12552" width="20.7109375" style="329" customWidth="1"/>
    <col min="12553" max="12553" width="5.85546875" style="329" customWidth="1"/>
    <col min="12554" max="12790" width="12.5703125" style="329" customWidth="1"/>
    <col min="12791" max="12799" width="5.140625" style="329"/>
    <col min="12800" max="12800" width="5.140625" style="329" customWidth="1"/>
    <col min="12801" max="12801" width="2.5703125" style="329" customWidth="1"/>
    <col min="12802" max="12802" width="58.5703125" style="329" customWidth="1"/>
    <col min="12803" max="12803" width="19.85546875" style="329" customWidth="1"/>
    <col min="12804" max="12804" width="2.28515625" style="329" customWidth="1"/>
    <col min="12805" max="12806" width="20.85546875" style="329" customWidth="1"/>
    <col min="12807" max="12808" width="20.7109375" style="329" customWidth="1"/>
    <col min="12809" max="12809" width="5.85546875" style="329" customWidth="1"/>
    <col min="12810" max="13046" width="12.5703125" style="329" customWidth="1"/>
    <col min="13047" max="13055" width="5.140625" style="329"/>
    <col min="13056" max="13056" width="5.140625" style="329" customWidth="1"/>
    <col min="13057" max="13057" width="2.5703125" style="329" customWidth="1"/>
    <col min="13058" max="13058" width="58.5703125" style="329" customWidth="1"/>
    <col min="13059" max="13059" width="19.85546875" style="329" customWidth="1"/>
    <col min="13060" max="13060" width="2.28515625" style="329" customWidth="1"/>
    <col min="13061" max="13062" width="20.85546875" style="329" customWidth="1"/>
    <col min="13063" max="13064" width="20.7109375" style="329" customWidth="1"/>
    <col min="13065" max="13065" width="5.85546875" style="329" customWidth="1"/>
    <col min="13066" max="13302" width="12.5703125" style="329" customWidth="1"/>
    <col min="13303" max="13311" width="5.140625" style="329"/>
    <col min="13312" max="13312" width="5.140625" style="329" customWidth="1"/>
    <col min="13313" max="13313" width="2.5703125" style="329" customWidth="1"/>
    <col min="13314" max="13314" width="58.5703125" style="329" customWidth="1"/>
    <col min="13315" max="13315" width="19.85546875" style="329" customWidth="1"/>
    <col min="13316" max="13316" width="2.28515625" style="329" customWidth="1"/>
    <col min="13317" max="13318" width="20.85546875" style="329" customWidth="1"/>
    <col min="13319" max="13320" width="20.7109375" style="329" customWidth="1"/>
    <col min="13321" max="13321" width="5.85546875" style="329" customWidth="1"/>
    <col min="13322" max="13558" width="12.5703125" style="329" customWidth="1"/>
    <col min="13559" max="13567" width="5.140625" style="329"/>
    <col min="13568" max="13568" width="5.140625" style="329" customWidth="1"/>
    <col min="13569" max="13569" width="2.5703125" style="329" customWidth="1"/>
    <col min="13570" max="13570" width="58.5703125" style="329" customWidth="1"/>
    <col min="13571" max="13571" width="19.85546875" style="329" customWidth="1"/>
    <col min="13572" max="13572" width="2.28515625" style="329" customWidth="1"/>
    <col min="13573" max="13574" width="20.85546875" style="329" customWidth="1"/>
    <col min="13575" max="13576" width="20.7109375" style="329" customWidth="1"/>
    <col min="13577" max="13577" width="5.85546875" style="329" customWidth="1"/>
    <col min="13578" max="13814" width="12.5703125" style="329" customWidth="1"/>
    <col min="13815" max="13823" width="5.140625" style="329"/>
    <col min="13824" max="13824" width="5.140625" style="329" customWidth="1"/>
    <col min="13825" max="13825" width="2.5703125" style="329" customWidth="1"/>
    <col min="13826" max="13826" width="58.5703125" style="329" customWidth="1"/>
    <col min="13827" max="13827" width="19.85546875" style="329" customWidth="1"/>
    <col min="13828" max="13828" width="2.28515625" style="329" customWidth="1"/>
    <col min="13829" max="13830" width="20.85546875" style="329" customWidth="1"/>
    <col min="13831" max="13832" width="20.7109375" style="329" customWidth="1"/>
    <col min="13833" max="13833" width="5.85546875" style="329" customWidth="1"/>
    <col min="13834" max="14070" width="12.5703125" style="329" customWidth="1"/>
    <col min="14071" max="14079" width="5.140625" style="329"/>
    <col min="14080" max="14080" width="5.140625" style="329" customWidth="1"/>
    <col min="14081" max="14081" width="2.5703125" style="329" customWidth="1"/>
    <col min="14082" max="14082" width="58.5703125" style="329" customWidth="1"/>
    <col min="14083" max="14083" width="19.85546875" style="329" customWidth="1"/>
    <col min="14084" max="14084" width="2.28515625" style="329" customWidth="1"/>
    <col min="14085" max="14086" width="20.85546875" style="329" customWidth="1"/>
    <col min="14087" max="14088" width="20.7109375" style="329" customWidth="1"/>
    <col min="14089" max="14089" width="5.85546875" style="329" customWidth="1"/>
    <col min="14090" max="14326" width="12.5703125" style="329" customWidth="1"/>
    <col min="14327" max="14335" width="5.140625" style="329"/>
    <col min="14336" max="14336" width="5.140625" style="329" customWidth="1"/>
    <col min="14337" max="14337" width="2.5703125" style="329" customWidth="1"/>
    <col min="14338" max="14338" width="58.5703125" style="329" customWidth="1"/>
    <col min="14339" max="14339" width="19.85546875" style="329" customWidth="1"/>
    <col min="14340" max="14340" width="2.28515625" style="329" customWidth="1"/>
    <col min="14341" max="14342" width="20.85546875" style="329" customWidth="1"/>
    <col min="14343" max="14344" width="20.7109375" style="329" customWidth="1"/>
    <col min="14345" max="14345" width="5.85546875" style="329" customWidth="1"/>
    <col min="14346" max="14582" width="12.5703125" style="329" customWidth="1"/>
    <col min="14583" max="14591" width="5.140625" style="329"/>
    <col min="14592" max="14592" width="5.140625" style="329" customWidth="1"/>
    <col min="14593" max="14593" width="2.5703125" style="329" customWidth="1"/>
    <col min="14594" max="14594" width="58.5703125" style="329" customWidth="1"/>
    <col min="14595" max="14595" width="19.85546875" style="329" customWidth="1"/>
    <col min="14596" max="14596" width="2.28515625" style="329" customWidth="1"/>
    <col min="14597" max="14598" width="20.85546875" style="329" customWidth="1"/>
    <col min="14599" max="14600" width="20.7109375" style="329" customWidth="1"/>
    <col min="14601" max="14601" width="5.85546875" style="329" customWidth="1"/>
    <col min="14602" max="14838" width="12.5703125" style="329" customWidth="1"/>
    <col min="14839" max="14847" width="5.140625" style="329"/>
    <col min="14848" max="14848" width="5.140625" style="329" customWidth="1"/>
    <col min="14849" max="14849" width="2.5703125" style="329" customWidth="1"/>
    <col min="14850" max="14850" width="58.5703125" style="329" customWidth="1"/>
    <col min="14851" max="14851" width="19.85546875" style="329" customWidth="1"/>
    <col min="14852" max="14852" width="2.28515625" style="329" customWidth="1"/>
    <col min="14853" max="14854" width="20.85546875" style="329" customWidth="1"/>
    <col min="14855" max="14856" width="20.7109375" style="329" customWidth="1"/>
    <col min="14857" max="14857" width="5.85546875" style="329" customWidth="1"/>
    <col min="14858" max="15094" width="12.5703125" style="329" customWidth="1"/>
    <col min="15095" max="15103" width="5.140625" style="329"/>
    <col min="15104" max="15104" width="5.140625" style="329" customWidth="1"/>
    <col min="15105" max="15105" width="2.5703125" style="329" customWidth="1"/>
    <col min="15106" max="15106" width="58.5703125" style="329" customWidth="1"/>
    <col min="15107" max="15107" width="19.85546875" style="329" customWidth="1"/>
    <col min="15108" max="15108" width="2.28515625" style="329" customWidth="1"/>
    <col min="15109" max="15110" width="20.85546875" style="329" customWidth="1"/>
    <col min="15111" max="15112" width="20.7109375" style="329" customWidth="1"/>
    <col min="15113" max="15113" width="5.85546875" style="329" customWidth="1"/>
    <col min="15114" max="15350" width="12.5703125" style="329" customWidth="1"/>
    <col min="15351" max="15359" width="5.140625" style="329"/>
    <col min="15360" max="15360" width="5.140625" style="329" customWidth="1"/>
    <col min="15361" max="15361" width="2.5703125" style="329" customWidth="1"/>
    <col min="15362" max="15362" width="58.5703125" style="329" customWidth="1"/>
    <col min="15363" max="15363" width="19.85546875" style="329" customWidth="1"/>
    <col min="15364" max="15364" width="2.28515625" style="329" customWidth="1"/>
    <col min="15365" max="15366" width="20.85546875" style="329" customWidth="1"/>
    <col min="15367" max="15368" width="20.7109375" style="329" customWidth="1"/>
    <col min="15369" max="15369" width="5.85546875" style="329" customWidth="1"/>
    <col min="15370" max="15606" width="12.5703125" style="329" customWidth="1"/>
    <col min="15607" max="15615" width="5.140625" style="329"/>
    <col min="15616" max="15616" width="5.140625" style="329" customWidth="1"/>
    <col min="15617" max="15617" width="2.5703125" style="329" customWidth="1"/>
    <col min="15618" max="15618" width="58.5703125" style="329" customWidth="1"/>
    <col min="15619" max="15619" width="19.85546875" style="329" customWidth="1"/>
    <col min="15620" max="15620" width="2.28515625" style="329" customWidth="1"/>
    <col min="15621" max="15622" width="20.85546875" style="329" customWidth="1"/>
    <col min="15623" max="15624" width="20.7109375" style="329" customWidth="1"/>
    <col min="15625" max="15625" width="5.85546875" style="329" customWidth="1"/>
    <col min="15626" max="15862" width="12.5703125" style="329" customWidth="1"/>
    <col min="15863" max="15871" width="5.140625" style="329"/>
    <col min="15872" max="15872" width="5.140625" style="329" customWidth="1"/>
    <col min="15873" max="15873" width="2.5703125" style="329" customWidth="1"/>
    <col min="15874" max="15874" width="58.5703125" style="329" customWidth="1"/>
    <col min="15875" max="15875" width="19.85546875" style="329" customWidth="1"/>
    <col min="15876" max="15876" width="2.28515625" style="329" customWidth="1"/>
    <col min="15877" max="15878" width="20.85546875" style="329" customWidth="1"/>
    <col min="15879" max="15880" width="20.7109375" style="329" customWidth="1"/>
    <col min="15881" max="15881" width="5.85546875" style="329" customWidth="1"/>
    <col min="15882" max="16118" width="12.5703125" style="329" customWidth="1"/>
    <col min="16119" max="16127" width="5.140625" style="329"/>
    <col min="16128" max="16128" width="5.140625" style="329" customWidth="1"/>
    <col min="16129" max="16129" width="2.5703125" style="329" customWidth="1"/>
    <col min="16130" max="16130" width="58.5703125" style="329" customWidth="1"/>
    <col min="16131" max="16131" width="19.85546875" style="329" customWidth="1"/>
    <col min="16132" max="16132" width="2.28515625" style="329" customWidth="1"/>
    <col min="16133" max="16134" width="20.85546875" style="329" customWidth="1"/>
    <col min="16135" max="16136" width="20.7109375" style="329" customWidth="1"/>
    <col min="16137" max="16137" width="5.85546875" style="329" customWidth="1"/>
    <col min="16138" max="16374" width="12.5703125" style="329" customWidth="1"/>
    <col min="16375" max="16384" width="5.140625" style="329"/>
  </cols>
  <sheetData>
    <row r="1" spans="1:12" ht="16.5" customHeight="1">
      <c r="A1" s="1641" t="s">
        <v>560</v>
      </c>
      <c r="B1" s="1641"/>
      <c r="C1" s="1641"/>
      <c r="D1" s="327"/>
      <c r="E1" s="327"/>
      <c r="F1" s="327"/>
      <c r="G1" s="327"/>
      <c r="H1" s="328"/>
      <c r="I1" s="328"/>
    </row>
    <row r="2" spans="1:12" ht="16.5" customHeight="1">
      <c r="A2" s="327"/>
      <c r="B2" s="327"/>
      <c r="C2" s="330" t="s">
        <v>561</v>
      </c>
      <c r="D2" s="331"/>
      <c r="E2" s="331"/>
      <c r="F2" s="331"/>
      <c r="G2" s="331"/>
      <c r="H2" s="332"/>
      <c r="I2" s="332"/>
    </row>
    <row r="3" spans="1:12" ht="12" customHeight="1">
      <c r="A3" s="327"/>
      <c r="B3" s="327"/>
      <c r="C3" s="330"/>
      <c r="D3" s="331"/>
      <c r="E3" s="331"/>
      <c r="F3" s="331"/>
      <c r="G3" s="331"/>
      <c r="H3" s="332"/>
      <c r="I3" s="332"/>
    </row>
    <row r="4" spans="1:12" ht="15" customHeight="1">
      <c r="A4" s="333"/>
      <c r="B4" s="333"/>
      <c r="C4" s="330"/>
      <c r="D4" s="331"/>
      <c r="E4" s="331"/>
      <c r="F4" s="331"/>
      <c r="G4" s="331"/>
      <c r="H4" s="332"/>
      <c r="I4" s="334" t="s">
        <v>2</v>
      </c>
    </row>
    <row r="5" spans="1:12" ht="16.5" customHeight="1">
      <c r="A5" s="335"/>
      <c r="B5" s="328"/>
      <c r="C5" s="336"/>
      <c r="D5" s="1642" t="s">
        <v>562</v>
      </c>
      <c r="E5" s="1643"/>
      <c r="F5" s="1643"/>
      <c r="G5" s="1644"/>
      <c r="H5" s="1645" t="s">
        <v>563</v>
      </c>
      <c r="I5" s="1646"/>
    </row>
    <row r="6" spans="1:12" ht="15" customHeight="1">
      <c r="A6" s="337"/>
      <c r="B6" s="328"/>
      <c r="C6" s="338"/>
      <c r="D6" s="1647" t="s">
        <v>776</v>
      </c>
      <c r="E6" s="1648"/>
      <c r="F6" s="1648"/>
      <c r="G6" s="1649"/>
      <c r="H6" s="1647" t="s">
        <v>776</v>
      </c>
      <c r="I6" s="1649"/>
      <c r="J6" s="339" t="s">
        <v>4</v>
      </c>
    </row>
    <row r="7" spans="1:12" ht="15.75">
      <c r="A7" s="337"/>
      <c r="B7" s="328"/>
      <c r="C7" s="340" t="s">
        <v>3</v>
      </c>
      <c r="D7" s="341"/>
      <c r="E7" s="342"/>
      <c r="F7" s="343" t="s">
        <v>564</v>
      </c>
      <c r="G7" s="344"/>
      <c r="H7" s="345" t="s">
        <v>4</v>
      </c>
      <c r="I7" s="346" t="s">
        <v>4</v>
      </c>
      <c r="J7" s="339" t="s">
        <v>4</v>
      </c>
    </row>
    <row r="8" spans="1:12" ht="14.25" customHeight="1">
      <c r="A8" s="337"/>
      <c r="B8" s="328"/>
      <c r="C8" s="347"/>
      <c r="D8" s="348"/>
      <c r="E8" s="340"/>
      <c r="F8" s="349"/>
      <c r="G8" s="350" t="s">
        <v>564</v>
      </c>
      <c r="H8" s="351" t="s">
        <v>565</v>
      </c>
      <c r="I8" s="352" t="s">
        <v>566</v>
      </c>
      <c r="J8" s="339" t="s">
        <v>4</v>
      </c>
    </row>
    <row r="9" spans="1:12" ht="14.25" customHeight="1">
      <c r="A9" s="337"/>
      <c r="B9" s="328"/>
      <c r="C9" s="353"/>
      <c r="D9" s="354" t="s">
        <v>567</v>
      </c>
      <c r="E9" s="340"/>
      <c r="F9" s="355" t="s">
        <v>568</v>
      </c>
      <c r="G9" s="356" t="s">
        <v>569</v>
      </c>
      <c r="H9" s="351" t="s">
        <v>570</v>
      </c>
      <c r="I9" s="352" t="s">
        <v>571</v>
      </c>
      <c r="J9" s="339" t="s">
        <v>4</v>
      </c>
    </row>
    <row r="10" spans="1:12" ht="14.25" customHeight="1">
      <c r="A10" s="357"/>
      <c r="B10" s="333"/>
      <c r="C10" s="358"/>
      <c r="D10" s="359"/>
      <c r="E10" s="360"/>
      <c r="F10" s="361"/>
      <c r="G10" s="356" t="s">
        <v>572</v>
      </c>
      <c r="H10" s="362" t="s">
        <v>573</v>
      </c>
      <c r="I10" s="363"/>
      <c r="J10" s="339" t="s">
        <v>4</v>
      </c>
      <c r="K10" s="339"/>
      <c r="L10" s="339"/>
    </row>
    <row r="11" spans="1:12" ht="9.9499999999999993" customHeight="1">
      <c r="A11" s="364"/>
      <c r="B11" s="365"/>
      <c r="C11" s="366" t="s">
        <v>439</v>
      </c>
      <c r="D11" s="367">
        <v>2</v>
      </c>
      <c r="E11" s="368"/>
      <c r="F11" s="369">
        <v>3</v>
      </c>
      <c r="G11" s="369">
        <v>4</v>
      </c>
      <c r="H11" s="370">
        <v>5</v>
      </c>
      <c r="I11" s="371">
        <v>6</v>
      </c>
      <c r="J11" s="339"/>
      <c r="K11" s="339"/>
      <c r="L11" s="339"/>
    </row>
    <row r="12" spans="1:12" ht="6.75" customHeight="1">
      <c r="A12" s="335"/>
      <c r="B12" s="372"/>
      <c r="C12" s="373" t="s">
        <v>4</v>
      </c>
      <c r="D12" s="374" t="s">
        <v>4</v>
      </c>
      <c r="E12" s="374"/>
      <c r="F12" s="375" t="s">
        <v>124</v>
      </c>
      <c r="G12" s="376"/>
      <c r="H12" s="377" t="s">
        <v>4</v>
      </c>
      <c r="I12" s="378" t="s">
        <v>124</v>
      </c>
      <c r="J12" s="339"/>
      <c r="K12" s="339"/>
      <c r="L12" s="339"/>
    </row>
    <row r="13" spans="1:12" ht="21.75" customHeight="1">
      <c r="A13" s="1638" t="s">
        <v>574</v>
      </c>
      <c r="B13" s="1639"/>
      <c r="C13" s="1640"/>
      <c r="D13" s="805">
        <v>3328120912.3000007</v>
      </c>
      <c r="E13" s="805"/>
      <c r="F13" s="805">
        <v>843971767.98000002</v>
      </c>
      <c r="G13" s="806">
        <v>795725694.24000001</v>
      </c>
      <c r="H13" s="805">
        <v>716705629.25999999</v>
      </c>
      <c r="I13" s="807">
        <v>127266138.72000001</v>
      </c>
      <c r="J13" s="339"/>
      <c r="K13" s="339"/>
      <c r="L13" s="339"/>
    </row>
    <row r="14" spans="1:12" s="379" customFormat="1" ht="21.75" customHeight="1">
      <c r="A14" s="730" t="s">
        <v>350</v>
      </c>
      <c r="B14" s="731" t="s">
        <v>47</v>
      </c>
      <c r="C14" s="732" t="s">
        <v>351</v>
      </c>
      <c r="D14" s="794">
        <v>42342224.029999964</v>
      </c>
      <c r="E14" s="794"/>
      <c r="F14" s="799">
        <v>326895.35999999999</v>
      </c>
      <c r="G14" s="797">
        <v>0</v>
      </c>
      <c r="H14" s="798">
        <v>326895.35999999999</v>
      </c>
      <c r="I14" s="799">
        <v>0</v>
      </c>
      <c r="J14" s="339"/>
      <c r="K14" s="733"/>
      <c r="L14" s="339"/>
    </row>
    <row r="15" spans="1:12" s="379" customFormat="1" ht="21.75" customHeight="1">
      <c r="A15" s="730" t="s">
        <v>352</v>
      </c>
      <c r="B15" s="731" t="s">
        <v>47</v>
      </c>
      <c r="C15" s="732" t="s">
        <v>353</v>
      </c>
      <c r="D15" s="794">
        <v>34744.03</v>
      </c>
      <c r="E15" s="794"/>
      <c r="F15" s="799">
        <v>0</v>
      </c>
      <c r="G15" s="797">
        <v>0</v>
      </c>
      <c r="H15" s="798">
        <v>0</v>
      </c>
      <c r="I15" s="799">
        <v>0</v>
      </c>
      <c r="J15" s="339"/>
      <c r="K15" s="734"/>
      <c r="L15" s="339"/>
    </row>
    <row r="16" spans="1:12" s="379" customFormat="1" ht="21.75" customHeight="1">
      <c r="A16" s="735" t="s">
        <v>354</v>
      </c>
      <c r="B16" s="731" t="s">
        <v>47</v>
      </c>
      <c r="C16" s="736" t="s">
        <v>355</v>
      </c>
      <c r="D16" s="794">
        <v>426502.7300000001</v>
      </c>
      <c r="E16" s="794"/>
      <c r="F16" s="799">
        <v>0</v>
      </c>
      <c r="G16" s="797">
        <v>0</v>
      </c>
      <c r="H16" s="798">
        <v>0</v>
      </c>
      <c r="I16" s="799">
        <v>0</v>
      </c>
      <c r="J16" s="339"/>
      <c r="K16" s="734"/>
      <c r="L16" s="339"/>
    </row>
    <row r="17" spans="1:12" s="379" customFormat="1" ht="21.75" hidden="1" customHeight="1">
      <c r="A17" s="737" t="s">
        <v>356</v>
      </c>
      <c r="B17" s="731" t="s">
        <v>47</v>
      </c>
      <c r="C17" s="736" t="s">
        <v>357</v>
      </c>
      <c r="D17" s="794">
        <v>0</v>
      </c>
      <c r="E17" s="794"/>
      <c r="F17" s="799">
        <v>0</v>
      </c>
      <c r="G17" s="797">
        <v>0</v>
      </c>
      <c r="H17" s="798">
        <v>0</v>
      </c>
      <c r="I17" s="799">
        <v>0</v>
      </c>
      <c r="J17" s="339"/>
      <c r="K17" s="734"/>
      <c r="L17" s="339"/>
    </row>
    <row r="18" spans="1:12" s="379" customFormat="1" ht="21.75" customHeight="1">
      <c r="A18" s="735" t="s">
        <v>358</v>
      </c>
      <c r="B18" s="731" t="s">
        <v>47</v>
      </c>
      <c r="C18" s="736" t="s">
        <v>359</v>
      </c>
      <c r="D18" s="794">
        <v>22270403.75</v>
      </c>
      <c r="E18" s="794"/>
      <c r="F18" s="799">
        <v>0</v>
      </c>
      <c r="G18" s="797">
        <v>0</v>
      </c>
      <c r="H18" s="798">
        <v>0</v>
      </c>
      <c r="I18" s="799">
        <v>0</v>
      </c>
      <c r="J18" s="339"/>
      <c r="K18" s="734"/>
      <c r="L18" s="339"/>
    </row>
    <row r="19" spans="1:12" s="916" customFormat="1" ht="36.75" hidden="1" customHeight="1">
      <c r="A19" s="906" t="s">
        <v>360</v>
      </c>
      <c r="B19" s="904" t="s">
        <v>47</v>
      </c>
      <c r="C19" s="917" t="s">
        <v>728</v>
      </c>
      <c r="D19" s="794">
        <v>0</v>
      </c>
      <c r="E19" s="794"/>
      <c r="F19" s="799">
        <v>0</v>
      </c>
      <c r="G19" s="797">
        <v>0</v>
      </c>
      <c r="H19" s="798">
        <v>0</v>
      </c>
      <c r="I19" s="799">
        <v>0</v>
      </c>
      <c r="J19" s="914"/>
      <c r="K19" s="915"/>
      <c r="L19" s="914"/>
    </row>
    <row r="20" spans="1:12" s="916" customFormat="1" ht="21.75" customHeight="1">
      <c r="A20" s="735" t="s">
        <v>363</v>
      </c>
      <c r="B20" s="731" t="s">
        <v>47</v>
      </c>
      <c r="C20" s="732" t="s">
        <v>364</v>
      </c>
      <c r="D20" s="794">
        <v>128897218.49000005</v>
      </c>
      <c r="E20" s="794"/>
      <c r="F20" s="799">
        <v>0</v>
      </c>
      <c r="G20" s="797">
        <v>0</v>
      </c>
      <c r="H20" s="798">
        <v>0</v>
      </c>
      <c r="I20" s="799">
        <v>0</v>
      </c>
      <c r="J20" s="914"/>
      <c r="K20" s="915"/>
      <c r="L20" s="914"/>
    </row>
    <row r="21" spans="1:12" s="379" customFormat="1" ht="21.75" customHeight="1">
      <c r="A21" s="735" t="s">
        <v>365</v>
      </c>
      <c r="B21" s="731" t="s">
        <v>47</v>
      </c>
      <c r="C21" s="732" t="s">
        <v>366</v>
      </c>
      <c r="D21" s="794">
        <v>14839</v>
      </c>
      <c r="E21" s="794"/>
      <c r="F21" s="799">
        <v>0</v>
      </c>
      <c r="G21" s="797">
        <v>0</v>
      </c>
      <c r="H21" s="798">
        <v>0</v>
      </c>
      <c r="I21" s="799">
        <v>0</v>
      </c>
      <c r="J21" s="339"/>
      <c r="K21" s="734"/>
      <c r="L21" s="339"/>
    </row>
    <row r="22" spans="1:12" s="379" customFormat="1" ht="21.75" customHeight="1">
      <c r="A22" s="735" t="s">
        <v>367</v>
      </c>
      <c r="B22" s="731" t="s">
        <v>47</v>
      </c>
      <c r="C22" s="732" t="s">
        <v>368</v>
      </c>
      <c r="D22" s="794">
        <v>243607312.32000005</v>
      </c>
      <c r="E22" s="794"/>
      <c r="F22" s="799">
        <v>22568.9</v>
      </c>
      <c r="G22" s="797">
        <v>13766</v>
      </c>
      <c r="H22" s="798">
        <v>22568.9</v>
      </c>
      <c r="I22" s="799">
        <v>0</v>
      </c>
      <c r="J22" s="339"/>
      <c r="K22" s="734"/>
      <c r="L22" s="339"/>
    </row>
    <row r="23" spans="1:12" s="379" customFormat="1" ht="21.75" customHeight="1">
      <c r="A23" s="735" t="s">
        <v>369</v>
      </c>
      <c r="B23" s="731" t="s">
        <v>47</v>
      </c>
      <c r="C23" s="732" t="s">
        <v>132</v>
      </c>
      <c r="D23" s="794">
        <v>4844</v>
      </c>
      <c r="E23" s="794"/>
      <c r="F23" s="799">
        <v>0</v>
      </c>
      <c r="G23" s="797">
        <v>0</v>
      </c>
      <c r="H23" s="798">
        <v>0</v>
      </c>
      <c r="I23" s="799">
        <v>0</v>
      </c>
      <c r="J23" s="339"/>
      <c r="K23" s="734"/>
      <c r="L23" s="339"/>
    </row>
    <row r="24" spans="1:12" s="379" customFormat="1" ht="21.75" customHeight="1">
      <c r="A24" s="735" t="s">
        <v>370</v>
      </c>
      <c r="B24" s="731" t="s">
        <v>47</v>
      </c>
      <c r="C24" s="732" t="s">
        <v>575</v>
      </c>
      <c r="D24" s="794">
        <v>7228081.4699999997</v>
      </c>
      <c r="E24" s="794"/>
      <c r="F24" s="799">
        <v>3097498.1199999996</v>
      </c>
      <c r="G24" s="797">
        <v>0</v>
      </c>
      <c r="H24" s="798">
        <v>2828631.53</v>
      </c>
      <c r="I24" s="799">
        <v>268866.59000000003</v>
      </c>
      <c r="J24" s="339"/>
      <c r="K24" s="734"/>
      <c r="L24" s="339"/>
    </row>
    <row r="25" spans="1:12" s="379" customFormat="1" ht="21.75" customHeight="1">
      <c r="A25" s="735" t="s">
        <v>372</v>
      </c>
      <c r="B25" s="731" t="s">
        <v>47</v>
      </c>
      <c r="C25" s="736" t="s">
        <v>373</v>
      </c>
      <c r="D25" s="794">
        <v>1997122.3499999982</v>
      </c>
      <c r="E25" s="794"/>
      <c r="F25" s="799">
        <v>0</v>
      </c>
      <c r="G25" s="797">
        <v>0</v>
      </c>
      <c r="H25" s="798">
        <v>0</v>
      </c>
      <c r="I25" s="799">
        <v>0</v>
      </c>
      <c r="J25" s="339"/>
      <c r="K25" s="734"/>
      <c r="L25" s="339"/>
    </row>
    <row r="26" spans="1:12" ht="21.75" customHeight="1">
      <c r="A26" s="735" t="s">
        <v>374</v>
      </c>
      <c r="B26" s="731" t="s">
        <v>47</v>
      </c>
      <c r="C26" s="736" t="s">
        <v>375</v>
      </c>
      <c r="D26" s="794">
        <v>75970.290000000008</v>
      </c>
      <c r="E26" s="794"/>
      <c r="F26" s="799">
        <v>0</v>
      </c>
      <c r="G26" s="797">
        <v>0</v>
      </c>
      <c r="H26" s="798">
        <v>0</v>
      </c>
      <c r="I26" s="799">
        <v>0</v>
      </c>
      <c r="J26" s="339"/>
      <c r="K26" s="734"/>
      <c r="L26" s="339"/>
    </row>
    <row r="27" spans="1:12" s="379" customFormat="1" ht="21.75" customHeight="1">
      <c r="A27" s="735" t="s">
        <v>376</v>
      </c>
      <c r="B27" s="731" t="s">
        <v>47</v>
      </c>
      <c r="C27" s="736" t="s">
        <v>712</v>
      </c>
      <c r="D27" s="794">
        <v>22287780.859999999</v>
      </c>
      <c r="E27" s="794"/>
      <c r="F27" s="799">
        <v>0</v>
      </c>
      <c r="G27" s="797">
        <v>0</v>
      </c>
      <c r="H27" s="798">
        <v>0</v>
      </c>
      <c r="I27" s="799">
        <v>0</v>
      </c>
      <c r="J27" s="339"/>
      <c r="K27" s="734"/>
      <c r="L27" s="339"/>
    </row>
    <row r="28" spans="1:12" s="380" customFormat="1" ht="21.75" customHeight="1">
      <c r="A28" s="735" t="s">
        <v>377</v>
      </c>
      <c r="B28" s="731" t="s">
        <v>47</v>
      </c>
      <c r="C28" s="732" t="s">
        <v>576</v>
      </c>
      <c r="D28" s="794">
        <v>1114827680.1800008</v>
      </c>
      <c r="E28" s="794"/>
      <c r="F28" s="799">
        <v>839190884.35000002</v>
      </c>
      <c r="G28" s="797">
        <v>795698378.12</v>
      </c>
      <c r="H28" s="798">
        <v>712195290.50999999</v>
      </c>
      <c r="I28" s="799">
        <v>126995593.84</v>
      </c>
      <c r="J28" s="339"/>
      <c r="K28" s="734"/>
      <c r="L28" s="339"/>
    </row>
    <row r="29" spans="1:12" s="384" customFormat="1" ht="30" customHeight="1">
      <c r="A29" s="381" t="s">
        <v>378</v>
      </c>
      <c r="B29" s="382" t="s">
        <v>47</v>
      </c>
      <c r="C29" s="383" t="s">
        <v>577</v>
      </c>
      <c r="D29" s="794">
        <v>38534832.470000006</v>
      </c>
      <c r="E29" s="794"/>
      <c r="F29" s="799">
        <v>0</v>
      </c>
      <c r="G29" s="797">
        <v>0</v>
      </c>
      <c r="H29" s="798">
        <v>0</v>
      </c>
      <c r="I29" s="799">
        <v>0</v>
      </c>
      <c r="J29" s="339"/>
      <c r="K29" s="738"/>
      <c r="L29" s="339"/>
    </row>
    <row r="30" spans="1:12" s="384" customFormat="1" ht="21.75" customHeight="1">
      <c r="A30" s="735" t="s">
        <v>383</v>
      </c>
      <c r="B30" s="731" t="s">
        <v>47</v>
      </c>
      <c r="C30" s="732" t="s">
        <v>113</v>
      </c>
      <c r="D30" s="794">
        <v>868683932.47000015</v>
      </c>
      <c r="E30" s="794"/>
      <c r="F30" s="799">
        <v>0</v>
      </c>
      <c r="G30" s="797">
        <v>0</v>
      </c>
      <c r="H30" s="798">
        <v>0</v>
      </c>
      <c r="I30" s="799">
        <v>0</v>
      </c>
      <c r="J30" s="339"/>
      <c r="K30" s="734"/>
      <c r="L30" s="339"/>
    </row>
    <row r="31" spans="1:12" s="384" customFormat="1" ht="21.75" customHeight="1">
      <c r="A31" s="735" t="s">
        <v>384</v>
      </c>
      <c r="B31" s="731" t="s">
        <v>47</v>
      </c>
      <c r="C31" s="732" t="s">
        <v>578</v>
      </c>
      <c r="D31" s="794">
        <v>219852246.67999995</v>
      </c>
      <c r="E31" s="794"/>
      <c r="F31" s="799">
        <v>0</v>
      </c>
      <c r="G31" s="797">
        <v>0</v>
      </c>
      <c r="H31" s="798">
        <v>0</v>
      </c>
      <c r="I31" s="799">
        <v>0</v>
      </c>
      <c r="J31" s="339"/>
      <c r="K31" s="734"/>
      <c r="L31" s="339"/>
    </row>
    <row r="32" spans="1:12" s="384" customFormat="1" ht="21.75" customHeight="1">
      <c r="A32" s="735" t="s">
        <v>387</v>
      </c>
      <c r="B32" s="731" t="s">
        <v>47</v>
      </c>
      <c r="C32" s="732" t="s">
        <v>579</v>
      </c>
      <c r="D32" s="794">
        <v>225273529.33999994</v>
      </c>
      <c r="E32" s="794"/>
      <c r="F32" s="799">
        <v>0</v>
      </c>
      <c r="G32" s="797">
        <v>0</v>
      </c>
      <c r="H32" s="798">
        <v>0</v>
      </c>
      <c r="I32" s="799">
        <v>0</v>
      </c>
      <c r="J32" s="339"/>
      <c r="K32" s="734"/>
      <c r="L32" s="339"/>
    </row>
    <row r="33" spans="1:12" s="384" customFormat="1" ht="21.75" customHeight="1">
      <c r="A33" s="735" t="s">
        <v>390</v>
      </c>
      <c r="B33" s="731" t="s">
        <v>47</v>
      </c>
      <c r="C33" s="732" t="s">
        <v>580</v>
      </c>
      <c r="D33" s="794">
        <v>215947783.0099999</v>
      </c>
      <c r="E33" s="794"/>
      <c r="F33" s="799">
        <v>84021.55</v>
      </c>
      <c r="G33" s="797">
        <v>13550.119999999999</v>
      </c>
      <c r="H33" s="798">
        <v>82343.260000000009</v>
      </c>
      <c r="I33" s="799">
        <v>1678.29</v>
      </c>
      <c r="J33" s="339"/>
      <c r="K33" s="734"/>
      <c r="L33" s="339"/>
    </row>
    <row r="34" spans="1:12" s="379" customFormat="1" ht="53.25" hidden="1" customHeight="1">
      <c r="A34" s="381" t="s">
        <v>392</v>
      </c>
      <c r="B34" s="382" t="s">
        <v>47</v>
      </c>
      <c r="C34" s="385" t="s">
        <v>581</v>
      </c>
      <c r="D34" s="794">
        <v>0</v>
      </c>
      <c r="E34" s="794"/>
      <c r="F34" s="799">
        <v>0</v>
      </c>
      <c r="G34" s="797">
        <v>0</v>
      </c>
      <c r="H34" s="798">
        <v>0</v>
      </c>
      <c r="I34" s="799">
        <v>0</v>
      </c>
      <c r="J34" s="339"/>
      <c r="K34" s="738"/>
      <c r="L34" s="339"/>
    </row>
    <row r="35" spans="1:12" s="379" customFormat="1" ht="21.75" hidden="1" customHeight="1">
      <c r="A35" s="735" t="s">
        <v>400</v>
      </c>
      <c r="B35" s="731" t="s">
        <v>47</v>
      </c>
      <c r="C35" s="732" t="s">
        <v>401</v>
      </c>
      <c r="D35" s="794">
        <v>0</v>
      </c>
      <c r="E35" s="794"/>
      <c r="F35" s="799">
        <v>0</v>
      </c>
      <c r="G35" s="797">
        <v>0</v>
      </c>
      <c r="H35" s="798">
        <v>0</v>
      </c>
      <c r="I35" s="799">
        <v>0</v>
      </c>
      <c r="J35" s="339"/>
      <c r="K35" s="734"/>
      <c r="L35" s="339"/>
    </row>
    <row r="36" spans="1:12" s="379" customFormat="1" ht="21.75" customHeight="1">
      <c r="A36" s="735" t="s">
        <v>402</v>
      </c>
      <c r="B36" s="731" t="s">
        <v>47</v>
      </c>
      <c r="C36" s="736" t="s">
        <v>115</v>
      </c>
      <c r="D36" s="794">
        <v>31108411.950000022</v>
      </c>
      <c r="E36" s="794"/>
      <c r="F36" s="799">
        <v>0</v>
      </c>
      <c r="G36" s="797">
        <v>0</v>
      </c>
      <c r="H36" s="798">
        <v>0</v>
      </c>
      <c r="I36" s="799">
        <v>0</v>
      </c>
      <c r="J36" s="339"/>
      <c r="K36" s="734"/>
      <c r="L36" s="339"/>
    </row>
    <row r="37" spans="1:12" s="379" customFormat="1" ht="21.75" customHeight="1">
      <c r="A37" s="735" t="s">
        <v>403</v>
      </c>
      <c r="B37" s="731" t="s">
        <v>47</v>
      </c>
      <c r="C37" s="732" t="s">
        <v>404</v>
      </c>
      <c r="D37" s="794">
        <v>101849587.55</v>
      </c>
      <c r="E37" s="794"/>
      <c r="F37" s="799">
        <v>1031360</v>
      </c>
      <c r="G37" s="797">
        <v>0</v>
      </c>
      <c r="H37" s="798">
        <v>1031360</v>
      </c>
      <c r="I37" s="799">
        <v>0</v>
      </c>
      <c r="J37" s="339"/>
      <c r="K37" s="734"/>
      <c r="L37" s="339"/>
    </row>
    <row r="38" spans="1:12" s="379" customFormat="1" ht="21.75" customHeight="1">
      <c r="A38" s="735" t="s">
        <v>405</v>
      </c>
      <c r="B38" s="731" t="s">
        <v>47</v>
      </c>
      <c r="C38" s="732" t="s">
        <v>406</v>
      </c>
      <c r="D38" s="794">
        <v>5151861.54</v>
      </c>
      <c r="E38" s="794"/>
      <c r="F38" s="799">
        <v>0</v>
      </c>
      <c r="G38" s="797">
        <v>0</v>
      </c>
      <c r="H38" s="798">
        <v>0</v>
      </c>
      <c r="I38" s="799">
        <v>0</v>
      </c>
      <c r="J38" s="339"/>
      <c r="K38" s="734"/>
      <c r="L38" s="339"/>
    </row>
    <row r="39" spans="1:12" s="379" customFormat="1" ht="21.75" customHeight="1">
      <c r="A39" s="735" t="s">
        <v>407</v>
      </c>
      <c r="B39" s="731" t="s">
        <v>47</v>
      </c>
      <c r="C39" s="732" t="s">
        <v>582</v>
      </c>
      <c r="D39" s="794">
        <v>1768259.0700000003</v>
      </c>
      <c r="E39" s="794"/>
      <c r="F39" s="799">
        <v>180</v>
      </c>
      <c r="G39" s="797">
        <v>0</v>
      </c>
      <c r="H39" s="798">
        <v>180</v>
      </c>
      <c r="I39" s="799">
        <v>0</v>
      </c>
      <c r="J39" s="339"/>
      <c r="K39" s="734"/>
      <c r="L39" s="339"/>
    </row>
    <row r="40" spans="1:12" s="379" customFormat="1" ht="21.75" customHeight="1">
      <c r="A40" s="735" t="s">
        <v>410</v>
      </c>
      <c r="B40" s="731" t="s">
        <v>47</v>
      </c>
      <c r="C40" s="736" t="s">
        <v>583</v>
      </c>
      <c r="D40" s="794">
        <v>2686782.71</v>
      </c>
      <c r="E40" s="794"/>
      <c r="F40" s="799">
        <v>0</v>
      </c>
      <c r="G40" s="797">
        <v>0</v>
      </c>
      <c r="H40" s="798">
        <v>0</v>
      </c>
      <c r="I40" s="799">
        <v>0</v>
      </c>
      <c r="J40" s="339"/>
      <c r="K40" s="734"/>
      <c r="L40" s="339"/>
    </row>
    <row r="41" spans="1:12" s="379" customFormat="1" ht="21.75" customHeight="1">
      <c r="A41" s="735" t="s">
        <v>426</v>
      </c>
      <c r="B41" s="873" t="s">
        <v>47</v>
      </c>
      <c r="C41" s="739" t="s">
        <v>178</v>
      </c>
      <c r="D41" s="800">
        <v>774770.44</v>
      </c>
      <c r="E41" s="808"/>
      <c r="F41" s="799">
        <v>0</v>
      </c>
      <c r="G41" s="797">
        <v>0</v>
      </c>
      <c r="H41" s="798">
        <v>0</v>
      </c>
      <c r="I41" s="799">
        <v>0</v>
      </c>
      <c r="J41" s="339"/>
      <c r="L41" s="339"/>
    </row>
    <row r="42" spans="1:12" s="379" customFormat="1" ht="21.75" customHeight="1">
      <c r="A42" s="735" t="s">
        <v>413</v>
      </c>
      <c r="B42" s="731" t="s">
        <v>47</v>
      </c>
      <c r="C42" s="732" t="s">
        <v>584</v>
      </c>
      <c r="D42" s="794">
        <v>15879042.060000004</v>
      </c>
      <c r="E42" s="794"/>
      <c r="F42" s="799">
        <v>218359.7</v>
      </c>
      <c r="G42" s="797">
        <v>0</v>
      </c>
      <c r="H42" s="798">
        <v>218359.7</v>
      </c>
      <c r="I42" s="799">
        <v>0</v>
      </c>
      <c r="J42" s="339"/>
      <c r="K42" s="816"/>
      <c r="L42" s="339"/>
    </row>
    <row r="43" spans="1:12" s="379" customFormat="1" ht="21.75" customHeight="1">
      <c r="A43" s="735" t="s">
        <v>416</v>
      </c>
      <c r="B43" s="731" t="s">
        <v>47</v>
      </c>
      <c r="C43" s="732" t="s">
        <v>585</v>
      </c>
      <c r="D43" s="794">
        <v>14272522.76999999</v>
      </c>
      <c r="E43" s="794"/>
      <c r="F43" s="799">
        <v>0</v>
      </c>
      <c r="G43" s="797">
        <v>0</v>
      </c>
      <c r="H43" s="798">
        <v>0</v>
      </c>
      <c r="I43" s="799">
        <v>0</v>
      </c>
      <c r="J43" s="339"/>
      <c r="K43" s="816"/>
      <c r="L43" s="339"/>
    </row>
    <row r="44" spans="1:12" s="379" customFormat="1" ht="32.25" hidden="1" customHeight="1">
      <c r="A44" s="381" t="s">
        <v>419</v>
      </c>
      <c r="B44" s="382" t="s">
        <v>47</v>
      </c>
      <c r="C44" s="740" t="s">
        <v>586</v>
      </c>
      <c r="D44" s="794">
        <v>0</v>
      </c>
      <c r="E44" s="794"/>
      <c r="F44" s="799">
        <v>0</v>
      </c>
      <c r="G44" s="797">
        <v>0</v>
      </c>
      <c r="H44" s="798">
        <v>0</v>
      </c>
      <c r="I44" s="799">
        <v>0</v>
      </c>
      <c r="J44" s="339"/>
      <c r="K44" s="817"/>
      <c r="L44" s="339"/>
    </row>
    <row r="45" spans="1:12" s="379" customFormat="1" ht="21.75" customHeight="1" thickBot="1">
      <c r="A45" s="735" t="s">
        <v>424</v>
      </c>
      <c r="B45" s="731" t="s">
        <v>47</v>
      </c>
      <c r="C45" s="732" t="s">
        <v>425</v>
      </c>
      <c r="D45" s="794">
        <v>2322626.7400000002</v>
      </c>
      <c r="E45" s="794"/>
      <c r="F45" s="799">
        <v>0</v>
      </c>
      <c r="G45" s="797">
        <v>0</v>
      </c>
      <c r="H45" s="798">
        <v>0</v>
      </c>
      <c r="I45" s="799">
        <v>0</v>
      </c>
      <c r="J45" s="339"/>
      <c r="K45" s="816"/>
      <c r="L45" s="339"/>
    </row>
    <row r="46" spans="1:12" s="379" customFormat="1" ht="24.75" customHeight="1" thickTop="1">
      <c r="A46" s="386" t="s">
        <v>587</v>
      </c>
      <c r="B46" s="741"/>
      <c r="C46" s="742"/>
      <c r="D46" s="809"/>
      <c r="E46" s="810"/>
      <c r="F46" s="811"/>
      <c r="G46" s="812"/>
      <c r="H46" s="813"/>
      <c r="I46" s="811"/>
      <c r="J46" s="339"/>
      <c r="K46" s="818"/>
      <c r="L46" s="339"/>
    </row>
    <row r="47" spans="1:12" s="384" customFormat="1" ht="29.25" customHeight="1">
      <c r="A47" s="387" t="s">
        <v>398</v>
      </c>
      <c r="B47" s="388" t="s">
        <v>47</v>
      </c>
      <c r="C47" s="389" t="s">
        <v>399</v>
      </c>
      <c r="D47" s="814">
        <v>18840614982.329998</v>
      </c>
      <c r="E47" s="815" t="s">
        <v>711</v>
      </c>
      <c r="F47" s="799">
        <v>0</v>
      </c>
      <c r="G47" s="803">
        <v>0</v>
      </c>
      <c r="H47" s="1133">
        <v>0</v>
      </c>
      <c r="I47" s="804">
        <v>0</v>
      </c>
      <c r="J47" s="339"/>
      <c r="K47" s="819"/>
      <c r="L47" s="339"/>
    </row>
    <row r="48" spans="1:12" s="384" customFormat="1" ht="9.75" customHeight="1">
      <c r="F48" s="793"/>
      <c r="J48" s="339"/>
      <c r="K48" s="820"/>
      <c r="L48" s="339"/>
    </row>
    <row r="49" spans="1:12" s="384" customFormat="1" ht="15.75" customHeight="1">
      <c r="A49" s="327"/>
      <c r="B49" s="743" t="s">
        <v>711</v>
      </c>
      <c r="C49" s="744" t="s">
        <v>564</v>
      </c>
      <c r="D49" s="327"/>
      <c r="E49" s="327"/>
      <c r="F49" s="327"/>
      <c r="G49" s="327"/>
      <c r="H49" s="327"/>
      <c r="I49" s="327"/>
      <c r="J49" s="339"/>
      <c r="K49" s="820"/>
      <c r="L49" s="339"/>
    </row>
    <row r="50" spans="1:12" s="392" customFormat="1" ht="15.75">
      <c r="A50" s="1195" t="s">
        <v>777</v>
      </c>
      <c r="B50" s="745"/>
      <c r="C50" s="1158"/>
      <c r="D50" s="390"/>
      <c r="E50" s="390"/>
      <c r="F50" s="390"/>
      <c r="G50" s="390"/>
      <c r="H50" s="390"/>
      <c r="I50" s="390"/>
      <c r="J50" s="391"/>
    </row>
    <row r="51" spans="1:12" s="392" customFormat="1" ht="15.75">
      <c r="A51" s="781" t="s">
        <v>741</v>
      </c>
      <c r="B51" s="745"/>
      <c r="C51" s="745"/>
      <c r="D51" s="390"/>
      <c r="E51" s="390"/>
      <c r="F51" s="390"/>
      <c r="G51" s="390"/>
      <c r="H51" s="390"/>
      <c r="I51" s="390"/>
      <c r="J51" s="391"/>
    </row>
    <row r="52" spans="1:12" s="392" customFormat="1" ht="15.75">
      <c r="A52" s="781" t="s">
        <v>713</v>
      </c>
      <c r="B52" s="745"/>
      <c r="C52" s="745"/>
      <c r="D52" s="390"/>
      <c r="E52" s="390"/>
      <c r="F52" s="390"/>
      <c r="G52" s="390"/>
      <c r="H52" s="390"/>
      <c r="I52" s="390"/>
      <c r="J52" s="391"/>
    </row>
    <row r="53" spans="1:12" s="384" customFormat="1" ht="15.75" customHeight="1">
      <c r="A53" s="327"/>
      <c r="B53" s="743"/>
      <c r="C53" s="327"/>
      <c r="D53" s="327"/>
      <c r="E53" s="327"/>
      <c r="F53" s="327"/>
      <c r="G53" s="327"/>
      <c r="H53" s="327"/>
      <c r="I53" s="327"/>
      <c r="J53" s="339"/>
      <c r="K53" s="339"/>
      <c r="L53" s="339"/>
    </row>
    <row r="54" spans="1:12" s="392" customFormat="1" ht="15.75">
      <c r="A54" s="781"/>
      <c r="B54" s="745"/>
      <c r="C54" s="745"/>
      <c r="D54" s="390"/>
      <c r="E54" s="390"/>
      <c r="F54" s="390"/>
      <c r="G54" s="390"/>
      <c r="H54" s="390"/>
      <c r="I54" s="390"/>
      <c r="J54" s="391"/>
    </row>
    <row r="55" spans="1:12" s="392" customFormat="1" ht="15.75">
      <c r="A55" s="781"/>
      <c r="B55" s="745"/>
      <c r="C55" s="745"/>
      <c r="D55" s="390"/>
      <c r="E55" s="390"/>
      <c r="F55" s="390"/>
      <c r="G55" s="390"/>
      <c r="H55" s="390"/>
      <c r="I55" s="390"/>
      <c r="J55" s="391"/>
    </row>
    <row r="56" spans="1:12">
      <c r="J56" s="339"/>
    </row>
    <row r="57" spans="1:12" ht="15.75">
      <c r="C57" s="745"/>
      <c r="J57" s="339"/>
    </row>
    <row r="58" spans="1:12">
      <c r="J58" s="339"/>
    </row>
    <row r="59" spans="1:12">
      <c r="J59" s="339"/>
    </row>
    <row r="60" spans="1:12">
      <c r="J60" s="339"/>
    </row>
    <row r="61" spans="1:12">
      <c r="J61" s="339"/>
    </row>
    <row r="62" spans="1:12">
      <c r="J62" s="339"/>
    </row>
    <row r="63" spans="1:12">
      <c r="J63" s="339"/>
    </row>
    <row r="64" spans="1:12">
      <c r="J64" s="339"/>
    </row>
    <row r="65" spans="10:10">
      <c r="J65" s="339"/>
    </row>
    <row r="66" spans="10:10">
      <c r="J66" s="339"/>
    </row>
    <row r="67" spans="10:10">
      <c r="J67" s="339"/>
    </row>
    <row r="68" spans="10:10">
      <c r="J68" s="339"/>
    </row>
    <row r="69" spans="10:10">
      <c r="J69" s="339"/>
    </row>
    <row r="70" spans="10:10">
      <c r="J70" s="339"/>
    </row>
    <row r="71" spans="10:10">
      <c r="J71" s="339"/>
    </row>
    <row r="72" spans="10:10">
      <c r="J72" s="339"/>
    </row>
    <row r="73" spans="10:10">
      <c r="J73" s="339"/>
    </row>
    <row r="74" spans="10:10">
      <c r="J74" s="339"/>
    </row>
    <row r="75" spans="10:10">
      <c r="J75" s="339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2"/>
  <sheetViews>
    <sheetView showGridLines="0" zoomScale="75" zoomScaleNormal="75" workbookViewId="0">
      <selection activeCell="M38" sqref="M38"/>
    </sheetView>
  </sheetViews>
  <sheetFormatPr defaultColWidth="12.5703125" defaultRowHeight="15"/>
  <cols>
    <col min="1" max="1" width="67.7109375" style="396" customWidth="1"/>
    <col min="2" max="2" width="19.5703125" style="396" customWidth="1"/>
    <col min="3" max="3" width="2.5703125" style="396" customWidth="1"/>
    <col min="4" max="4" width="20.7109375" style="396" customWidth="1"/>
    <col min="5" max="5" width="21.5703125" style="396" customWidth="1"/>
    <col min="6" max="7" width="20.85546875" style="396" customWidth="1"/>
    <col min="8" max="8" width="4.7109375" style="396" customWidth="1"/>
    <col min="9" max="9" width="27.7109375" style="396" customWidth="1"/>
    <col min="10" max="10" width="19.5703125" style="396" customWidth="1"/>
    <col min="11" max="11" width="15" style="396" customWidth="1"/>
    <col min="12" max="12" width="25.42578125" style="396" customWidth="1"/>
    <col min="13" max="254" width="12.5703125" style="396"/>
    <col min="255" max="255" width="67.7109375" style="396" customWidth="1"/>
    <col min="256" max="256" width="19.5703125" style="396" customWidth="1"/>
    <col min="257" max="257" width="2.5703125" style="396" customWidth="1"/>
    <col min="258" max="258" width="20.7109375" style="396" customWidth="1"/>
    <col min="259" max="259" width="21.5703125" style="396" customWidth="1"/>
    <col min="260" max="261" width="20.85546875" style="396" customWidth="1"/>
    <col min="262" max="262" width="4.7109375" style="396" customWidth="1"/>
    <col min="263" max="263" width="6.5703125" style="396" customWidth="1"/>
    <col min="264" max="264" width="14.85546875" style="396" bestFit="1" customWidth="1"/>
    <col min="265" max="265" width="21.5703125" style="396" customWidth="1"/>
    <col min="266" max="266" width="19.5703125" style="396" customWidth="1"/>
    <col min="267" max="267" width="15" style="396" customWidth="1"/>
    <col min="268" max="268" width="25.42578125" style="396" customWidth="1"/>
    <col min="269" max="510" width="12.5703125" style="396"/>
    <col min="511" max="511" width="67.7109375" style="396" customWidth="1"/>
    <col min="512" max="512" width="19.5703125" style="396" customWidth="1"/>
    <col min="513" max="513" width="2.5703125" style="396" customWidth="1"/>
    <col min="514" max="514" width="20.7109375" style="396" customWidth="1"/>
    <col min="515" max="515" width="21.5703125" style="396" customWidth="1"/>
    <col min="516" max="517" width="20.85546875" style="396" customWidth="1"/>
    <col min="518" max="518" width="4.7109375" style="396" customWidth="1"/>
    <col min="519" max="519" width="6.5703125" style="396" customWidth="1"/>
    <col min="520" max="520" width="14.85546875" style="396" bestFit="1" customWidth="1"/>
    <col min="521" max="521" width="21.5703125" style="396" customWidth="1"/>
    <col min="522" max="522" width="19.5703125" style="396" customWidth="1"/>
    <col min="523" max="523" width="15" style="396" customWidth="1"/>
    <col min="524" max="524" width="25.42578125" style="396" customWidth="1"/>
    <col min="525" max="766" width="12.5703125" style="396"/>
    <col min="767" max="767" width="67.7109375" style="396" customWidth="1"/>
    <col min="768" max="768" width="19.5703125" style="396" customWidth="1"/>
    <col min="769" max="769" width="2.5703125" style="396" customWidth="1"/>
    <col min="770" max="770" width="20.7109375" style="396" customWidth="1"/>
    <col min="771" max="771" width="21.5703125" style="396" customWidth="1"/>
    <col min="772" max="773" width="20.85546875" style="396" customWidth="1"/>
    <col min="774" max="774" width="4.7109375" style="396" customWidth="1"/>
    <col min="775" max="775" width="6.5703125" style="396" customWidth="1"/>
    <col min="776" max="776" width="14.85546875" style="396" bestFit="1" customWidth="1"/>
    <col min="777" max="777" width="21.5703125" style="396" customWidth="1"/>
    <col min="778" max="778" width="19.5703125" style="396" customWidth="1"/>
    <col min="779" max="779" width="15" style="396" customWidth="1"/>
    <col min="780" max="780" width="25.42578125" style="396" customWidth="1"/>
    <col min="781" max="1022" width="12.5703125" style="396"/>
    <col min="1023" max="1023" width="67.7109375" style="396" customWidth="1"/>
    <col min="1024" max="1024" width="19.5703125" style="396" customWidth="1"/>
    <col min="1025" max="1025" width="2.5703125" style="396" customWidth="1"/>
    <col min="1026" max="1026" width="20.7109375" style="396" customWidth="1"/>
    <col min="1027" max="1027" width="21.5703125" style="396" customWidth="1"/>
    <col min="1028" max="1029" width="20.85546875" style="396" customWidth="1"/>
    <col min="1030" max="1030" width="4.7109375" style="396" customWidth="1"/>
    <col min="1031" max="1031" width="6.5703125" style="396" customWidth="1"/>
    <col min="1032" max="1032" width="14.85546875" style="396" bestFit="1" customWidth="1"/>
    <col min="1033" max="1033" width="21.5703125" style="396" customWidth="1"/>
    <col min="1034" max="1034" width="19.5703125" style="396" customWidth="1"/>
    <col min="1035" max="1035" width="15" style="396" customWidth="1"/>
    <col min="1036" max="1036" width="25.42578125" style="396" customWidth="1"/>
    <col min="1037" max="1278" width="12.5703125" style="396"/>
    <col min="1279" max="1279" width="67.7109375" style="396" customWidth="1"/>
    <col min="1280" max="1280" width="19.5703125" style="396" customWidth="1"/>
    <col min="1281" max="1281" width="2.5703125" style="396" customWidth="1"/>
    <col min="1282" max="1282" width="20.7109375" style="396" customWidth="1"/>
    <col min="1283" max="1283" width="21.5703125" style="396" customWidth="1"/>
    <col min="1284" max="1285" width="20.85546875" style="396" customWidth="1"/>
    <col min="1286" max="1286" width="4.7109375" style="396" customWidth="1"/>
    <col min="1287" max="1287" width="6.5703125" style="396" customWidth="1"/>
    <col min="1288" max="1288" width="14.85546875" style="396" bestFit="1" customWidth="1"/>
    <col min="1289" max="1289" width="21.5703125" style="396" customWidth="1"/>
    <col min="1290" max="1290" width="19.5703125" style="396" customWidth="1"/>
    <col min="1291" max="1291" width="15" style="396" customWidth="1"/>
    <col min="1292" max="1292" width="25.42578125" style="396" customWidth="1"/>
    <col min="1293" max="1534" width="12.5703125" style="396"/>
    <col min="1535" max="1535" width="67.7109375" style="396" customWidth="1"/>
    <col min="1536" max="1536" width="19.5703125" style="396" customWidth="1"/>
    <col min="1537" max="1537" width="2.5703125" style="396" customWidth="1"/>
    <col min="1538" max="1538" width="20.7109375" style="396" customWidth="1"/>
    <col min="1539" max="1539" width="21.5703125" style="396" customWidth="1"/>
    <col min="1540" max="1541" width="20.85546875" style="396" customWidth="1"/>
    <col min="1542" max="1542" width="4.7109375" style="396" customWidth="1"/>
    <col min="1543" max="1543" width="6.5703125" style="396" customWidth="1"/>
    <col min="1544" max="1544" width="14.85546875" style="396" bestFit="1" customWidth="1"/>
    <col min="1545" max="1545" width="21.5703125" style="396" customWidth="1"/>
    <col min="1546" max="1546" width="19.5703125" style="396" customWidth="1"/>
    <col min="1547" max="1547" width="15" style="396" customWidth="1"/>
    <col min="1548" max="1548" width="25.42578125" style="396" customWidth="1"/>
    <col min="1549" max="1790" width="12.5703125" style="396"/>
    <col min="1791" max="1791" width="67.7109375" style="396" customWidth="1"/>
    <col min="1792" max="1792" width="19.5703125" style="396" customWidth="1"/>
    <col min="1793" max="1793" width="2.5703125" style="396" customWidth="1"/>
    <col min="1794" max="1794" width="20.7109375" style="396" customWidth="1"/>
    <col min="1795" max="1795" width="21.5703125" style="396" customWidth="1"/>
    <col min="1796" max="1797" width="20.85546875" style="396" customWidth="1"/>
    <col min="1798" max="1798" width="4.7109375" style="396" customWidth="1"/>
    <col min="1799" max="1799" width="6.5703125" style="396" customWidth="1"/>
    <col min="1800" max="1800" width="14.85546875" style="396" bestFit="1" customWidth="1"/>
    <col min="1801" max="1801" width="21.5703125" style="396" customWidth="1"/>
    <col min="1802" max="1802" width="19.5703125" style="396" customWidth="1"/>
    <col min="1803" max="1803" width="15" style="396" customWidth="1"/>
    <col min="1804" max="1804" width="25.42578125" style="396" customWidth="1"/>
    <col min="1805" max="2046" width="12.5703125" style="396"/>
    <col min="2047" max="2047" width="67.7109375" style="396" customWidth="1"/>
    <col min="2048" max="2048" width="19.5703125" style="396" customWidth="1"/>
    <col min="2049" max="2049" width="2.5703125" style="396" customWidth="1"/>
    <col min="2050" max="2050" width="20.7109375" style="396" customWidth="1"/>
    <col min="2051" max="2051" width="21.5703125" style="396" customWidth="1"/>
    <col min="2052" max="2053" width="20.85546875" style="396" customWidth="1"/>
    <col min="2054" max="2054" width="4.7109375" style="396" customWidth="1"/>
    <col min="2055" max="2055" width="6.5703125" style="396" customWidth="1"/>
    <col min="2056" max="2056" width="14.85546875" style="396" bestFit="1" customWidth="1"/>
    <col min="2057" max="2057" width="21.5703125" style="396" customWidth="1"/>
    <col min="2058" max="2058" width="19.5703125" style="396" customWidth="1"/>
    <col min="2059" max="2059" width="15" style="396" customWidth="1"/>
    <col min="2060" max="2060" width="25.42578125" style="396" customWidth="1"/>
    <col min="2061" max="2302" width="12.5703125" style="396"/>
    <col min="2303" max="2303" width="67.7109375" style="396" customWidth="1"/>
    <col min="2304" max="2304" width="19.5703125" style="396" customWidth="1"/>
    <col min="2305" max="2305" width="2.5703125" style="396" customWidth="1"/>
    <col min="2306" max="2306" width="20.7109375" style="396" customWidth="1"/>
    <col min="2307" max="2307" width="21.5703125" style="396" customWidth="1"/>
    <col min="2308" max="2309" width="20.85546875" style="396" customWidth="1"/>
    <col min="2310" max="2310" width="4.7109375" style="396" customWidth="1"/>
    <col min="2311" max="2311" width="6.5703125" style="396" customWidth="1"/>
    <col min="2312" max="2312" width="14.85546875" style="396" bestFit="1" customWidth="1"/>
    <col min="2313" max="2313" width="21.5703125" style="396" customWidth="1"/>
    <col min="2314" max="2314" width="19.5703125" style="396" customWidth="1"/>
    <col min="2315" max="2315" width="15" style="396" customWidth="1"/>
    <col min="2316" max="2316" width="25.42578125" style="396" customWidth="1"/>
    <col min="2317" max="2558" width="12.5703125" style="396"/>
    <col min="2559" max="2559" width="67.7109375" style="396" customWidth="1"/>
    <col min="2560" max="2560" width="19.5703125" style="396" customWidth="1"/>
    <col min="2561" max="2561" width="2.5703125" style="396" customWidth="1"/>
    <col min="2562" max="2562" width="20.7109375" style="396" customWidth="1"/>
    <col min="2563" max="2563" width="21.5703125" style="396" customWidth="1"/>
    <col min="2564" max="2565" width="20.85546875" style="396" customWidth="1"/>
    <col min="2566" max="2566" width="4.7109375" style="396" customWidth="1"/>
    <col min="2567" max="2567" width="6.5703125" style="396" customWidth="1"/>
    <col min="2568" max="2568" width="14.85546875" style="396" bestFit="1" customWidth="1"/>
    <col min="2569" max="2569" width="21.5703125" style="396" customWidth="1"/>
    <col min="2570" max="2570" width="19.5703125" style="396" customWidth="1"/>
    <col min="2571" max="2571" width="15" style="396" customWidth="1"/>
    <col min="2572" max="2572" width="25.42578125" style="396" customWidth="1"/>
    <col min="2573" max="2814" width="12.5703125" style="396"/>
    <col min="2815" max="2815" width="67.7109375" style="396" customWidth="1"/>
    <col min="2816" max="2816" width="19.5703125" style="396" customWidth="1"/>
    <col min="2817" max="2817" width="2.5703125" style="396" customWidth="1"/>
    <col min="2818" max="2818" width="20.7109375" style="396" customWidth="1"/>
    <col min="2819" max="2819" width="21.5703125" style="396" customWidth="1"/>
    <col min="2820" max="2821" width="20.85546875" style="396" customWidth="1"/>
    <col min="2822" max="2822" width="4.7109375" style="396" customWidth="1"/>
    <col min="2823" max="2823" width="6.5703125" style="396" customWidth="1"/>
    <col min="2824" max="2824" width="14.85546875" style="396" bestFit="1" customWidth="1"/>
    <col min="2825" max="2825" width="21.5703125" style="396" customWidth="1"/>
    <col min="2826" max="2826" width="19.5703125" style="396" customWidth="1"/>
    <col min="2827" max="2827" width="15" style="396" customWidth="1"/>
    <col min="2828" max="2828" width="25.42578125" style="396" customWidth="1"/>
    <col min="2829" max="3070" width="12.5703125" style="396"/>
    <col min="3071" max="3071" width="67.7109375" style="396" customWidth="1"/>
    <col min="3072" max="3072" width="19.5703125" style="396" customWidth="1"/>
    <col min="3073" max="3073" width="2.5703125" style="396" customWidth="1"/>
    <col min="3074" max="3074" width="20.7109375" style="396" customWidth="1"/>
    <col min="3075" max="3075" width="21.5703125" style="396" customWidth="1"/>
    <col min="3076" max="3077" width="20.85546875" style="396" customWidth="1"/>
    <col min="3078" max="3078" width="4.7109375" style="396" customWidth="1"/>
    <col min="3079" max="3079" width="6.5703125" style="396" customWidth="1"/>
    <col min="3080" max="3080" width="14.85546875" style="396" bestFit="1" customWidth="1"/>
    <col min="3081" max="3081" width="21.5703125" style="396" customWidth="1"/>
    <col min="3082" max="3082" width="19.5703125" style="396" customWidth="1"/>
    <col min="3083" max="3083" width="15" style="396" customWidth="1"/>
    <col min="3084" max="3084" width="25.42578125" style="396" customWidth="1"/>
    <col min="3085" max="3326" width="12.5703125" style="396"/>
    <col min="3327" max="3327" width="67.7109375" style="396" customWidth="1"/>
    <col min="3328" max="3328" width="19.5703125" style="396" customWidth="1"/>
    <col min="3329" max="3329" width="2.5703125" style="396" customWidth="1"/>
    <col min="3330" max="3330" width="20.7109375" style="396" customWidth="1"/>
    <col min="3331" max="3331" width="21.5703125" style="396" customWidth="1"/>
    <col min="3332" max="3333" width="20.85546875" style="396" customWidth="1"/>
    <col min="3334" max="3334" width="4.7109375" style="396" customWidth="1"/>
    <col min="3335" max="3335" width="6.5703125" style="396" customWidth="1"/>
    <col min="3336" max="3336" width="14.85546875" style="396" bestFit="1" customWidth="1"/>
    <col min="3337" max="3337" width="21.5703125" style="396" customWidth="1"/>
    <col min="3338" max="3338" width="19.5703125" style="396" customWidth="1"/>
    <col min="3339" max="3339" width="15" style="396" customWidth="1"/>
    <col min="3340" max="3340" width="25.42578125" style="396" customWidth="1"/>
    <col min="3341" max="3582" width="12.5703125" style="396"/>
    <col min="3583" max="3583" width="67.7109375" style="396" customWidth="1"/>
    <col min="3584" max="3584" width="19.5703125" style="396" customWidth="1"/>
    <col min="3585" max="3585" width="2.5703125" style="396" customWidth="1"/>
    <col min="3586" max="3586" width="20.7109375" style="396" customWidth="1"/>
    <col min="3587" max="3587" width="21.5703125" style="396" customWidth="1"/>
    <col min="3588" max="3589" width="20.85546875" style="396" customWidth="1"/>
    <col min="3590" max="3590" width="4.7109375" style="396" customWidth="1"/>
    <col min="3591" max="3591" width="6.5703125" style="396" customWidth="1"/>
    <col min="3592" max="3592" width="14.85546875" style="396" bestFit="1" customWidth="1"/>
    <col min="3593" max="3593" width="21.5703125" style="396" customWidth="1"/>
    <col min="3594" max="3594" width="19.5703125" style="396" customWidth="1"/>
    <col min="3595" max="3595" width="15" style="396" customWidth="1"/>
    <col min="3596" max="3596" width="25.42578125" style="396" customWidth="1"/>
    <col min="3597" max="3838" width="12.5703125" style="396"/>
    <col min="3839" max="3839" width="67.7109375" style="396" customWidth="1"/>
    <col min="3840" max="3840" width="19.5703125" style="396" customWidth="1"/>
    <col min="3841" max="3841" width="2.5703125" style="396" customWidth="1"/>
    <col min="3842" max="3842" width="20.7109375" style="396" customWidth="1"/>
    <col min="3843" max="3843" width="21.5703125" style="396" customWidth="1"/>
    <col min="3844" max="3845" width="20.85546875" style="396" customWidth="1"/>
    <col min="3846" max="3846" width="4.7109375" style="396" customWidth="1"/>
    <col min="3847" max="3847" width="6.5703125" style="396" customWidth="1"/>
    <col min="3848" max="3848" width="14.85546875" style="396" bestFit="1" customWidth="1"/>
    <col min="3849" max="3849" width="21.5703125" style="396" customWidth="1"/>
    <col min="3850" max="3850" width="19.5703125" style="396" customWidth="1"/>
    <col min="3851" max="3851" width="15" style="396" customWidth="1"/>
    <col min="3852" max="3852" width="25.42578125" style="396" customWidth="1"/>
    <col min="3853" max="4094" width="12.5703125" style="396"/>
    <col min="4095" max="4095" width="67.7109375" style="396" customWidth="1"/>
    <col min="4096" max="4096" width="19.5703125" style="396" customWidth="1"/>
    <col min="4097" max="4097" width="2.5703125" style="396" customWidth="1"/>
    <col min="4098" max="4098" width="20.7109375" style="396" customWidth="1"/>
    <col min="4099" max="4099" width="21.5703125" style="396" customWidth="1"/>
    <col min="4100" max="4101" width="20.85546875" style="396" customWidth="1"/>
    <col min="4102" max="4102" width="4.7109375" style="396" customWidth="1"/>
    <col min="4103" max="4103" width="6.5703125" style="396" customWidth="1"/>
    <col min="4104" max="4104" width="14.85546875" style="396" bestFit="1" customWidth="1"/>
    <col min="4105" max="4105" width="21.5703125" style="396" customWidth="1"/>
    <col min="4106" max="4106" width="19.5703125" style="396" customWidth="1"/>
    <col min="4107" max="4107" width="15" style="396" customWidth="1"/>
    <col min="4108" max="4108" width="25.42578125" style="396" customWidth="1"/>
    <col min="4109" max="4350" width="12.5703125" style="396"/>
    <col min="4351" max="4351" width="67.7109375" style="396" customWidth="1"/>
    <col min="4352" max="4352" width="19.5703125" style="396" customWidth="1"/>
    <col min="4353" max="4353" width="2.5703125" style="396" customWidth="1"/>
    <col min="4354" max="4354" width="20.7109375" style="396" customWidth="1"/>
    <col min="4355" max="4355" width="21.5703125" style="396" customWidth="1"/>
    <col min="4356" max="4357" width="20.85546875" style="396" customWidth="1"/>
    <col min="4358" max="4358" width="4.7109375" style="396" customWidth="1"/>
    <col min="4359" max="4359" width="6.5703125" style="396" customWidth="1"/>
    <col min="4360" max="4360" width="14.85546875" style="396" bestFit="1" customWidth="1"/>
    <col min="4361" max="4361" width="21.5703125" style="396" customWidth="1"/>
    <col min="4362" max="4362" width="19.5703125" style="396" customWidth="1"/>
    <col min="4363" max="4363" width="15" style="396" customWidth="1"/>
    <col min="4364" max="4364" width="25.42578125" style="396" customWidth="1"/>
    <col min="4365" max="4606" width="12.5703125" style="396"/>
    <col min="4607" max="4607" width="67.7109375" style="396" customWidth="1"/>
    <col min="4608" max="4608" width="19.5703125" style="396" customWidth="1"/>
    <col min="4609" max="4609" width="2.5703125" style="396" customWidth="1"/>
    <col min="4610" max="4610" width="20.7109375" style="396" customWidth="1"/>
    <col min="4611" max="4611" width="21.5703125" style="396" customWidth="1"/>
    <col min="4612" max="4613" width="20.85546875" style="396" customWidth="1"/>
    <col min="4614" max="4614" width="4.7109375" style="396" customWidth="1"/>
    <col min="4615" max="4615" width="6.5703125" style="396" customWidth="1"/>
    <col min="4616" max="4616" width="14.85546875" style="396" bestFit="1" customWidth="1"/>
    <col min="4617" max="4617" width="21.5703125" style="396" customWidth="1"/>
    <col min="4618" max="4618" width="19.5703125" style="396" customWidth="1"/>
    <col min="4619" max="4619" width="15" style="396" customWidth="1"/>
    <col min="4620" max="4620" width="25.42578125" style="396" customWidth="1"/>
    <col min="4621" max="4862" width="12.5703125" style="396"/>
    <col min="4863" max="4863" width="67.7109375" style="396" customWidth="1"/>
    <col min="4864" max="4864" width="19.5703125" style="396" customWidth="1"/>
    <col min="4865" max="4865" width="2.5703125" style="396" customWidth="1"/>
    <col min="4866" max="4866" width="20.7109375" style="396" customWidth="1"/>
    <col min="4867" max="4867" width="21.5703125" style="396" customWidth="1"/>
    <col min="4868" max="4869" width="20.85546875" style="396" customWidth="1"/>
    <col min="4870" max="4870" width="4.7109375" style="396" customWidth="1"/>
    <col min="4871" max="4871" width="6.5703125" style="396" customWidth="1"/>
    <col min="4872" max="4872" width="14.85546875" style="396" bestFit="1" customWidth="1"/>
    <col min="4873" max="4873" width="21.5703125" style="396" customWidth="1"/>
    <col min="4874" max="4874" width="19.5703125" style="396" customWidth="1"/>
    <col min="4875" max="4875" width="15" style="396" customWidth="1"/>
    <col min="4876" max="4876" width="25.42578125" style="396" customWidth="1"/>
    <col min="4877" max="5118" width="12.5703125" style="396"/>
    <col min="5119" max="5119" width="67.7109375" style="396" customWidth="1"/>
    <col min="5120" max="5120" width="19.5703125" style="396" customWidth="1"/>
    <col min="5121" max="5121" width="2.5703125" style="396" customWidth="1"/>
    <col min="5122" max="5122" width="20.7109375" style="396" customWidth="1"/>
    <col min="5123" max="5123" width="21.5703125" style="396" customWidth="1"/>
    <col min="5124" max="5125" width="20.85546875" style="396" customWidth="1"/>
    <col min="5126" max="5126" width="4.7109375" style="396" customWidth="1"/>
    <col min="5127" max="5127" width="6.5703125" style="396" customWidth="1"/>
    <col min="5128" max="5128" width="14.85546875" style="396" bestFit="1" customWidth="1"/>
    <col min="5129" max="5129" width="21.5703125" style="396" customWidth="1"/>
    <col min="5130" max="5130" width="19.5703125" style="396" customWidth="1"/>
    <col min="5131" max="5131" width="15" style="396" customWidth="1"/>
    <col min="5132" max="5132" width="25.42578125" style="396" customWidth="1"/>
    <col min="5133" max="5374" width="12.5703125" style="396"/>
    <col min="5375" max="5375" width="67.7109375" style="396" customWidth="1"/>
    <col min="5376" max="5376" width="19.5703125" style="396" customWidth="1"/>
    <col min="5377" max="5377" width="2.5703125" style="396" customWidth="1"/>
    <col min="5378" max="5378" width="20.7109375" style="396" customWidth="1"/>
    <col min="5379" max="5379" width="21.5703125" style="396" customWidth="1"/>
    <col min="5380" max="5381" width="20.85546875" style="396" customWidth="1"/>
    <col min="5382" max="5382" width="4.7109375" style="396" customWidth="1"/>
    <col min="5383" max="5383" width="6.5703125" style="396" customWidth="1"/>
    <col min="5384" max="5384" width="14.85546875" style="396" bestFit="1" customWidth="1"/>
    <col min="5385" max="5385" width="21.5703125" style="396" customWidth="1"/>
    <col min="5386" max="5386" width="19.5703125" style="396" customWidth="1"/>
    <col min="5387" max="5387" width="15" style="396" customWidth="1"/>
    <col min="5388" max="5388" width="25.42578125" style="396" customWidth="1"/>
    <col min="5389" max="5630" width="12.5703125" style="396"/>
    <col min="5631" max="5631" width="67.7109375" style="396" customWidth="1"/>
    <col min="5632" max="5632" width="19.5703125" style="396" customWidth="1"/>
    <col min="5633" max="5633" width="2.5703125" style="396" customWidth="1"/>
    <col min="5634" max="5634" width="20.7109375" style="396" customWidth="1"/>
    <col min="5635" max="5635" width="21.5703125" style="396" customWidth="1"/>
    <col min="5636" max="5637" width="20.85546875" style="396" customWidth="1"/>
    <col min="5638" max="5638" width="4.7109375" style="396" customWidth="1"/>
    <col min="5639" max="5639" width="6.5703125" style="396" customWidth="1"/>
    <col min="5640" max="5640" width="14.85546875" style="396" bestFit="1" customWidth="1"/>
    <col min="5641" max="5641" width="21.5703125" style="396" customWidth="1"/>
    <col min="5642" max="5642" width="19.5703125" style="396" customWidth="1"/>
    <col min="5643" max="5643" width="15" style="396" customWidth="1"/>
    <col min="5644" max="5644" width="25.42578125" style="396" customWidth="1"/>
    <col min="5645" max="5886" width="12.5703125" style="396"/>
    <col min="5887" max="5887" width="67.7109375" style="396" customWidth="1"/>
    <col min="5888" max="5888" width="19.5703125" style="396" customWidth="1"/>
    <col min="5889" max="5889" width="2.5703125" style="396" customWidth="1"/>
    <col min="5890" max="5890" width="20.7109375" style="396" customWidth="1"/>
    <col min="5891" max="5891" width="21.5703125" style="396" customWidth="1"/>
    <col min="5892" max="5893" width="20.85546875" style="396" customWidth="1"/>
    <col min="5894" max="5894" width="4.7109375" style="396" customWidth="1"/>
    <col min="5895" max="5895" width="6.5703125" style="396" customWidth="1"/>
    <col min="5896" max="5896" width="14.85546875" style="396" bestFit="1" customWidth="1"/>
    <col min="5897" max="5897" width="21.5703125" style="396" customWidth="1"/>
    <col min="5898" max="5898" width="19.5703125" style="396" customWidth="1"/>
    <col min="5899" max="5899" width="15" style="396" customWidth="1"/>
    <col min="5900" max="5900" width="25.42578125" style="396" customWidth="1"/>
    <col min="5901" max="6142" width="12.5703125" style="396"/>
    <col min="6143" max="6143" width="67.7109375" style="396" customWidth="1"/>
    <col min="6144" max="6144" width="19.5703125" style="396" customWidth="1"/>
    <col min="6145" max="6145" width="2.5703125" style="396" customWidth="1"/>
    <col min="6146" max="6146" width="20.7109375" style="396" customWidth="1"/>
    <col min="6147" max="6147" width="21.5703125" style="396" customWidth="1"/>
    <col min="6148" max="6149" width="20.85546875" style="396" customWidth="1"/>
    <col min="6150" max="6150" width="4.7109375" style="396" customWidth="1"/>
    <col min="6151" max="6151" width="6.5703125" style="396" customWidth="1"/>
    <col min="6152" max="6152" width="14.85546875" style="396" bestFit="1" customWidth="1"/>
    <col min="6153" max="6153" width="21.5703125" style="396" customWidth="1"/>
    <col min="6154" max="6154" width="19.5703125" style="396" customWidth="1"/>
    <col min="6155" max="6155" width="15" style="396" customWidth="1"/>
    <col min="6156" max="6156" width="25.42578125" style="396" customWidth="1"/>
    <col min="6157" max="6398" width="12.5703125" style="396"/>
    <col min="6399" max="6399" width="67.7109375" style="396" customWidth="1"/>
    <col min="6400" max="6400" width="19.5703125" style="396" customWidth="1"/>
    <col min="6401" max="6401" width="2.5703125" style="396" customWidth="1"/>
    <col min="6402" max="6402" width="20.7109375" style="396" customWidth="1"/>
    <col min="6403" max="6403" width="21.5703125" style="396" customWidth="1"/>
    <col min="6404" max="6405" width="20.85546875" style="396" customWidth="1"/>
    <col min="6406" max="6406" width="4.7109375" style="396" customWidth="1"/>
    <col min="6407" max="6407" width="6.5703125" style="396" customWidth="1"/>
    <col min="6408" max="6408" width="14.85546875" style="396" bestFit="1" customWidth="1"/>
    <col min="6409" max="6409" width="21.5703125" style="396" customWidth="1"/>
    <col min="6410" max="6410" width="19.5703125" style="396" customWidth="1"/>
    <col min="6411" max="6411" width="15" style="396" customWidth="1"/>
    <col min="6412" max="6412" width="25.42578125" style="396" customWidth="1"/>
    <col min="6413" max="6654" width="12.5703125" style="396"/>
    <col min="6655" max="6655" width="67.7109375" style="396" customWidth="1"/>
    <col min="6656" max="6656" width="19.5703125" style="396" customWidth="1"/>
    <col min="6657" max="6657" width="2.5703125" style="396" customWidth="1"/>
    <col min="6658" max="6658" width="20.7109375" style="396" customWidth="1"/>
    <col min="6659" max="6659" width="21.5703125" style="396" customWidth="1"/>
    <col min="6660" max="6661" width="20.85546875" style="396" customWidth="1"/>
    <col min="6662" max="6662" width="4.7109375" style="396" customWidth="1"/>
    <col min="6663" max="6663" width="6.5703125" style="396" customWidth="1"/>
    <col min="6664" max="6664" width="14.85546875" style="396" bestFit="1" customWidth="1"/>
    <col min="6665" max="6665" width="21.5703125" style="396" customWidth="1"/>
    <col min="6666" max="6666" width="19.5703125" style="396" customWidth="1"/>
    <col min="6667" max="6667" width="15" style="396" customWidth="1"/>
    <col min="6668" max="6668" width="25.42578125" style="396" customWidth="1"/>
    <col min="6669" max="6910" width="12.5703125" style="396"/>
    <col min="6911" max="6911" width="67.7109375" style="396" customWidth="1"/>
    <col min="6912" max="6912" width="19.5703125" style="396" customWidth="1"/>
    <col min="6913" max="6913" width="2.5703125" style="396" customWidth="1"/>
    <col min="6914" max="6914" width="20.7109375" style="396" customWidth="1"/>
    <col min="6915" max="6915" width="21.5703125" style="396" customWidth="1"/>
    <col min="6916" max="6917" width="20.85546875" style="396" customWidth="1"/>
    <col min="6918" max="6918" width="4.7109375" style="396" customWidth="1"/>
    <col min="6919" max="6919" width="6.5703125" style="396" customWidth="1"/>
    <col min="6920" max="6920" width="14.85546875" style="396" bestFit="1" customWidth="1"/>
    <col min="6921" max="6921" width="21.5703125" style="396" customWidth="1"/>
    <col min="6922" max="6922" width="19.5703125" style="396" customWidth="1"/>
    <col min="6923" max="6923" width="15" style="396" customWidth="1"/>
    <col min="6924" max="6924" width="25.42578125" style="396" customWidth="1"/>
    <col min="6925" max="7166" width="12.5703125" style="396"/>
    <col min="7167" max="7167" width="67.7109375" style="396" customWidth="1"/>
    <col min="7168" max="7168" width="19.5703125" style="396" customWidth="1"/>
    <col min="7169" max="7169" width="2.5703125" style="396" customWidth="1"/>
    <col min="7170" max="7170" width="20.7109375" style="396" customWidth="1"/>
    <col min="7171" max="7171" width="21.5703125" style="396" customWidth="1"/>
    <col min="7172" max="7173" width="20.85546875" style="396" customWidth="1"/>
    <col min="7174" max="7174" width="4.7109375" style="396" customWidth="1"/>
    <col min="7175" max="7175" width="6.5703125" style="396" customWidth="1"/>
    <col min="7176" max="7176" width="14.85546875" style="396" bestFit="1" customWidth="1"/>
    <col min="7177" max="7177" width="21.5703125" style="396" customWidth="1"/>
    <col min="7178" max="7178" width="19.5703125" style="396" customWidth="1"/>
    <col min="7179" max="7179" width="15" style="396" customWidth="1"/>
    <col min="7180" max="7180" width="25.42578125" style="396" customWidth="1"/>
    <col min="7181" max="7422" width="12.5703125" style="396"/>
    <col min="7423" max="7423" width="67.7109375" style="396" customWidth="1"/>
    <col min="7424" max="7424" width="19.5703125" style="396" customWidth="1"/>
    <col min="7425" max="7425" width="2.5703125" style="396" customWidth="1"/>
    <col min="7426" max="7426" width="20.7109375" style="396" customWidth="1"/>
    <col min="7427" max="7427" width="21.5703125" style="396" customWidth="1"/>
    <col min="7428" max="7429" width="20.85546875" style="396" customWidth="1"/>
    <col min="7430" max="7430" width="4.7109375" style="396" customWidth="1"/>
    <col min="7431" max="7431" width="6.5703125" style="396" customWidth="1"/>
    <col min="7432" max="7432" width="14.85546875" style="396" bestFit="1" customWidth="1"/>
    <col min="7433" max="7433" width="21.5703125" style="396" customWidth="1"/>
    <col min="7434" max="7434" width="19.5703125" style="396" customWidth="1"/>
    <col min="7435" max="7435" width="15" style="396" customWidth="1"/>
    <col min="7436" max="7436" width="25.42578125" style="396" customWidth="1"/>
    <col min="7437" max="7678" width="12.5703125" style="396"/>
    <col min="7679" max="7679" width="67.7109375" style="396" customWidth="1"/>
    <col min="7680" max="7680" width="19.5703125" style="396" customWidth="1"/>
    <col min="7681" max="7681" width="2.5703125" style="396" customWidth="1"/>
    <col min="7682" max="7682" width="20.7109375" style="396" customWidth="1"/>
    <col min="7683" max="7683" width="21.5703125" style="396" customWidth="1"/>
    <col min="7684" max="7685" width="20.85546875" style="396" customWidth="1"/>
    <col min="7686" max="7686" width="4.7109375" style="396" customWidth="1"/>
    <col min="7687" max="7687" width="6.5703125" style="396" customWidth="1"/>
    <col min="7688" max="7688" width="14.85546875" style="396" bestFit="1" customWidth="1"/>
    <col min="7689" max="7689" width="21.5703125" style="396" customWidth="1"/>
    <col min="7690" max="7690" width="19.5703125" style="396" customWidth="1"/>
    <col min="7691" max="7691" width="15" style="396" customWidth="1"/>
    <col min="7692" max="7692" width="25.42578125" style="396" customWidth="1"/>
    <col min="7693" max="7934" width="12.5703125" style="396"/>
    <col min="7935" max="7935" width="67.7109375" style="396" customWidth="1"/>
    <col min="7936" max="7936" width="19.5703125" style="396" customWidth="1"/>
    <col min="7937" max="7937" width="2.5703125" style="396" customWidth="1"/>
    <col min="7938" max="7938" width="20.7109375" style="396" customWidth="1"/>
    <col min="7939" max="7939" width="21.5703125" style="396" customWidth="1"/>
    <col min="7940" max="7941" width="20.85546875" style="396" customWidth="1"/>
    <col min="7942" max="7942" width="4.7109375" style="396" customWidth="1"/>
    <col min="7943" max="7943" width="6.5703125" style="396" customWidth="1"/>
    <col min="7944" max="7944" width="14.85546875" style="396" bestFit="1" customWidth="1"/>
    <col min="7945" max="7945" width="21.5703125" style="396" customWidth="1"/>
    <col min="7946" max="7946" width="19.5703125" style="396" customWidth="1"/>
    <col min="7947" max="7947" width="15" style="396" customWidth="1"/>
    <col min="7948" max="7948" width="25.42578125" style="396" customWidth="1"/>
    <col min="7949" max="8190" width="12.5703125" style="396"/>
    <col min="8191" max="8191" width="67.7109375" style="396" customWidth="1"/>
    <col min="8192" max="8192" width="19.5703125" style="396" customWidth="1"/>
    <col min="8193" max="8193" width="2.5703125" style="396" customWidth="1"/>
    <col min="8194" max="8194" width="20.7109375" style="396" customWidth="1"/>
    <col min="8195" max="8195" width="21.5703125" style="396" customWidth="1"/>
    <col min="8196" max="8197" width="20.85546875" style="396" customWidth="1"/>
    <col min="8198" max="8198" width="4.7109375" style="396" customWidth="1"/>
    <col min="8199" max="8199" width="6.5703125" style="396" customWidth="1"/>
    <col min="8200" max="8200" width="14.85546875" style="396" bestFit="1" customWidth="1"/>
    <col min="8201" max="8201" width="21.5703125" style="396" customWidth="1"/>
    <col min="8202" max="8202" width="19.5703125" style="396" customWidth="1"/>
    <col min="8203" max="8203" width="15" style="396" customWidth="1"/>
    <col min="8204" max="8204" width="25.42578125" style="396" customWidth="1"/>
    <col min="8205" max="8446" width="12.5703125" style="396"/>
    <col min="8447" max="8447" width="67.7109375" style="396" customWidth="1"/>
    <col min="8448" max="8448" width="19.5703125" style="396" customWidth="1"/>
    <col min="8449" max="8449" width="2.5703125" style="396" customWidth="1"/>
    <col min="8450" max="8450" width="20.7109375" style="396" customWidth="1"/>
    <col min="8451" max="8451" width="21.5703125" style="396" customWidth="1"/>
    <col min="8452" max="8453" width="20.85546875" style="396" customWidth="1"/>
    <col min="8454" max="8454" width="4.7109375" style="396" customWidth="1"/>
    <col min="8455" max="8455" width="6.5703125" style="396" customWidth="1"/>
    <col min="8456" max="8456" width="14.85546875" style="396" bestFit="1" customWidth="1"/>
    <col min="8457" max="8457" width="21.5703125" style="396" customWidth="1"/>
    <col min="8458" max="8458" width="19.5703125" style="396" customWidth="1"/>
    <col min="8459" max="8459" width="15" style="396" customWidth="1"/>
    <col min="8460" max="8460" width="25.42578125" style="396" customWidth="1"/>
    <col min="8461" max="8702" width="12.5703125" style="396"/>
    <col min="8703" max="8703" width="67.7109375" style="396" customWidth="1"/>
    <col min="8704" max="8704" width="19.5703125" style="396" customWidth="1"/>
    <col min="8705" max="8705" width="2.5703125" style="396" customWidth="1"/>
    <col min="8706" max="8706" width="20.7109375" style="396" customWidth="1"/>
    <col min="8707" max="8707" width="21.5703125" style="396" customWidth="1"/>
    <col min="8708" max="8709" width="20.85546875" style="396" customWidth="1"/>
    <col min="8710" max="8710" width="4.7109375" style="396" customWidth="1"/>
    <col min="8711" max="8711" width="6.5703125" style="396" customWidth="1"/>
    <col min="8712" max="8712" width="14.85546875" style="396" bestFit="1" customWidth="1"/>
    <col min="8713" max="8713" width="21.5703125" style="396" customWidth="1"/>
    <col min="8714" max="8714" width="19.5703125" style="396" customWidth="1"/>
    <col min="8715" max="8715" width="15" style="396" customWidth="1"/>
    <col min="8716" max="8716" width="25.42578125" style="396" customWidth="1"/>
    <col min="8717" max="8958" width="12.5703125" style="396"/>
    <col min="8959" max="8959" width="67.7109375" style="396" customWidth="1"/>
    <col min="8960" max="8960" width="19.5703125" style="396" customWidth="1"/>
    <col min="8961" max="8961" width="2.5703125" style="396" customWidth="1"/>
    <col min="8962" max="8962" width="20.7109375" style="396" customWidth="1"/>
    <col min="8963" max="8963" width="21.5703125" style="396" customWidth="1"/>
    <col min="8964" max="8965" width="20.85546875" style="396" customWidth="1"/>
    <col min="8966" max="8966" width="4.7109375" style="396" customWidth="1"/>
    <col min="8967" max="8967" width="6.5703125" style="396" customWidth="1"/>
    <col min="8968" max="8968" width="14.85546875" style="396" bestFit="1" customWidth="1"/>
    <col min="8969" max="8969" width="21.5703125" style="396" customWidth="1"/>
    <col min="8970" max="8970" width="19.5703125" style="396" customWidth="1"/>
    <col min="8971" max="8971" width="15" style="396" customWidth="1"/>
    <col min="8972" max="8972" width="25.42578125" style="396" customWidth="1"/>
    <col min="8973" max="9214" width="12.5703125" style="396"/>
    <col min="9215" max="9215" width="67.7109375" style="396" customWidth="1"/>
    <col min="9216" max="9216" width="19.5703125" style="396" customWidth="1"/>
    <col min="9217" max="9217" width="2.5703125" style="396" customWidth="1"/>
    <col min="9218" max="9218" width="20.7109375" style="396" customWidth="1"/>
    <col min="9219" max="9219" width="21.5703125" style="396" customWidth="1"/>
    <col min="9220" max="9221" width="20.85546875" style="396" customWidth="1"/>
    <col min="9222" max="9222" width="4.7109375" style="396" customWidth="1"/>
    <col min="9223" max="9223" width="6.5703125" style="396" customWidth="1"/>
    <col min="9224" max="9224" width="14.85546875" style="396" bestFit="1" customWidth="1"/>
    <col min="9225" max="9225" width="21.5703125" style="396" customWidth="1"/>
    <col min="9226" max="9226" width="19.5703125" style="396" customWidth="1"/>
    <col min="9227" max="9227" width="15" style="396" customWidth="1"/>
    <col min="9228" max="9228" width="25.42578125" style="396" customWidth="1"/>
    <col min="9229" max="9470" width="12.5703125" style="396"/>
    <col min="9471" max="9471" width="67.7109375" style="396" customWidth="1"/>
    <col min="9472" max="9472" width="19.5703125" style="396" customWidth="1"/>
    <col min="9473" max="9473" width="2.5703125" style="396" customWidth="1"/>
    <col min="9474" max="9474" width="20.7109375" style="396" customWidth="1"/>
    <col min="9475" max="9475" width="21.5703125" style="396" customWidth="1"/>
    <col min="9476" max="9477" width="20.85546875" style="396" customWidth="1"/>
    <col min="9478" max="9478" width="4.7109375" style="396" customWidth="1"/>
    <col min="9479" max="9479" width="6.5703125" style="396" customWidth="1"/>
    <col min="9480" max="9480" width="14.85546875" style="396" bestFit="1" customWidth="1"/>
    <col min="9481" max="9481" width="21.5703125" style="396" customWidth="1"/>
    <col min="9482" max="9482" width="19.5703125" style="396" customWidth="1"/>
    <col min="9483" max="9483" width="15" style="396" customWidth="1"/>
    <col min="9484" max="9484" width="25.42578125" style="396" customWidth="1"/>
    <col min="9485" max="9726" width="12.5703125" style="396"/>
    <col min="9727" max="9727" width="67.7109375" style="396" customWidth="1"/>
    <col min="9728" max="9728" width="19.5703125" style="396" customWidth="1"/>
    <col min="9729" max="9729" width="2.5703125" style="396" customWidth="1"/>
    <col min="9730" max="9730" width="20.7109375" style="396" customWidth="1"/>
    <col min="9731" max="9731" width="21.5703125" style="396" customWidth="1"/>
    <col min="9732" max="9733" width="20.85546875" style="396" customWidth="1"/>
    <col min="9734" max="9734" width="4.7109375" style="396" customWidth="1"/>
    <col min="9735" max="9735" width="6.5703125" style="396" customWidth="1"/>
    <col min="9736" max="9736" width="14.85546875" style="396" bestFit="1" customWidth="1"/>
    <col min="9737" max="9737" width="21.5703125" style="396" customWidth="1"/>
    <col min="9738" max="9738" width="19.5703125" style="396" customWidth="1"/>
    <col min="9739" max="9739" width="15" style="396" customWidth="1"/>
    <col min="9740" max="9740" width="25.42578125" style="396" customWidth="1"/>
    <col min="9741" max="9982" width="12.5703125" style="396"/>
    <col min="9983" max="9983" width="67.7109375" style="396" customWidth="1"/>
    <col min="9984" max="9984" width="19.5703125" style="396" customWidth="1"/>
    <col min="9985" max="9985" width="2.5703125" style="396" customWidth="1"/>
    <col min="9986" max="9986" width="20.7109375" style="396" customWidth="1"/>
    <col min="9987" max="9987" width="21.5703125" style="396" customWidth="1"/>
    <col min="9988" max="9989" width="20.85546875" style="396" customWidth="1"/>
    <col min="9990" max="9990" width="4.7109375" style="396" customWidth="1"/>
    <col min="9991" max="9991" width="6.5703125" style="396" customWidth="1"/>
    <col min="9992" max="9992" width="14.85546875" style="396" bestFit="1" customWidth="1"/>
    <col min="9993" max="9993" width="21.5703125" style="396" customWidth="1"/>
    <col min="9994" max="9994" width="19.5703125" style="396" customWidth="1"/>
    <col min="9995" max="9995" width="15" style="396" customWidth="1"/>
    <col min="9996" max="9996" width="25.42578125" style="396" customWidth="1"/>
    <col min="9997" max="10238" width="12.5703125" style="396"/>
    <col min="10239" max="10239" width="67.7109375" style="396" customWidth="1"/>
    <col min="10240" max="10240" width="19.5703125" style="396" customWidth="1"/>
    <col min="10241" max="10241" width="2.5703125" style="396" customWidth="1"/>
    <col min="10242" max="10242" width="20.7109375" style="396" customWidth="1"/>
    <col min="10243" max="10243" width="21.5703125" style="396" customWidth="1"/>
    <col min="10244" max="10245" width="20.85546875" style="396" customWidth="1"/>
    <col min="10246" max="10246" width="4.7109375" style="396" customWidth="1"/>
    <col min="10247" max="10247" width="6.5703125" style="396" customWidth="1"/>
    <col min="10248" max="10248" width="14.85546875" style="396" bestFit="1" customWidth="1"/>
    <col min="10249" max="10249" width="21.5703125" style="396" customWidth="1"/>
    <col min="10250" max="10250" width="19.5703125" style="396" customWidth="1"/>
    <col min="10251" max="10251" width="15" style="396" customWidth="1"/>
    <col min="10252" max="10252" width="25.42578125" style="396" customWidth="1"/>
    <col min="10253" max="10494" width="12.5703125" style="396"/>
    <col min="10495" max="10495" width="67.7109375" style="396" customWidth="1"/>
    <col min="10496" max="10496" width="19.5703125" style="396" customWidth="1"/>
    <col min="10497" max="10497" width="2.5703125" style="396" customWidth="1"/>
    <col min="10498" max="10498" width="20.7109375" style="396" customWidth="1"/>
    <col min="10499" max="10499" width="21.5703125" style="396" customWidth="1"/>
    <col min="10500" max="10501" width="20.85546875" style="396" customWidth="1"/>
    <col min="10502" max="10502" width="4.7109375" style="396" customWidth="1"/>
    <col min="10503" max="10503" width="6.5703125" style="396" customWidth="1"/>
    <col min="10504" max="10504" width="14.85546875" style="396" bestFit="1" customWidth="1"/>
    <col min="10505" max="10505" width="21.5703125" style="396" customWidth="1"/>
    <col min="10506" max="10506" width="19.5703125" style="396" customWidth="1"/>
    <col min="10507" max="10507" width="15" style="396" customWidth="1"/>
    <col min="10508" max="10508" width="25.42578125" style="396" customWidth="1"/>
    <col min="10509" max="10750" width="12.5703125" style="396"/>
    <col min="10751" max="10751" width="67.7109375" style="396" customWidth="1"/>
    <col min="10752" max="10752" width="19.5703125" style="396" customWidth="1"/>
    <col min="10753" max="10753" width="2.5703125" style="396" customWidth="1"/>
    <col min="10754" max="10754" width="20.7109375" style="396" customWidth="1"/>
    <col min="10755" max="10755" width="21.5703125" style="396" customWidth="1"/>
    <col min="10756" max="10757" width="20.85546875" style="396" customWidth="1"/>
    <col min="10758" max="10758" width="4.7109375" style="396" customWidth="1"/>
    <col min="10759" max="10759" width="6.5703125" style="396" customWidth="1"/>
    <col min="10760" max="10760" width="14.85546875" style="396" bestFit="1" customWidth="1"/>
    <col min="10761" max="10761" width="21.5703125" style="396" customWidth="1"/>
    <col min="10762" max="10762" width="19.5703125" style="396" customWidth="1"/>
    <col min="10763" max="10763" width="15" style="396" customWidth="1"/>
    <col min="10764" max="10764" width="25.42578125" style="396" customWidth="1"/>
    <col min="10765" max="11006" width="12.5703125" style="396"/>
    <col min="11007" max="11007" width="67.7109375" style="396" customWidth="1"/>
    <col min="11008" max="11008" width="19.5703125" style="396" customWidth="1"/>
    <col min="11009" max="11009" width="2.5703125" style="396" customWidth="1"/>
    <col min="11010" max="11010" width="20.7109375" style="396" customWidth="1"/>
    <col min="11011" max="11011" width="21.5703125" style="396" customWidth="1"/>
    <col min="11012" max="11013" width="20.85546875" style="396" customWidth="1"/>
    <col min="11014" max="11014" width="4.7109375" style="396" customWidth="1"/>
    <col min="11015" max="11015" width="6.5703125" style="396" customWidth="1"/>
    <col min="11016" max="11016" width="14.85546875" style="396" bestFit="1" customWidth="1"/>
    <col min="11017" max="11017" width="21.5703125" style="396" customWidth="1"/>
    <col min="11018" max="11018" width="19.5703125" style="396" customWidth="1"/>
    <col min="11019" max="11019" width="15" style="396" customWidth="1"/>
    <col min="11020" max="11020" width="25.42578125" style="396" customWidth="1"/>
    <col min="11021" max="11262" width="12.5703125" style="396"/>
    <col min="11263" max="11263" width="67.7109375" style="396" customWidth="1"/>
    <col min="11264" max="11264" width="19.5703125" style="396" customWidth="1"/>
    <col min="11265" max="11265" width="2.5703125" style="396" customWidth="1"/>
    <col min="11266" max="11266" width="20.7109375" style="396" customWidth="1"/>
    <col min="11267" max="11267" width="21.5703125" style="396" customWidth="1"/>
    <col min="11268" max="11269" width="20.85546875" style="396" customWidth="1"/>
    <col min="11270" max="11270" width="4.7109375" style="396" customWidth="1"/>
    <col min="11271" max="11271" width="6.5703125" style="396" customWidth="1"/>
    <col min="11272" max="11272" width="14.85546875" style="396" bestFit="1" customWidth="1"/>
    <col min="11273" max="11273" width="21.5703125" style="396" customWidth="1"/>
    <col min="11274" max="11274" width="19.5703125" style="396" customWidth="1"/>
    <col min="11275" max="11275" width="15" style="396" customWidth="1"/>
    <col min="11276" max="11276" width="25.42578125" style="396" customWidth="1"/>
    <col min="11277" max="11518" width="12.5703125" style="396"/>
    <col min="11519" max="11519" width="67.7109375" style="396" customWidth="1"/>
    <col min="11520" max="11520" width="19.5703125" style="396" customWidth="1"/>
    <col min="11521" max="11521" width="2.5703125" style="396" customWidth="1"/>
    <col min="11522" max="11522" width="20.7109375" style="396" customWidth="1"/>
    <col min="11523" max="11523" width="21.5703125" style="396" customWidth="1"/>
    <col min="11524" max="11525" width="20.85546875" style="396" customWidth="1"/>
    <col min="11526" max="11526" width="4.7109375" style="396" customWidth="1"/>
    <col min="11527" max="11527" width="6.5703125" style="396" customWidth="1"/>
    <col min="11528" max="11528" width="14.85546875" style="396" bestFit="1" customWidth="1"/>
    <col min="11529" max="11529" width="21.5703125" style="396" customWidth="1"/>
    <col min="11530" max="11530" width="19.5703125" style="396" customWidth="1"/>
    <col min="11531" max="11531" width="15" style="396" customWidth="1"/>
    <col min="11532" max="11532" width="25.42578125" style="396" customWidth="1"/>
    <col min="11533" max="11774" width="12.5703125" style="396"/>
    <col min="11775" max="11775" width="67.7109375" style="396" customWidth="1"/>
    <col min="11776" max="11776" width="19.5703125" style="396" customWidth="1"/>
    <col min="11777" max="11777" width="2.5703125" style="396" customWidth="1"/>
    <col min="11778" max="11778" width="20.7109375" style="396" customWidth="1"/>
    <col min="11779" max="11779" width="21.5703125" style="396" customWidth="1"/>
    <col min="11780" max="11781" width="20.85546875" style="396" customWidth="1"/>
    <col min="11782" max="11782" width="4.7109375" style="396" customWidth="1"/>
    <col min="11783" max="11783" width="6.5703125" style="396" customWidth="1"/>
    <col min="11784" max="11784" width="14.85546875" style="396" bestFit="1" customWidth="1"/>
    <col min="11785" max="11785" width="21.5703125" style="396" customWidth="1"/>
    <col min="11786" max="11786" width="19.5703125" style="396" customWidth="1"/>
    <col min="11787" max="11787" width="15" style="396" customWidth="1"/>
    <col min="11788" max="11788" width="25.42578125" style="396" customWidth="1"/>
    <col min="11789" max="12030" width="12.5703125" style="396"/>
    <col min="12031" max="12031" width="67.7109375" style="396" customWidth="1"/>
    <col min="12032" max="12032" width="19.5703125" style="396" customWidth="1"/>
    <col min="12033" max="12033" width="2.5703125" style="396" customWidth="1"/>
    <col min="12034" max="12034" width="20.7109375" style="396" customWidth="1"/>
    <col min="12035" max="12035" width="21.5703125" style="396" customWidth="1"/>
    <col min="12036" max="12037" width="20.85546875" style="396" customWidth="1"/>
    <col min="12038" max="12038" width="4.7109375" style="396" customWidth="1"/>
    <col min="12039" max="12039" width="6.5703125" style="396" customWidth="1"/>
    <col min="12040" max="12040" width="14.85546875" style="396" bestFit="1" customWidth="1"/>
    <col min="12041" max="12041" width="21.5703125" style="396" customWidth="1"/>
    <col min="12042" max="12042" width="19.5703125" style="396" customWidth="1"/>
    <col min="12043" max="12043" width="15" style="396" customWidth="1"/>
    <col min="12044" max="12044" width="25.42578125" style="396" customWidth="1"/>
    <col min="12045" max="12286" width="12.5703125" style="396"/>
    <col min="12287" max="12287" width="67.7109375" style="396" customWidth="1"/>
    <col min="12288" max="12288" width="19.5703125" style="396" customWidth="1"/>
    <col min="12289" max="12289" width="2.5703125" style="396" customWidth="1"/>
    <col min="12290" max="12290" width="20.7109375" style="396" customWidth="1"/>
    <col min="12291" max="12291" width="21.5703125" style="396" customWidth="1"/>
    <col min="12292" max="12293" width="20.85546875" style="396" customWidth="1"/>
    <col min="12294" max="12294" width="4.7109375" style="396" customWidth="1"/>
    <col min="12295" max="12295" width="6.5703125" style="396" customWidth="1"/>
    <col min="12296" max="12296" width="14.85546875" style="396" bestFit="1" customWidth="1"/>
    <col min="12297" max="12297" width="21.5703125" style="396" customWidth="1"/>
    <col min="12298" max="12298" width="19.5703125" style="396" customWidth="1"/>
    <col min="12299" max="12299" width="15" style="396" customWidth="1"/>
    <col min="12300" max="12300" width="25.42578125" style="396" customWidth="1"/>
    <col min="12301" max="12542" width="12.5703125" style="396"/>
    <col min="12543" max="12543" width="67.7109375" style="396" customWidth="1"/>
    <col min="12544" max="12544" width="19.5703125" style="396" customWidth="1"/>
    <col min="12545" max="12545" width="2.5703125" style="396" customWidth="1"/>
    <col min="12546" max="12546" width="20.7109375" style="396" customWidth="1"/>
    <col min="12547" max="12547" width="21.5703125" style="396" customWidth="1"/>
    <col min="12548" max="12549" width="20.85546875" style="396" customWidth="1"/>
    <col min="12550" max="12550" width="4.7109375" style="396" customWidth="1"/>
    <col min="12551" max="12551" width="6.5703125" style="396" customWidth="1"/>
    <col min="12552" max="12552" width="14.85546875" style="396" bestFit="1" customWidth="1"/>
    <col min="12553" max="12553" width="21.5703125" style="396" customWidth="1"/>
    <col min="12554" max="12554" width="19.5703125" style="396" customWidth="1"/>
    <col min="12555" max="12555" width="15" style="396" customWidth="1"/>
    <col min="12556" max="12556" width="25.42578125" style="396" customWidth="1"/>
    <col min="12557" max="12798" width="12.5703125" style="396"/>
    <col min="12799" max="12799" width="67.7109375" style="396" customWidth="1"/>
    <col min="12800" max="12800" width="19.5703125" style="396" customWidth="1"/>
    <col min="12801" max="12801" width="2.5703125" style="396" customWidth="1"/>
    <col min="12802" max="12802" width="20.7109375" style="396" customWidth="1"/>
    <col min="12803" max="12803" width="21.5703125" style="396" customWidth="1"/>
    <col min="12804" max="12805" width="20.85546875" style="396" customWidth="1"/>
    <col min="12806" max="12806" width="4.7109375" style="396" customWidth="1"/>
    <col min="12807" max="12807" width="6.5703125" style="396" customWidth="1"/>
    <col min="12808" max="12808" width="14.85546875" style="396" bestFit="1" customWidth="1"/>
    <col min="12809" max="12809" width="21.5703125" style="396" customWidth="1"/>
    <col min="12810" max="12810" width="19.5703125" style="396" customWidth="1"/>
    <col min="12811" max="12811" width="15" style="396" customWidth="1"/>
    <col min="12812" max="12812" width="25.42578125" style="396" customWidth="1"/>
    <col min="12813" max="13054" width="12.5703125" style="396"/>
    <col min="13055" max="13055" width="67.7109375" style="396" customWidth="1"/>
    <col min="13056" max="13056" width="19.5703125" style="396" customWidth="1"/>
    <col min="13057" max="13057" width="2.5703125" style="396" customWidth="1"/>
    <col min="13058" max="13058" width="20.7109375" style="396" customWidth="1"/>
    <col min="13059" max="13059" width="21.5703125" style="396" customWidth="1"/>
    <col min="13060" max="13061" width="20.85546875" style="396" customWidth="1"/>
    <col min="13062" max="13062" width="4.7109375" style="396" customWidth="1"/>
    <col min="13063" max="13063" width="6.5703125" style="396" customWidth="1"/>
    <col min="13064" max="13064" width="14.85546875" style="396" bestFit="1" customWidth="1"/>
    <col min="13065" max="13065" width="21.5703125" style="396" customWidth="1"/>
    <col min="13066" max="13066" width="19.5703125" style="396" customWidth="1"/>
    <col min="13067" max="13067" width="15" style="396" customWidth="1"/>
    <col min="13068" max="13068" width="25.42578125" style="396" customWidth="1"/>
    <col min="13069" max="13310" width="12.5703125" style="396"/>
    <col min="13311" max="13311" width="67.7109375" style="396" customWidth="1"/>
    <col min="13312" max="13312" width="19.5703125" style="396" customWidth="1"/>
    <col min="13313" max="13313" width="2.5703125" style="396" customWidth="1"/>
    <col min="13314" max="13314" width="20.7109375" style="396" customWidth="1"/>
    <col min="13315" max="13315" width="21.5703125" style="396" customWidth="1"/>
    <col min="13316" max="13317" width="20.85546875" style="396" customWidth="1"/>
    <col min="13318" max="13318" width="4.7109375" style="396" customWidth="1"/>
    <col min="13319" max="13319" width="6.5703125" style="396" customWidth="1"/>
    <col min="13320" max="13320" width="14.85546875" style="396" bestFit="1" customWidth="1"/>
    <col min="13321" max="13321" width="21.5703125" style="396" customWidth="1"/>
    <col min="13322" max="13322" width="19.5703125" style="396" customWidth="1"/>
    <col min="13323" max="13323" width="15" style="396" customWidth="1"/>
    <col min="13324" max="13324" width="25.42578125" style="396" customWidth="1"/>
    <col min="13325" max="13566" width="12.5703125" style="396"/>
    <col min="13567" max="13567" width="67.7109375" style="396" customWidth="1"/>
    <col min="13568" max="13568" width="19.5703125" style="396" customWidth="1"/>
    <col min="13569" max="13569" width="2.5703125" style="396" customWidth="1"/>
    <col min="13570" max="13570" width="20.7109375" style="396" customWidth="1"/>
    <col min="13571" max="13571" width="21.5703125" style="396" customWidth="1"/>
    <col min="13572" max="13573" width="20.85546875" style="396" customWidth="1"/>
    <col min="13574" max="13574" width="4.7109375" style="396" customWidth="1"/>
    <col min="13575" max="13575" width="6.5703125" style="396" customWidth="1"/>
    <col min="13576" max="13576" width="14.85546875" style="396" bestFit="1" customWidth="1"/>
    <col min="13577" max="13577" width="21.5703125" style="396" customWidth="1"/>
    <col min="13578" max="13578" width="19.5703125" style="396" customWidth="1"/>
    <col min="13579" max="13579" width="15" style="396" customWidth="1"/>
    <col min="13580" max="13580" width="25.42578125" style="396" customWidth="1"/>
    <col min="13581" max="13822" width="12.5703125" style="396"/>
    <col min="13823" max="13823" width="67.7109375" style="396" customWidth="1"/>
    <col min="13824" max="13824" width="19.5703125" style="396" customWidth="1"/>
    <col min="13825" max="13825" width="2.5703125" style="396" customWidth="1"/>
    <col min="13826" max="13826" width="20.7109375" style="396" customWidth="1"/>
    <col min="13827" max="13827" width="21.5703125" style="396" customWidth="1"/>
    <col min="13828" max="13829" width="20.85546875" style="396" customWidth="1"/>
    <col min="13830" max="13830" width="4.7109375" style="396" customWidth="1"/>
    <col min="13831" max="13831" width="6.5703125" style="396" customWidth="1"/>
    <col min="13832" max="13832" width="14.85546875" style="396" bestFit="1" customWidth="1"/>
    <col min="13833" max="13833" width="21.5703125" style="396" customWidth="1"/>
    <col min="13834" max="13834" width="19.5703125" style="396" customWidth="1"/>
    <col min="13835" max="13835" width="15" style="396" customWidth="1"/>
    <col min="13836" max="13836" width="25.42578125" style="396" customWidth="1"/>
    <col min="13837" max="14078" width="12.5703125" style="396"/>
    <col min="14079" max="14079" width="67.7109375" style="396" customWidth="1"/>
    <col min="14080" max="14080" width="19.5703125" style="396" customWidth="1"/>
    <col min="14081" max="14081" width="2.5703125" style="396" customWidth="1"/>
    <col min="14082" max="14082" width="20.7109375" style="396" customWidth="1"/>
    <col min="14083" max="14083" width="21.5703125" style="396" customWidth="1"/>
    <col min="14084" max="14085" width="20.85546875" style="396" customWidth="1"/>
    <col min="14086" max="14086" width="4.7109375" style="396" customWidth="1"/>
    <col min="14087" max="14087" width="6.5703125" style="396" customWidth="1"/>
    <col min="14088" max="14088" width="14.85546875" style="396" bestFit="1" customWidth="1"/>
    <col min="14089" max="14089" width="21.5703125" style="396" customWidth="1"/>
    <col min="14090" max="14090" width="19.5703125" style="396" customWidth="1"/>
    <col min="14091" max="14091" width="15" style="396" customWidth="1"/>
    <col min="14092" max="14092" width="25.42578125" style="396" customWidth="1"/>
    <col min="14093" max="14334" width="12.5703125" style="396"/>
    <col min="14335" max="14335" width="67.7109375" style="396" customWidth="1"/>
    <col min="14336" max="14336" width="19.5703125" style="396" customWidth="1"/>
    <col min="14337" max="14337" width="2.5703125" style="396" customWidth="1"/>
    <col min="14338" max="14338" width="20.7109375" style="396" customWidth="1"/>
    <col min="14339" max="14339" width="21.5703125" style="396" customWidth="1"/>
    <col min="14340" max="14341" width="20.85546875" style="396" customWidth="1"/>
    <col min="14342" max="14342" width="4.7109375" style="396" customWidth="1"/>
    <col min="14343" max="14343" width="6.5703125" style="396" customWidth="1"/>
    <col min="14344" max="14344" width="14.85546875" style="396" bestFit="1" customWidth="1"/>
    <col min="14345" max="14345" width="21.5703125" style="396" customWidth="1"/>
    <col min="14346" max="14346" width="19.5703125" style="396" customWidth="1"/>
    <col min="14347" max="14347" width="15" style="396" customWidth="1"/>
    <col min="14348" max="14348" width="25.42578125" style="396" customWidth="1"/>
    <col min="14349" max="14590" width="12.5703125" style="396"/>
    <col min="14591" max="14591" width="67.7109375" style="396" customWidth="1"/>
    <col min="14592" max="14592" width="19.5703125" style="396" customWidth="1"/>
    <col min="14593" max="14593" width="2.5703125" style="396" customWidth="1"/>
    <col min="14594" max="14594" width="20.7109375" style="396" customWidth="1"/>
    <col min="14595" max="14595" width="21.5703125" style="396" customWidth="1"/>
    <col min="14596" max="14597" width="20.85546875" style="396" customWidth="1"/>
    <col min="14598" max="14598" width="4.7109375" style="396" customWidth="1"/>
    <col min="14599" max="14599" width="6.5703125" style="396" customWidth="1"/>
    <col min="14600" max="14600" width="14.85546875" style="396" bestFit="1" customWidth="1"/>
    <col min="14601" max="14601" width="21.5703125" style="396" customWidth="1"/>
    <col min="14602" max="14602" width="19.5703125" style="396" customWidth="1"/>
    <col min="14603" max="14603" width="15" style="396" customWidth="1"/>
    <col min="14604" max="14604" width="25.42578125" style="396" customWidth="1"/>
    <col min="14605" max="14846" width="12.5703125" style="396"/>
    <col min="14847" max="14847" width="67.7109375" style="396" customWidth="1"/>
    <col min="14848" max="14848" width="19.5703125" style="396" customWidth="1"/>
    <col min="14849" max="14849" width="2.5703125" style="396" customWidth="1"/>
    <col min="14850" max="14850" width="20.7109375" style="396" customWidth="1"/>
    <col min="14851" max="14851" width="21.5703125" style="396" customWidth="1"/>
    <col min="14852" max="14853" width="20.85546875" style="396" customWidth="1"/>
    <col min="14854" max="14854" width="4.7109375" style="396" customWidth="1"/>
    <col min="14855" max="14855" width="6.5703125" style="396" customWidth="1"/>
    <col min="14856" max="14856" width="14.85546875" style="396" bestFit="1" customWidth="1"/>
    <col min="14857" max="14857" width="21.5703125" style="396" customWidth="1"/>
    <col min="14858" max="14858" width="19.5703125" style="396" customWidth="1"/>
    <col min="14859" max="14859" width="15" style="396" customWidth="1"/>
    <col min="14860" max="14860" width="25.42578125" style="396" customWidth="1"/>
    <col min="14861" max="15102" width="12.5703125" style="396"/>
    <col min="15103" max="15103" width="67.7109375" style="396" customWidth="1"/>
    <col min="15104" max="15104" width="19.5703125" style="396" customWidth="1"/>
    <col min="15105" max="15105" width="2.5703125" style="396" customWidth="1"/>
    <col min="15106" max="15106" width="20.7109375" style="396" customWidth="1"/>
    <col min="15107" max="15107" width="21.5703125" style="396" customWidth="1"/>
    <col min="15108" max="15109" width="20.85546875" style="396" customWidth="1"/>
    <col min="15110" max="15110" width="4.7109375" style="396" customWidth="1"/>
    <col min="15111" max="15111" width="6.5703125" style="396" customWidth="1"/>
    <col min="15112" max="15112" width="14.85546875" style="396" bestFit="1" customWidth="1"/>
    <col min="15113" max="15113" width="21.5703125" style="396" customWidth="1"/>
    <col min="15114" max="15114" width="19.5703125" style="396" customWidth="1"/>
    <col min="15115" max="15115" width="15" style="396" customWidth="1"/>
    <col min="15116" max="15116" width="25.42578125" style="396" customWidth="1"/>
    <col min="15117" max="15358" width="12.5703125" style="396"/>
    <col min="15359" max="15359" width="67.7109375" style="396" customWidth="1"/>
    <col min="15360" max="15360" width="19.5703125" style="396" customWidth="1"/>
    <col min="15361" max="15361" width="2.5703125" style="396" customWidth="1"/>
    <col min="15362" max="15362" width="20.7109375" style="396" customWidth="1"/>
    <col min="15363" max="15363" width="21.5703125" style="396" customWidth="1"/>
    <col min="15364" max="15365" width="20.85546875" style="396" customWidth="1"/>
    <col min="15366" max="15366" width="4.7109375" style="396" customWidth="1"/>
    <col min="15367" max="15367" width="6.5703125" style="396" customWidth="1"/>
    <col min="15368" max="15368" width="14.85546875" style="396" bestFit="1" customWidth="1"/>
    <col min="15369" max="15369" width="21.5703125" style="396" customWidth="1"/>
    <col min="15370" max="15370" width="19.5703125" style="396" customWidth="1"/>
    <col min="15371" max="15371" width="15" style="396" customWidth="1"/>
    <col min="15372" max="15372" width="25.42578125" style="396" customWidth="1"/>
    <col min="15373" max="15614" width="12.5703125" style="396"/>
    <col min="15615" max="15615" width="67.7109375" style="396" customWidth="1"/>
    <col min="15616" max="15616" width="19.5703125" style="396" customWidth="1"/>
    <col min="15617" max="15617" width="2.5703125" style="396" customWidth="1"/>
    <col min="15618" max="15618" width="20.7109375" style="396" customWidth="1"/>
    <col min="15619" max="15619" width="21.5703125" style="396" customWidth="1"/>
    <col min="15620" max="15621" width="20.85546875" style="396" customWidth="1"/>
    <col min="15622" max="15622" width="4.7109375" style="396" customWidth="1"/>
    <col min="15623" max="15623" width="6.5703125" style="396" customWidth="1"/>
    <col min="15624" max="15624" width="14.85546875" style="396" bestFit="1" customWidth="1"/>
    <col min="15625" max="15625" width="21.5703125" style="396" customWidth="1"/>
    <col min="15626" max="15626" width="19.5703125" style="396" customWidth="1"/>
    <col min="15627" max="15627" width="15" style="396" customWidth="1"/>
    <col min="15628" max="15628" width="25.42578125" style="396" customWidth="1"/>
    <col min="15629" max="15870" width="12.5703125" style="396"/>
    <col min="15871" max="15871" width="67.7109375" style="396" customWidth="1"/>
    <col min="15872" max="15872" width="19.5703125" style="396" customWidth="1"/>
    <col min="15873" max="15873" width="2.5703125" style="396" customWidth="1"/>
    <col min="15874" max="15874" width="20.7109375" style="396" customWidth="1"/>
    <col min="15875" max="15875" width="21.5703125" style="396" customWidth="1"/>
    <col min="15876" max="15877" width="20.85546875" style="396" customWidth="1"/>
    <col min="15878" max="15878" width="4.7109375" style="396" customWidth="1"/>
    <col min="15879" max="15879" width="6.5703125" style="396" customWidth="1"/>
    <col min="15880" max="15880" width="14.85546875" style="396" bestFit="1" customWidth="1"/>
    <col min="15881" max="15881" width="21.5703125" style="396" customWidth="1"/>
    <col min="15882" max="15882" width="19.5703125" style="396" customWidth="1"/>
    <col min="15883" max="15883" width="15" style="396" customWidth="1"/>
    <col min="15884" max="15884" width="25.42578125" style="396" customWidth="1"/>
    <col min="15885" max="16126" width="12.5703125" style="396"/>
    <col min="16127" max="16127" width="67.7109375" style="396" customWidth="1"/>
    <col min="16128" max="16128" width="19.5703125" style="396" customWidth="1"/>
    <col min="16129" max="16129" width="2.5703125" style="396" customWidth="1"/>
    <col min="16130" max="16130" width="20.7109375" style="396" customWidth="1"/>
    <col min="16131" max="16131" width="21.5703125" style="396" customWidth="1"/>
    <col min="16132" max="16133" width="20.85546875" style="396" customWidth="1"/>
    <col min="16134" max="16134" width="4.7109375" style="396" customWidth="1"/>
    <col min="16135" max="16135" width="6.5703125" style="396" customWidth="1"/>
    <col min="16136" max="16136" width="14.85546875" style="396" bestFit="1" customWidth="1"/>
    <col min="16137" max="16137" width="21.5703125" style="396" customWidth="1"/>
    <col min="16138" max="16138" width="19.5703125" style="396" customWidth="1"/>
    <col min="16139" max="16139" width="15" style="396" customWidth="1"/>
    <col min="16140" max="16140" width="25.42578125" style="396" customWidth="1"/>
    <col min="16141" max="16384" width="12.5703125" style="396"/>
  </cols>
  <sheetData>
    <row r="1" spans="1:64" ht="16.5" customHeight="1">
      <c r="A1" s="393" t="s">
        <v>588</v>
      </c>
      <c r="B1" s="394"/>
      <c r="C1" s="394"/>
      <c r="D1" s="394"/>
      <c r="E1" s="394"/>
      <c r="F1" s="395"/>
      <c r="G1" s="395"/>
    </row>
    <row r="2" spans="1:64" ht="25.5" customHeight="1">
      <c r="A2" s="397" t="s">
        <v>589</v>
      </c>
      <c r="B2" s="398"/>
      <c r="C2" s="398"/>
      <c r="D2" s="398"/>
      <c r="E2" s="398"/>
      <c r="F2" s="399"/>
      <c r="G2" s="399"/>
    </row>
    <row r="3" spans="1:64" ht="21" customHeight="1">
      <c r="A3" s="397"/>
      <c r="B3" s="398"/>
      <c r="C3" s="398"/>
      <c r="D3" s="398"/>
      <c r="E3" s="398"/>
      <c r="F3" s="399"/>
      <c r="G3" s="400" t="s">
        <v>2</v>
      </c>
    </row>
    <row r="4" spans="1:64" ht="16.5" customHeight="1">
      <c r="A4" s="401"/>
      <c r="B4" s="1650" t="s">
        <v>562</v>
      </c>
      <c r="C4" s="1651"/>
      <c r="D4" s="1651"/>
      <c r="E4" s="1652"/>
      <c r="F4" s="1653" t="s">
        <v>563</v>
      </c>
      <c r="G4" s="1654"/>
    </row>
    <row r="5" spans="1:64" ht="15" customHeight="1">
      <c r="A5" s="402"/>
      <c r="B5" s="1647" t="s">
        <v>776</v>
      </c>
      <c r="C5" s="1648"/>
      <c r="D5" s="1648"/>
      <c r="E5" s="1649"/>
      <c r="F5" s="1647" t="s">
        <v>776</v>
      </c>
      <c r="G5" s="1649"/>
      <c r="H5" s="403" t="s">
        <v>4</v>
      </c>
    </row>
    <row r="6" spans="1:64" ht="15.75">
      <c r="A6" s="404" t="s">
        <v>3</v>
      </c>
      <c r="B6" s="405"/>
      <c r="C6" s="406"/>
      <c r="D6" s="407" t="s">
        <v>564</v>
      </c>
      <c r="E6" s="408"/>
      <c r="F6" s="409" t="s">
        <v>4</v>
      </c>
      <c r="G6" s="410" t="s">
        <v>4</v>
      </c>
      <c r="H6" s="403"/>
    </row>
    <row r="7" spans="1:64" ht="14.25" customHeight="1">
      <c r="A7" s="411"/>
      <c r="B7" s="412"/>
      <c r="C7" s="413"/>
      <c r="D7" s="414"/>
      <c r="E7" s="415" t="s">
        <v>564</v>
      </c>
      <c r="F7" s="416" t="s">
        <v>565</v>
      </c>
      <c r="G7" s="410" t="s">
        <v>566</v>
      </c>
      <c r="H7" s="417"/>
    </row>
    <row r="8" spans="1:64" ht="14.25" customHeight="1">
      <c r="A8" s="418"/>
      <c r="B8" s="413" t="s">
        <v>567</v>
      </c>
      <c r="C8" s="413"/>
      <c r="D8" s="404" t="s">
        <v>568</v>
      </c>
      <c r="E8" s="419" t="s">
        <v>569</v>
      </c>
      <c r="F8" s="416" t="s">
        <v>570</v>
      </c>
      <c r="G8" s="410" t="s">
        <v>571</v>
      </c>
      <c r="H8" s="417"/>
    </row>
    <row r="9" spans="1:64" ht="14.25" customHeight="1">
      <c r="A9" s="420"/>
      <c r="B9" s="421"/>
      <c r="C9" s="422"/>
      <c r="D9" s="423"/>
      <c r="E9" s="419" t="s">
        <v>572</v>
      </c>
      <c r="F9" s="424" t="s">
        <v>573</v>
      </c>
      <c r="G9" s="425"/>
      <c r="H9" s="426" t="s">
        <v>4</v>
      </c>
    </row>
    <row r="10" spans="1:64" ht="9.9499999999999993" customHeight="1">
      <c r="A10" s="427" t="s">
        <v>439</v>
      </c>
      <c r="B10" s="428">
        <v>2</v>
      </c>
      <c r="C10" s="429"/>
      <c r="D10" s="430">
        <v>3</v>
      </c>
      <c r="E10" s="430">
        <v>4</v>
      </c>
      <c r="F10" s="431">
        <v>5</v>
      </c>
      <c r="G10" s="432">
        <v>6</v>
      </c>
      <c r="H10" s="426" t="s">
        <v>4</v>
      </c>
    </row>
    <row r="11" spans="1:64" ht="12.75" customHeight="1">
      <c r="A11" s="433" t="s">
        <v>4</v>
      </c>
      <c r="B11" s="746" t="s">
        <v>4</v>
      </c>
      <c r="C11" s="746"/>
      <c r="D11" s="747" t="s">
        <v>124</v>
      </c>
      <c r="E11" s="748"/>
      <c r="F11" s="749" t="s">
        <v>4</v>
      </c>
      <c r="G11" s="750" t="s">
        <v>124</v>
      </c>
      <c r="H11" s="426" t="s">
        <v>4</v>
      </c>
    </row>
    <row r="12" spans="1:64" ht="16.5" customHeight="1">
      <c r="A12" s="433" t="s">
        <v>590</v>
      </c>
      <c r="B12" s="821">
        <v>3328120912.3000002</v>
      </c>
      <c r="C12" s="821"/>
      <c r="D12" s="822">
        <v>843971767.98000026</v>
      </c>
      <c r="E12" s="822">
        <v>795725694.24000001</v>
      </c>
      <c r="F12" s="821">
        <v>716705629.26000011</v>
      </c>
      <c r="G12" s="822">
        <v>127266138.72000001</v>
      </c>
      <c r="H12" s="426" t="s">
        <v>4</v>
      </c>
    </row>
    <row r="13" spans="1:64" s="434" customFormat="1" ht="21.75" customHeight="1">
      <c r="A13" s="751" t="s">
        <v>234</v>
      </c>
      <c r="B13" s="795">
        <v>2848421.86</v>
      </c>
      <c r="C13" s="795"/>
      <c r="D13" s="823">
        <v>0</v>
      </c>
      <c r="E13" s="823">
        <v>0</v>
      </c>
      <c r="F13" s="824">
        <v>0</v>
      </c>
      <c r="G13" s="796">
        <v>0</v>
      </c>
      <c r="H13" s="426" t="s">
        <v>4</v>
      </c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6"/>
      <c r="BB13" s="396"/>
      <c r="BC13" s="396"/>
      <c r="BD13" s="396"/>
      <c r="BE13" s="396"/>
      <c r="BF13" s="396"/>
      <c r="BG13" s="396"/>
      <c r="BH13" s="396"/>
      <c r="BI13" s="396"/>
      <c r="BJ13" s="396"/>
      <c r="BK13" s="396"/>
      <c r="BL13" s="396"/>
    </row>
    <row r="14" spans="1:64" s="434" customFormat="1" ht="21.75" customHeight="1">
      <c r="A14" s="751" t="s">
        <v>235</v>
      </c>
      <c r="B14" s="795">
        <v>7347774.379999999</v>
      </c>
      <c r="C14" s="795"/>
      <c r="D14" s="823">
        <v>0</v>
      </c>
      <c r="E14" s="823">
        <v>0</v>
      </c>
      <c r="F14" s="824">
        <v>0</v>
      </c>
      <c r="G14" s="796">
        <v>0</v>
      </c>
      <c r="H14" s="426" t="s">
        <v>4</v>
      </c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6"/>
      <c r="AH14" s="396"/>
      <c r="AI14" s="396"/>
      <c r="AJ14" s="396"/>
      <c r="AK14" s="396"/>
      <c r="AL14" s="396"/>
      <c r="AM14" s="396"/>
      <c r="AN14" s="396"/>
      <c r="AO14" s="396"/>
      <c r="AP14" s="396"/>
      <c r="AQ14" s="396"/>
      <c r="AR14" s="396"/>
      <c r="AS14" s="396"/>
      <c r="AT14" s="396"/>
      <c r="AU14" s="396"/>
      <c r="AV14" s="396"/>
      <c r="AW14" s="396"/>
      <c r="AX14" s="396"/>
      <c r="AY14" s="396"/>
      <c r="AZ14" s="396"/>
      <c r="BA14" s="396"/>
      <c r="BB14" s="396"/>
      <c r="BC14" s="396"/>
      <c r="BD14" s="396"/>
      <c r="BE14" s="396"/>
      <c r="BF14" s="396"/>
      <c r="BG14" s="396"/>
      <c r="BH14" s="396"/>
      <c r="BI14" s="396"/>
      <c r="BJ14" s="396"/>
      <c r="BK14" s="396"/>
      <c r="BL14" s="396"/>
    </row>
    <row r="15" spans="1:64" s="434" customFormat="1" ht="21.75" customHeight="1">
      <c r="A15" s="751" t="s">
        <v>236</v>
      </c>
      <c r="B15" s="795">
        <v>1998299.6099999999</v>
      </c>
      <c r="C15" s="795"/>
      <c r="D15" s="823">
        <v>0</v>
      </c>
      <c r="E15" s="823">
        <v>0</v>
      </c>
      <c r="F15" s="824">
        <v>0</v>
      </c>
      <c r="G15" s="796">
        <v>0</v>
      </c>
      <c r="H15" s="426" t="s">
        <v>4</v>
      </c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6"/>
      <c r="AX15" s="396"/>
      <c r="AY15" s="396"/>
      <c r="AZ15" s="396"/>
      <c r="BA15" s="396"/>
      <c r="BB15" s="396"/>
      <c r="BC15" s="396"/>
      <c r="BD15" s="396"/>
      <c r="BE15" s="396"/>
      <c r="BF15" s="396"/>
      <c r="BG15" s="396"/>
      <c r="BH15" s="396"/>
      <c r="BI15" s="396"/>
      <c r="BJ15" s="396"/>
      <c r="BK15" s="396"/>
      <c r="BL15" s="396"/>
    </row>
    <row r="16" spans="1:64" s="434" customFormat="1" ht="21.75" customHeight="1">
      <c r="A16" s="751" t="s">
        <v>237</v>
      </c>
      <c r="B16" s="795">
        <v>13675.29</v>
      </c>
      <c r="C16" s="795"/>
      <c r="D16" s="823">
        <v>0</v>
      </c>
      <c r="E16" s="823">
        <v>0</v>
      </c>
      <c r="F16" s="824">
        <v>0</v>
      </c>
      <c r="G16" s="796">
        <v>0</v>
      </c>
      <c r="H16" s="426" t="s">
        <v>4</v>
      </c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6"/>
      <c r="AZ16" s="396"/>
      <c r="BA16" s="396"/>
      <c r="BB16" s="396"/>
      <c r="BC16" s="396"/>
      <c r="BD16" s="396"/>
      <c r="BE16" s="396"/>
      <c r="BF16" s="396"/>
      <c r="BG16" s="396"/>
      <c r="BH16" s="396"/>
      <c r="BI16" s="396"/>
      <c r="BJ16" s="396"/>
      <c r="BK16" s="396"/>
      <c r="BL16" s="396"/>
    </row>
    <row r="17" spans="1:71" s="434" customFormat="1" ht="21.75" customHeight="1">
      <c r="A17" s="751" t="s">
        <v>238</v>
      </c>
      <c r="B17" s="795">
        <v>7454065.6099999994</v>
      </c>
      <c r="C17" s="795"/>
      <c r="D17" s="823">
        <v>0</v>
      </c>
      <c r="E17" s="823">
        <v>0</v>
      </c>
      <c r="F17" s="824">
        <v>0</v>
      </c>
      <c r="G17" s="796">
        <v>0</v>
      </c>
      <c r="H17" s="426" t="s">
        <v>4</v>
      </c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6"/>
      <c r="AS17" s="396"/>
      <c r="AT17" s="396"/>
      <c r="AU17" s="396"/>
      <c r="AV17" s="396"/>
      <c r="AW17" s="396"/>
      <c r="AX17" s="396"/>
      <c r="AY17" s="396"/>
      <c r="AZ17" s="396"/>
      <c r="BA17" s="396"/>
      <c r="BB17" s="396"/>
      <c r="BC17" s="396"/>
      <c r="BD17" s="396"/>
      <c r="BE17" s="396"/>
      <c r="BF17" s="396"/>
      <c r="BG17" s="396"/>
      <c r="BH17" s="396"/>
      <c r="BI17" s="396"/>
      <c r="BJ17" s="396"/>
      <c r="BK17" s="396"/>
      <c r="BL17" s="396"/>
    </row>
    <row r="18" spans="1:71" s="434" customFormat="1" ht="21.75" customHeight="1">
      <c r="A18" s="751" t="s">
        <v>239</v>
      </c>
      <c r="B18" s="795">
        <v>10676.68</v>
      </c>
      <c r="C18" s="795"/>
      <c r="D18" s="823">
        <v>0</v>
      </c>
      <c r="E18" s="823">
        <v>0</v>
      </c>
      <c r="F18" s="824">
        <v>0</v>
      </c>
      <c r="G18" s="796">
        <v>0</v>
      </c>
      <c r="H18" s="426" t="s">
        <v>4</v>
      </c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396"/>
      <c r="AR18" s="396"/>
      <c r="AS18" s="396"/>
      <c r="AT18" s="396"/>
      <c r="AU18" s="396"/>
      <c r="AV18" s="396"/>
      <c r="AW18" s="396"/>
      <c r="AX18" s="396"/>
      <c r="AY18" s="396"/>
      <c r="AZ18" s="396"/>
      <c r="BA18" s="396"/>
      <c r="BB18" s="396"/>
      <c r="BC18" s="396"/>
      <c r="BD18" s="396"/>
      <c r="BE18" s="396"/>
      <c r="BF18" s="396"/>
      <c r="BG18" s="396"/>
      <c r="BH18" s="396"/>
      <c r="BI18" s="396"/>
      <c r="BJ18" s="396"/>
      <c r="BK18" s="396"/>
      <c r="BL18" s="396"/>
    </row>
    <row r="19" spans="1:71" s="434" customFormat="1" ht="21.75" customHeight="1">
      <c r="A19" s="751" t="s">
        <v>240</v>
      </c>
      <c r="B19" s="795">
        <v>2654930.5299999998</v>
      </c>
      <c r="C19" s="795"/>
      <c r="D19" s="823">
        <v>0</v>
      </c>
      <c r="E19" s="823">
        <v>0</v>
      </c>
      <c r="F19" s="824">
        <v>0</v>
      </c>
      <c r="G19" s="796">
        <v>0</v>
      </c>
      <c r="H19" s="426" t="s">
        <v>4</v>
      </c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6"/>
      <c r="AX19" s="396"/>
      <c r="AY19" s="396"/>
      <c r="AZ19" s="396"/>
      <c r="BA19" s="396"/>
      <c r="BB19" s="396"/>
      <c r="BC19" s="396"/>
      <c r="BD19" s="396"/>
      <c r="BE19" s="396"/>
      <c r="BF19" s="396"/>
      <c r="BG19" s="396"/>
      <c r="BH19" s="396"/>
      <c r="BI19" s="396"/>
      <c r="BJ19" s="396"/>
      <c r="BK19" s="396"/>
      <c r="BL19" s="396"/>
    </row>
    <row r="20" spans="1:71" s="434" customFormat="1" ht="21.75" customHeight="1">
      <c r="A20" s="751" t="s">
        <v>241</v>
      </c>
      <c r="B20" s="795">
        <v>1064533.8400000001</v>
      </c>
      <c r="C20" s="795"/>
      <c r="D20" s="823">
        <v>0</v>
      </c>
      <c r="E20" s="823">
        <v>0</v>
      </c>
      <c r="F20" s="824">
        <v>0</v>
      </c>
      <c r="G20" s="796">
        <v>0</v>
      </c>
      <c r="H20" s="426" t="s">
        <v>4</v>
      </c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396"/>
    </row>
    <row r="21" spans="1:71" s="434" customFormat="1" ht="21.75" customHeight="1">
      <c r="A21" s="751" t="s">
        <v>591</v>
      </c>
      <c r="B21" s="795">
        <v>4077.93</v>
      </c>
      <c r="C21" s="795"/>
      <c r="D21" s="823">
        <v>0</v>
      </c>
      <c r="E21" s="823">
        <v>0</v>
      </c>
      <c r="F21" s="824">
        <v>0</v>
      </c>
      <c r="G21" s="796">
        <v>0</v>
      </c>
      <c r="H21" s="426" t="s">
        <v>4</v>
      </c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396"/>
      <c r="BE21" s="396"/>
      <c r="BF21" s="396"/>
      <c r="BG21" s="396"/>
      <c r="BH21" s="396"/>
      <c r="BI21" s="396"/>
      <c r="BJ21" s="396"/>
      <c r="BK21" s="396"/>
      <c r="BL21" s="396"/>
    </row>
    <row r="22" spans="1:71" s="434" customFormat="1" ht="21.75" customHeight="1">
      <c r="A22" s="751" t="s">
        <v>720</v>
      </c>
      <c r="B22" s="795">
        <v>191749.56</v>
      </c>
      <c r="C22" s="795"/>
      <c r="D22" s="823">
        <v>0</v>
      </c>
      <c r="E22" s="823">
        <v>0</v>
      </c>
      <c r="F22" s="824">
        <v>0</v>
      </c>
      <c r="G22" s="796">
        <v>0</v>
      </c>
      <c r="H22" s="426" t="s">
        <v>4</v>
      </c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</row>
    <row r="23" spans="1:71" ht="21.75" customHeight="1">
      <c r="A23" s="751" t="s">
        <v>243</v>
      </c>
      <c r="B23" s="795">
        <v>9313755.2400000002</v>
      </c>
      <c r="C23" s="795"/>
      <c r="D23" s="823">
        <v>0</v>
      </c>
      <c r="E23" s="823">
        <v>0</v>
      </c>
      <c r="F23" s="824">
        <v>0</v>
      </c>
      <c r="G23" s="796">
        <v>0</v>
      </c>
      <c r="H23" s="426" t="s">
        <v>4</v>
      </c>
    </row>
    <row r="24" spans="1:71" s="434" customFormat="1" ht="21.75" customHeight="1">
      <c r="A24" s="751" t="s">
        <v>244</v>
      </c>
      <c r="B24" s="795">
        <v>527511.40999999992</v>
      </c>
      <c r="C24" s="795"/>
      <c r="D24" s="823">
        <v>0</v>
      </c>
      <c r="E24" s="823">
        <v>0</v>
      </c>
      <c r="F24" s="824">
        <v>0</v>
      </c>
      <c r="G24" s="796">
        <v>0</v>
      </c>
      <c r="H24" s="426" t="s">
        <v>4</v>
      </c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  <c r="AT24" s="396"/>
      <c r="AU24" s="396"/>
      <c r="AV24" s="396"/>
      <c r="AW24" s="396"/>
      <c r="AX24" s="396"/>
      <c r="AY24" s="396"/>
      <c r="AZ24" s="396"/>
      <c r="BA24" s="396"/>
      <c r="BB24" s="396"/>
      <c r="BC24" s="396"/>
      <c r="BD24" s="396"/>
      <c r="BE24" s="396"/>
      <c r="BF24" s="396"/>
      <c r="BG24" s="396"/>
      <c r="BH24" s="396"/>
      <c r="BI24" s="396"/>
      <c r="BJ24" s="396"/>
      <c r="BK24" s="396"/>
      <c r="BL24" s="396"/>
    </row>
    <row r="25" spans="1:71" s="436" customFormat="1" ht="31.5" customHeight="1">
      <c r="A25" s="435" t="s">
        <v>592</v>
      </c>
      <c r="B25" s="795">
        <v>6228938.9700000007</v>
      </c>
      <c r="C25" s="794"/>
      <c r="D25" s="823">
        <v>0</v>
      </c>
      <c r="E25" s="823">
        <v>0</v>
      </c>
      <c r="F25" s="825">
        <v>0</v>
      </c>
      <c r="G25" s="796">
        <v>0</v>
      </c>
      <c r="H25" s="426" t="s">
        <v>4</v>
      </c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396"/>
    </row>
    <row r="26" spans="1:71" s="437" customFormat="1" ht="19.5" customHeight="1">
      <c r="A26" s="751" t="s">
        <v>246</v>
      </c>
      <c r="B26" s="795">
        <v>146050.79</v>
      </c>
      <c r="C26" s="795"/>
      <c r="D26" s="823">
        <v>0</v>
      </c>
      <c r="E26" s="823">
        <v>0</v>
      </c>
      <c r="F26" s="824">
        <v>0</v>
      </c>
      <c r="G26" s="796">
        <v>0</v>
      </c>
      <c r="H26" s="426" t="s">
        <v>4</v>
      </c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396"/>
    </row>
    <row r="27" spans="1:71" s="437" customFormat="1" ht="21.75" customHeight="1">
      <c r="A27" s="751" t="s">
        <v>247</v>
      </c>
      <c r="B27" s="795">
        <v>129765305.93999997</v>
      </c>
      <c r="C27" s="795"/>
      <c r="D27" s="823">
        <v>81828.350000000006</v>
      </c>
      <c r="E27" s="823">
        <v>11356.92</v>
      </c>
      <c r="F27" s="824">
        <v>80150.060000000012</v>
      </c>
      <c r="G27" s="796">
        <v>1678.29</v>
      </c>
      <c r="H27" s="426" t="s">
        <v>4</v>
      </c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</row>
    <row r="28" spans="1:71" s="437" customFormat="1" ht="21.75" customHeight="1">
      <c r="A28" s="751" t="s">
        <v>593</v>
      </c>
      <c r="B28" s="795">
        <v>132585794.56</v>
      </c>
      <c r="C28" s="795"/>
      <c r="D28" s="823">
        <v>0</v>
      </c>
      <c r="E28" s="823">
        <v>0</v>
      </c>
      <c r="F28" s="824">
        <v>0</v>
      </c>
      <c r="G28" s="796">
        <v>0</v>
      </c>
      <c r="H28" s="426" t="s">
        <v>4</v>
      </c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</row>
    <row r="29" spans="1:71" s="437" customFormat="1" ht="21" customHeight="1">
      <c r="A29" s="751" t="s">
        <v>249</v>
      </c>
      <c r="B29" s="795">
        <v>719347.3</v>
      </c>
      <c r="C29" s="795"/>
      <c r="D29" s="823">
        <v>0</v>
      </c>
      <c r="E29" s="823">
        <v>0</v>
      </c>
      <c r="F29" s="824">
        <v>0</v>
      </c>
      <c r="G29" s="796">
        <v>0</v>
      </c>
      <c r="H29" s="426" t="s">
        <v>4</v>
      </c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</row>
    <row r="30" spans="1:71" s="434" customFormat="1" ht="31.5" customHeight="1">
      <c r="A30" s="435" t="s">
        <v>594</v>
      </c>
      <c r="B30" s="795">
        <v>3106791.0300000003</v>
      </c>
      <c r="C30" s="794"/>
      <c r="D30" s="823">
        <v>0</v>
      </c>
      <c r="E30" s="823">
        <v>0</v>
      </c>
      <c r="F30" s="824">
        <v>0</v>
      </c>
      <c r="G30" s="796">
        <v>0</v>
      </c>
      <c r="H30" s="426" t="s">
        <v>4</v>
      </c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396"/>
      <c r="BJ30" s="396"/>
      <c r="BK30" s="396"/>
      <c r="BL30" s="396"/>
      <c r="BM30" s="396"/>
      <c r="BN30" s="396"/>
      <c r="BO30" s="396"/>
      <c r="BP30" s="396"/>
      <c r="BQ30" s="396"/>
      <c r="BR30" s="396"/>
      <c r="BS30" s="396"/>
    </row>
    <row r="31" spans="1:71" s="434" customFormat="1" ht="21" customHeight="1">
      <c r="A31" s="751" t="s">
        <v>251</v>
      </c>
      <c r="B31" s="795">
        <v>959512067.13</v>
      </c>
      <c r="C31" s="795"/>
      <c r="D31" s="823">
        <v>799252535.84000003</v>
      </c>
      <c r="E31" s="823">
        <v>795694027.63999999</v>
      </c>
      <c r="F31" s="824">
        <v>672256942</v>
      </c>
      <c r="G31" s="796">
        <v>126995593.84</v>
      </c>
      <c r="H31" s="426" t="s">
        <v>4</v>
      </c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  <c r="AT31" s="396"/>
      <c r="AU31" s="396"/>
      <c r="AV31" s="396"/>
      <c r="AW31" s="396"/>
      <c r="AX31" s="396"/>
      <c r="AY31" s="396"/>
      <c r="AZ31" s="396"/>
      <c r="BA31" s="396"/>
      <c r="BB31" s="396"/>
      <c r="BC31" s="396"/>
      <c r="BD31" s="396"/>
      <c r="BE31" s="396"/>
      <c r="BF31" s="396"/>
      <c r="BG31" s="396"/>
      <c r="BH31" s="396"/>
      <c r="BI31" s="396"/>
      <c r="BJ31" s="396"/>
      <c r="BK31" s="396"/>
      <c r="BL31" s="396"/>
      <c r="BM31" s="396"/>
      <c r="BN31" s="396"/>
      <c r="BO31" s="396"/>
      <c r="BP31" s="396"/>
      <c r="BQ31" s="396"/>
      <c r="BR31" s="396"/>
      <c r="BS31" s="396"/>
    </row>
    <row r="32" spans="1:71" s="434" customFormat="1" ht="23.25" customHeight="1">
      <c r="A32" s="751" t="s">
        <v>252</v>
      </c>
      <c r="B32" s="795">
        <v>12206277.619999999</v>
      </c>
      <c r="C32" s="795"/>
      <c r="D32" s="823">
        <v>0</v>
      </c>
      <c r="E32" s="823">
        <v>0</v>
      </c>
      <c r="F32" s="824">
        <v>0</v>
      </c>
      <c r="G32" s="796">
        <v>0</v>
      </c>
      <c r="H32" s="426" t="s">
        <v>4</v>
      </c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396"/>
      <c r="BL32" s="396"/>
      <c r="BM32" s="396"/>
      <c r="BN32" s="396"/>
      <c r="BO32" s="396"/>
      <c r="BP32" s="396"/>
      <c r="BQ32" s="396"/>
      <c r="BR32" s="396"/>
      <c r="BS32" s="396"/>
    </row>
    <row r="33" spans="1:71" s="434" customFormat="1" ht="21.75" customHeight="1">
      <c r="A33" s="751" t="s">
        <v>253</v>
      </c>
      <c r="B33" s="795">
        <v>79105969.300000012</v>
      </c>
      <c r="C33" s="795"/>
      <c r="D33" s="823">
        <v>0</v>
      </c>
      <c r="E33" s="823">
        <v>0</v>
      </c>
      <c r="F33" s="824">
        <v>0</v>
      </c>
      <c r="G33" s="796">
        <v>0</v>
      </c>
      <c r="H33" s="426" t="s">
        <v>4</v>
      </c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396"/>
      <c r="BM33" s="396"/>
      <c r="BN33" s="396"/>
      <c r="BO33" s="396"/>
      <c r="BP33" s="396"/>
      <c r="BQ33" s="396"/>
      <c r="BR33" s="396"/>
      <c r="BS33" s="396"/>
    </row>
    <row r="34" spans="1:71" s="434" customFormat="1" ht="21.95" customHeight="1">
      <c r="A34" s="751" t="s">
        <v>254</v>
      </c>
      <c r="B34" s="795">
        <v>712529.7300000001</v>
      </c>
      <c r="C34" s="795"/>
      <c r="D34" s="823">
        <v>0</v>
      </c>
      <c r="E34" s="823">
        <v>0</v>
      </c>
      <c r="F34" s="824">
        <v>0</v>
      </c>
      <c r="G34" s="796">
        <v>0</v>
      </c>
      <c r="H34" s="426" t="s">
        <v>4</v>
      </c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</row>
    <row r="35" spans="1:71" s="434" customFormat="1" ht="21.95" customHeight="1">
      <c r="A35" s="753" t="s">
        <v>255</v>
      </c>
      <c r="B35" s="795">
        <v>473355.99000000005</v>
      </c>
      <c r="C35" s="795"/>
      <c r="D35" s="823">
        <v>0</v>
      </c>
      <c r="E35" s="823">
        <v>0</v>
      </c>
      <c r="F35" s="824">
        <v>0</v>
      </c>
      <c r="G35" s="796">
        <v>0</v>
      </c>
      <c r="H35" s="426" t="s">
        <v>4</v>
      </c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</row>
    <row r="36" spans="1:71" s="434" customFormat="1" ht="21.95" customHeight="1">
      <c r="A36" s="751" t="s">
        <v>256</v>
      </c>
      <c r="B36" s="795">
        <v>19219265.599999994</v>
      </c>
      <c r="C36" s="795"/>
      <c r="D36" s="823">
        <v>0</v>
      </c>
      <c r="E36" s="823">
        <v>0</v>
      </c>
      <c r="F36" s="824">
        <v>0</v>
      </c>
      <c r="G36" s="796">
        <v>0</v>
      </c>
      <c r="H36" s="426" t="s">
        <v>4</v>
      </c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396"/>
      <c r="BM36" s="396"/>
      <c r="BN36" s="396"/>
      <c r="BO36" s="396"/>
      <c r="BP36" s="396"/>
      <c r="BQ36" s="396"/>
      <c r="BR36" s="396"/>
      <c r="BS36" s="396"/>
    </row>
    <row r="37" spans="1:71" s="434" customFormat="1" ht="21.95" customHeight="1">
      <c r="A37" s="751" t="s">
        <v>257</v>
      </c>
      <c r="B37" s="795">
        <v>2993306.91</v>
      </c>
      <c r="C37" s="795"/>
      <c r="D37" s="823">
        <v>0</v>
      </c>
      <c r="E37" s="823">
        <v>0</v>
      </c>
      <c r="F37" s="824">
        <v>0</v>
      </c>
      <c r="G37" s="796">
        <v>0</v>
      </c>
      <c r="H37" s="426" t="s">
        <v>4</v>
      </c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396"/>
      <c r="BM37" s="396"/>
      <c r="BN37" s="396"/>
      <c r="BO37" s="396"/>
      <c r="BP37" s="396"/>
      <c r="BQ37" s="396"/>
      <c r="BR37" s="396"/>
      <c r="BS37" s="396"/>
    </row>
    <row r="38" spans="1:71" s="434" customFormat="1" ht="21.95" customHeight="1">
      <c r="A38" s="751" t="s">
        <v>258</v>
      </c>
      <c r="B38" s="795">
        <v>1047376.39</v>
      </c>
      <c r="C38" s="795"/>
      <c r="D38" s="823">
        <v>0</v>
      </c>
      <c r="E38" s="823">
        <v>0</v>
      </c>
      <c r="F38" s="824">
        <v>0</v>
      </c>
      <c r="G38" s="796">
        <v>0</v>
      </c>
      <c r="H38" s="426" t="s">
        <v>4</v>
      </c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396"/>
      <c r="BM38" s="396"/>
      <c r="BN38" s="396"/>
      <c r="BO38" s="396"/>
      <c r="BP38" s="396"/>
      <c r="BQ38" s="396"/>
      <c r="BR38" s="396"/>
      <c r="BS38" s="396"/>
    </row>
    <row r="39" spans="1:71" s="434" customFormat="1" ht="21.95" customHeight="1">
      <c r="A39" s="751" t="s">
        <v>259</v>
      </c>
      <c r="B39" s="795">
        <v>2800635.27</v>
      </c>
      <c r="C39" s="795"/>
      <c r="D39" s="823">
        <v>0</v>
      </c>
      <c r="E39" s="823">
        <v>0</v>
      </c>
      <c r="F39" s="824">
        <v>0</v>
      </c>
      <c r="G39" s="796">
        <v>0</v>
      </c>
      <c r="H39" s="426" t="s">
        <v>4</v>
      </c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396"/>
      <c r="BM39" s="396"/>
      <c r="BN39" s="396"/>
      <c r="BO39" s="396"/>
      <c r="BP39" s="396"/>
      <c r="BQ39" s="396"/>
      <c r="BR39" s="396"/>
      <c r="BS39" s="396"/>
    </row>
    <row r="40" spans="1:71" s="434" customFormat="1" ht="21.95" customHeight="1">
      <c r="A40" s="751" t="s">
        <v>717</v>
      </c>
      <c r="B40" s="795">
        <v>265281.93000000005</v>
      </c>
      <c r="C40" s="795"/>
      <c r="D40" s="823">
        <v>0</v>
      </c>
      <c r="E40" s="823">
        <v>0</v>
      </c>
      <c r="F40" s="824">
        <v>0</v>
      </c>
      <c r="G40" s="796">
        <v>0</v>
      </c>
      <c r="H40" s="426" t="s">
        <v>4</v>
      </c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  <c r="AT40" s="396"/>
      <c r="AU40" s="396"/>
      <c r="AV40" s="396"/>
      <c r="AW40" s="396"/>
      <c r="AX40" s="396"/>
      <c r="AY40" s="396"/>
      <c r="AZ40" s="396"/>
      <c r="BA40" s="396"/>
      <c r="BB40" s="396"/>
      <c r="BC40" s="396"/>
      <c r="BD40" s="396"/>
      <c r="BE40" s="396"/>
      <c r="BF40" s="396"/>
      <c r="BG40" s="396"/>
      <c r="BH40" s="396"/>
      <c r="BI40" s="396"/>
      <c r="BJ40" s="396"/>
      <c r="BK40" s="396"/>
      <c r="BL40" s="396"/>
      <c r="BM40" s="396"/>
      <c r="BN40" s="396"/>
      <c r="BO40" s="396"/>
      <c r="BP40" s="396"/>
      <c r="BQ40" s="396"/>
      <c r="BR40" s="396"/>
      <c r="BS40" s="396"/>
    </row>
    <row r="41" spans="1:71" s="434" customFormat="1" ht="21.95" customHeight="1">
      <c r="A41" s="751" t="s">
        <v>260</v>
      </c>
      <c r="B41" s="795">
        <v>997278572.17000008</v>
      </c>
      <c r="C41" s="795"/>
      <c r="D41" s="823">
        <v>0</v>
      </c>
      <c r="E41" s="823">
        <v>0</v>
      </c>
      <c r="F41" s="824">
        <v>0</v>
      </c>
      <c r="G41" s="796">
        <v>0</v>
      </c>
      <c r="H41" s="426" t="s">
        <v>4</v>
      </c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6"/>
      <c r="AY41" s="396"/>
      <c r="AZ41" s="396"/>
      <c r="BA41" s="396"/>
      <c r="BB41" s="396"/>
      <c r="BC41" s="396"/>
      <c r="BD41" s="396"/>
      <c r="BE41" s="396"/>
      <c r="BF41" s="396"/>
      <c r="BG41" s="396"/>
      <c r="BH41" s="396"/>
      <c r="BI41" s="396"/>
      <c r="BJ41" s="396"/>
      <c r="BK41" s="396"/>
      <c r="BL41" s="396"/>
      <c r="BM41" s="396"/>
      <c r="BN41" s="396"/>
      <c r="BO41" s="396"/>
      <c r="BP41" s="396"/>
      <c r="BQ41" s="396"/>
      <c r="BR41" s="396"/>
      <c r="BS41" s="396"/>
    </row>
    <row r="42" spans="1:71" s="434" customFormat="1" ht="21.95" customHeight="1">
      <c r="A42" s="751" t="s">
        <v>261</v>
      </c>
      <c r="B42" s="795">
        <v>4900498.8099999996</v>
      </c>
      <c r="C42" s="795"/>
      <c r="D42" s="823">
        <v>0</v>
      </c>
      <c r="E42" s="823">
        <v>0</v>
      </c>
      <c r="F42" s="824">
        <v>0</v>
      </c>
      <c r="G42" s="796">
        <v>0</v>
      </c>
      <c r="H42" s="426" t="s">
        <v>4</v>
      </c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  <c r="BF42" s="396"/>
      <c r="BG42" s="396"/>
      <c r="BH42" s="396"/>
      <c r="BI42" s="396"/>
      <c r="BJ42" s="396"/>
      <c r="BK42" s="396"/>
      <c r="BL42" s="396"/>
      <c r="BM42" s="396"/>
      <c r="BN42" s="396"/>
      <c r="BO42" s="396"/>
      <c r="BP42" s="396"/>
      <c r="BQ42" s="396"/>
      <c r="BR42" s="396"/>
      <c r="BS42" s="396"/>
    </row>
    <row r="43" spans="1:71" s="434" customFormat="1" ht="21.95" customHeight="1">
      <c r="A43" s="751" t="s">
        <v>262</v>
      </c>
      <c r="B43" s="795">
        <v>2242896.399999999</v>
      </c>
      <c r="C43" s="795"/>
      <c r="D43" s="823">
        <v>0</v>
      </c>
      <c r="E43" s="823">
        <v>0</v>
      </c>
      <c r="F43" s="824">
        <v>0</v>
      </c>
      <c r="G43" s="796">
        <v>0</v>
      </c>
      <c r="H43" s="426" t="s">
        <v>4</v>
      </c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  <c r="AO43" s="396"/>
      <c r="AP43" s="396"/>
      <c r="AQ43" s="396"/>
      <c r="AR43" s="396"/>
      <c r="AS43" s="396"/>
      <c r="AT43" s="396"/>
      <c r="AU43" s="396"/>
      <c r="AV43" s="396"/>
      <c r="AW43" s="396"/>
      <c r="AX43" s="396"/>
      <c r="AY43" s="396"/>
      <c r="AZ43" s="396"/>
      <c r="BA43" s="396"/>
      <c r="BB43" s="396"/>
      <c r="BC43" s="396"/>
      <c r="BD43" s="396"/>
      <c r="BE43" s="396"/>
      <c r="BF43" s="396"/>
      <c r="BG43" s="396"/>
      <c r="BH43" s="396"/>
      <c r="BI43" s="396"/>
      <c r="BJ43" s="396"/>
      <c r="BK43" s="396"/>
      <c r="BL43" s="396"/>
      <c r="BM43" s="396"/>
      <c r="BN43" s="396"/>
      <c r="BO43" s="396"/>
      <c r="BP43" s="396"/>
      <c r="BQ43" s="396"/>
      <c r="BR43" s="396"/>
      <c r="BS43" s="396"/>
    </row>
    <row r="44" spans="1:71" s="434" customFormat="1" ht="21.95" customHeight="1">
      <c r="A44" s="751" t="s">
        <v>263</v>
      </c>
      <c r="B44" s="795">
        <v>7729099.1699999971</v>
      </c>
      <c r="C44" s="795"/>
      <c r="D44" s="823">
        <v>0</v>
      </c>
      <c r="E44" s="823">
        <v>0</v>
      </c>
      <c r="F44" s="824">
        <v>0</v>
      </c>
      <c r="G44" s="796">
        <v>0</v>
      </c>
      <c r="H44" s="426" t="s">
        <v>4</v>
      </c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  <c r="AT44" s="396"/>
      <c r="AU44" s="396"/>
      <c r="AV44" s="396"/>
      <c r="AW44" s="396"/>
      <c r="AX44" s="396"/>
      <c r="AY44" s="396"/>
      <c r="AZ44" s="396"/>
      <c r="BA44" s="396"/>
      <c r="BB44" s="396"/>
      <c r="BC44" s="396"/>
      <c r="BD44" s="396"/>
      <c r="BE44" s="396"/>
      <c r="BF44" s="396"/>
      <c r="BG44" s="396"/>
      <c r="BH44" s="396"/>
      <c r="BI44" s="396"/>
      <c r="BJ44" s="396"/>
      <c r="BK44" s="396"/>
      <c r="BL44" s="396"/>
      <c r="BM44" s="396"/>
      <c r="BN44" s="396"/>
      <c r="BO44" s="396"/>
      <c r="BP44" s="396"/>
      <c r="BQ44" s="396"/>
      <c r="BR44" s="396"/>
      <c r="BS44" s="396"/>
    </row>
    <row r="45" spans="1:71" s="434" customFormat="1" ht="21.95" customHeight="1">
      <c r="A45" s="751" t="s">
        <v>264</v>
      </c>
      <c r="B45" s="795">
        <v>451716.49</v>
      </c>
      <c r="C45" s="795"/>
      <c r="D45" s="823">
        <v>0</v>
      </c>
      <c r="E45" s="823">
        <v>0</v>
      </c>
      <c r="F45" s="824">
        <v>0</v>
      </c>
      <c r="G45" s="796">
        <v>0</v>
      </c>
      <c r="H45" s="426" t="s">
        <v>4</v>
      </c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396"/>
      <c r="AB45" s="396"/>
      <c r="AC45" s="396"/>
      <c r="AD45" s="396"/>
      <c r="AE45" s="396"/>
      <c r="AF45" s="396"/>
      <c r="AG45" s="396"/>
      <c r="AH45" s="396"/>
      <c r="AI45" s="396"/>
      <c r="AJ45" s="396"/>
      <c r="AK45" s="396"/>
      <c r="AL45" s="396"/>
      <c r="AM45" s="396"/>
      <c r="AN45" s="396"/>
      <c r="AO45" s="396"/>
      <c r="AP45" s="396"/>
      <c r="AQ45" s="396"/>
      <c r="AR45" s="396"/>
      <c r="AS45" s="396"/>
      <c r="AT45" s="396"/>
      <c r="AU45" s="396"/>
      <c r="AV45" s="396"/>
      <c r="AW45" s="396"/>
      <c r="AX45" s="396"/>
      <c r="AY45" s="396"/>
      <c r="AZ45" s="396"/>
      <c r="BA45" s="396"/>
      <c r="BB45" s="396"/>
      <c r="BC45" s="396"/>
      <c r="BD45" s="396"/>
      <c r="BE45" s="396"/>
      <c r="BF45" s="396"/>
      <c r="BG45" s="396"/>
      <c r="BH45" s="396"/>
      <c r="BI45" s="396"/>
      <c r="BJ45" s="396"/>
      <c r="BK45" s="396"/>
      <c r="BL45" s="396"/>
      <c r="BM45" s="396"/>
      <c r="BN45" s="396"/>
      <c r="BO45" s="396"/>
      <c r="BP45" s="396"/>
      <c r="BQ45" s="396"/>
      <c r="BR45" s="396"/>
      <c r="BS45" s="396"/>
    </row>
    <row r="46" spans="1:71" s="434" customFormat="1" ht="21.95" customHeight="1">
      <c r="A46" s="751" t="s">
        <v>265</v>
      </c>
      <c r="B46" s="795">
        <v>6276730.6999999983</v>
      </c>
      <c r="C46" s="795"/>
      <c r="D46" s="823">
        <v>0</v>
      </c>
      <c r="E46" s="823">
        <v>0</v>
      </c>
      <c r="F46" s="824">
        <v>0</v>
      </c>
      <c r="G46" s="796">
        <v>0</v>
      </c>
      <c r="H46" s="426" t="s">
        <v>4</v>
      </c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396"/>
      <c r="AF46" s="396"/>
      <c r="AG46" s="396"/>
      <c r="AH46" s="396"/>
      <c r="AI46" s="396"/>
      <c r="AJ46" s="396"/>
      <c r="AK46" s="396"/>
      <c r="AL46" s="396"/>
      <c r="AM46" s="396"/>
      <c r="AN46" s="396"/>
      <c r="AO46" s="396"/>
      <c r="AP46" s="396"/>
      <c r="AQ46" s="396"/>
      <c r="AR46" s="396"/>
      <c r="AS46" s="396"/>
      <c r="AT46" s="396"/>
      <c r="AU46" s="396"/>
      <c r="AV46" s="396"/>
      <c r="AW46" s="396"/>
      <c r="AX46" s="396"/>
      <c r="AY46" s="396"/>
      <c r="AZ46" s="396"/>
      <c r="BA46" s="396"/>
      <c r="BB46" s="396"/>
      <c r="BC46" s="396"/>
      <c r="BD46" s="396"/>
      <c r="BE46" s="396"/>
      <c r="BF46" s="396"/>
      <c r="BG46" s="396"/>
      <c r="BH46" s="396"/>
      <c r="BI46" s="396"/>
      <c r="BJ46" s="396"/>
      <c r="BK46" s="396"/>
      <c r="BL46" s="396"/>
      <c r="BM46" s="396"/>
      <c r="BN46" s="396"/>
      <c r="BO46" s="396"/>
      <c r="BP46" s="396"/>
      <c r="BQ46" s="396"/>
      <c r="BR46" s="396"/>
      <c r="BS46" s="396"/>
    </row>
    <row r="47" spans="1:71" s="434" customFormat="1" ht="21.95" customHeight="1">
      <c r="A47" s="751" t="s">
        <v>266</v>
      </c>
      <c r="B47" s="795">
        <v>1129237.79</v>
      </c>
      <c r="C47" s="795"/>
      <c r="D47" s="823">
        <v>0</v>
      </c>
      <c r="E47" s="823">
        <v>0</v>
      </c>
      <c r="F47" s="824">
        <v>0</v>
      </c>
      <c r="G47" s="796">
        <v>0</v>
      </c>
      <c r="H47" s="426" t="s">
        <v>4</v>
      </c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6"/>
      <c r="AC47" s="396"/>
      <c r="AD47" s="396"/>
      <c r="AE47" s="396"/>
      <c r="AF47" s="396"/>
      <c r="AG47" s="396"/>
      <c r="AH47" s="396"/>
      <c r="AI47" s="396"/>
      <c r="AJ47" s="396"/>
      <c r="AK47" s="396"/>
      <c r="AL47" s="396"/>
      <c r="AM47" s="396"/>
      <c r="AN47" s="396"/>
      <c r="AO47" s="396"/>
      <c r="AP47" s="396"/>
      <c r="AQ47" s="396"/>
      <c r="AR47" s="396"/>
      <c r="AS47" s="396"/>
      <c r="AT47" s="396"/>
      <c r="AU47" s="396"/>
      <c r="AV47" s="396"/>
      <c r="AW47" s="396"/>
      <c r="AX47" s="396"/>
      <c r="AY47" s="396"/>
      <c r="AZ47" s="396"/>
      <c r="BA47" s="396"/>
      <c r="BB47" s="396"/>
      <c r="BC47" s="396"/>
      <c r="BD47" s="396"/>
      <c r="BE47" s="396"/>
      <c r="BF47" s="396"/>
      <c r="BG47" s="396"/>
      <c r="BH47" s="396"/>
      <c r="BI47" s="396"/>
      <c r="BJ47" s="396"/>
      <c r="BK47" s="396"/>
      <c r="BL47" s="396"/>
      <c r="BM47" s="396"/>
      <c r="BN47" s="396"/>
      <c r="BO47" s="396"/>
      <c r="BP47" s="396"/>
      <c r="BQ47" s="396"/>
      <c r="BR47" s="396"/>
      <c r="BS47" s="396"/>
    </row>
    <row r="48" spans="1:71" s="434" customFormat="1" ht="21.95" customHeight="1">
      <c r="A48" s="751" t="s">
        <v>267</v>
      </c>
      <c r="B48" s="795">
        <v>58313916.540000007</v>
      </c>
      <c r="C48" s="795"/>
      <c r="D48" s="823">
        <v>2193.1999999999998</v>
      </c>
      <c r="E48" s="823">
        <v>2193.1999999999998</v>
      </c>
      <c r="F48" s="824">
        <v>2193.1999999999998</v>
      </c>
      <c r="G48" s="796">
        <v>0</v>
      </c>
      <c r="H48" s="426" t="s">
        <v>4</v>
      </c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  <c r="AT48" s="396"/>
      <c r="AU48" s="396"/>
      <c r="AV48" s="396"/>
      <c r="AW48" s="396"/>
      <c r="AX48" s="396"/>
      <c r="AY48" s="396"/>
      <c r="AZ48" s="396"/>
      <c r="BA48" s="396"/>
      <c r="BB48" s="396"/>
      <c r="BC48" s="396"/>
      <c r="BD48" s="396"/>
      <c r="BE48" s="396"/>
      <c r="BF48" s="396"/>
      <c r="BG48" s="396"/>
      <c r="BH48" s="396"/>
      <c r="BI48" s="396"/>
      <c r="BJ48" s="396"/>
      <c r="BK48" s="396"/>
      <c r="BL48" s="396"/>
      <c r="BM48" s="396"/>
      <c r="BN48" s="396"/>
      <c r="BO48" s="396"/>
      <c r="BP48" s="396"/>
      <c r="BQ48" s="396"/>
      <c r="BR48" s="396"/>
      <c r="BS48" s="396"/>
    </row>
    <row r="49" spans="1:71" s="434" customFormat="1" ht="21.95" customHeight="1">
      <c r="A49" s="751" t="s">
        <v>268</v>
      </c>
      <c r="B49" s="795">
        <v>167091042.92000002</v>
      </c>
      <c r="C49" s="795"/>
      <c r="D49" s="823">
        <v>22568.9</v>
      </c>
      <c r="E49" s="823">
        <v>13766</v>
      </c>
      <c r="F49" s="824">
        <v>22568.9</v>
      </c>
      <c r="G49" s="796">
        <v>0</v>
      </c>
      <c r="H49" s="426" t="s">
        <v>4</v>
      </c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  <c r="AT49" s="396"/>
      <c r="AU49" s="396"/>
      <c r="AV49" s="396"/>
      <c r="AW49" s="396"/>
      <c r="AX49" s="396"/>
      <c r="AY49" s="396"/>
      <c r="AZ49" s="396"/>
      <c r="BA49" s="396"/>
      <c r="BB49" s="396"/>
      <c r="BC49" s="396"/>
      <c r="BD49" s="396"/>
      <c r="BE49" s="396"/>
      <c r="BF49" s="396"/>
      <c r="BG49" s="396"/>
      <c r="BH49" s="396"/>
      <c r="BI49" s="396"/>
      <c r="BJ49" s="396"/>
      <c r="BK49" s="396"/>
      <c r="BL49" s="396"/>
      <c r="BM49" s="396"/>
      <c r="BN49" s="396"/>
      <c r="BO49" s="396"/>
      <c r="BP49" s="396"/>
      <c r="BQ49" s="396"/>
      <c r="BR49" s="396"/>
      <c r="BS49" s="396"/>
    </row>
    <row r="50" spans="1:71" s="434" customFormat="1" ht="21.95" customHeight="1">
      <c r="A50" s="751" t="s">
        <v>269</v>
      </c>
      <c r="B50" s="795">
        <v>98289.71</v>
      </c>
      <c r="C50" s="795"/>
      <c r="D50" s="823">
        <v>0</v>
      </c>
      <c r="E50" s="823">
        <v>0</v>
      </c>
      <c r="F50" s="824">
        <v>0</v>
      </c>
      <c r="G50" s="796">
        <v>0</v>
      </c>
      <c r="H50" s="426" t="s">
        <v>4</v>
      </c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  <c r="AP50" s="396"/>
      <c r="AQ50" s="396"/>
      <c r="AR50" s="396"/>
      <c r="AS50" s="396"/>
      <c r="AT50" s="396"/>
      <c r="AU50" s="396"/>
      <c r="AV50" s="396"/>
      <c r="AW50" s="396"/>
      <c r="AX50" s="396"/>
      <c r="AY50" s="396"/>
      <c r="AZ50" s="396"/>
      <c r="BA50" s="396"/>
      <c r="BB50" s="396"/>
      <c r="BC50" s="396"/>
      <c r="BD50" s="396"/>
      <c r="BE50" s="396"/>
      <c r="BF50" s="396"/>
      <c r="BG50" s="396"/>
      <c r="BH50" s="396"/>
      <c r="BI50" s="396"/>
      <c r="BJ50" s="396"/>
      <c r="BK50" s="396"/>
      <c r="BL50" s="396"/>
      <c r="BM50" s="396"/>
      <c r="BN50" s="396"/>
      <c r="BO50" s="396"/>
      <c r="BP50" s="396"/>
      <c r="BQ50" s="396"/>
      <c r="BR50" s="396"/>
      <c r="BS50" s="396"/>
    </row>
    <row r="51" spans="1:71" s="434" customFormat="1" ht="21.95" customHeight="1">
      <c r="A51" s="751" t="s">
        <v>270</v>
      </c>
      <c r="B51" s="795">
        <v>14266385.559999999</v>
      </c>
      <c r="C51" s="795"/>
      <c r="D51" s="823">
        <v>218359.7</v>
      </c>
      <c r="E51" s="823">
        <v>0</v>
      </c>
      <c r="F51" s="824">
        <v>218359.7</v>
      </c>
      <c r="G51" s="796">
        <v>0</v>
      </c>
      <c r="H51" s="426" t="s">
        <v>4</v>
      </c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  <c r="AN51" s="396"/>
      <c r="AO51" s="396"/>
      <c r="AP51" s="396"/>
      <c r="AQ51" s="396"/>
      <c r="AR51" s="396"/>
      <c r="AS51" s="396"/>
      <c r="AT51" s="396"/>
      <c r="AU51" s="396"/>
      <c r="AV51" s="396"/>
      <c r="AW51" s="396"/>
      <c r="AX51" s="396"/>
      <c r="AY51" s="396"/>
      <c r="AZ51" s="396"/>
      <c r="BA51" s="396"/>
      <c r="BB51" s="396"/>
      <c r="BC51" s="396"/>
      <c r="BD51" s="396"/>
      <c r="BE51" s="396"/>
      <c r="BF51" s="396"/>
      <c r="BG51" s="396"/>
      <c r="BH51" s="396"/>
      <c r="BI51" s="396"/>
      <c r="BJ51" s="396"/>
      <c r="BK51" s="396"/>
      <c r="BL51" s="396"/>
      <c r="BM51" s="396"/>
      <c r="BN51" s="396"/>
      <c r="BO51" s="396"/>
      <c r="BP51" s="396"/>
      <c r="BQ51" s="396"/>
      <c r="BR51" s="396"/>
      <c r="BS51" s="396"/>
    </row>
    <row r="52" spans="1:71" s="434" customFormat="1" ht="21.95" customHeight="1">
      <c r="A52" s="751" t="s">
        <v>271</v>
      </c>
      <c r="B52" s="795">
        <v>347876239.67999977</v>
      </c>
      <c r="C52" s="795"/>
      <c r="D52" s="823">
        <v>0</v>
      </c>
      <c r="E52" s="823">
        <v>0</v>
      </c>
      <c r="F52" s="824">
        <v>0</v>
      </c>
      <c r="G52" s="796">
        <v>0</v>
      </c>
      <c r="H52" s="426" t="s">
        <v>4</v>
      </c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  <c r="AT52" s="396"/>
      <c r="AU52" s="396"/>
      <c r="AV52" s="396"/>
      <c r="AW52" s="396"/>
      <c r="AX52" s="396"/>
      <c r="AY52" s="396"/>
      <c r="AZ52" s="396"/>
      <c r="BA52" s="396"/>
      <c r="BB52" s="396"/>
      <c r="BC52" s="396"/>
      <c r="BD52" s="396"/>
      <c r="BE52" s="396"/>
      <c r="BF52" s="396"/>
      <c r="BG52" s="396"/>
      <c r="BH52" s="396"/>
      <c r="BI52" s="396"/>
      <c r="BJ52" s="396"/>
      <c r="BK52" s="396"/>
      <c r="BL52" s="396"/>
      <c r="BM52" s="396"/>
      <c r="BN52" s="396"/>
      <c r="BO52" s="396"/>
      <c r="BP52" s="396"/>
      <c r="BQ52" s="396"/>
      <c r="BR52" s="396"/>
      <c r="BS52" s="396"/>
    </row>
    <row r="53" spans="1:71" s="434" customFormat="1" ht="21.95" customHeight="1">
      <c r="A53" s="751" t="s">
        <v>595</v>
      </c>
      <c r="B53" s="795">
        <v>238921</v>
      </c>
      <c r="C53" s="795"/>
      <c r="D53" s="823">
        <v>0</v>
      </c>
      <c r="E53" s="823">
        <v>0</v>
      </c>
      <c r="F53" s="824">
        <v>0</v>
      </c>
      <c r="G53" s="796">
        <v>0</v>
      </c>
      <c r="H53" s="426" t="s">
        <v>4</v>
      </c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6"/>
      <c r="AJ53" s="396"/>
      <c r="AK53" s="396"/>
      <c r="AL53" s="396"/>
      <c r="AM53" s="396"/>
      <c r="AN53" s="396"/>
      <c r="AO53" s="396"/>
      <c r="AP53" s="396"/>
      <c r="AQ53" s="396"/>
      <c r="AR53" s="396"/>
      <c r="AS53" s="396"/>
      <c r="AT53" s="396"/>
      <c r="AU53" s="396"/>
      <c r="AV53" s="396"/>
      <c r="AW53" s="396"/>
      <c r="AX53" s="396"/>
      <c r="AY53" s="396"/>
      <c r="AZ53" s="396"/>
      <c r="BA53" s="396"/>
      <c r="BB53" s="396"/>
      <c r="BC53" s="396"/>
      <c r="BD53" s="396"/>
      <c r="BE53" s="396"/>
      <c r="BF53" s="396"/>
      <c r="BG53" s="396"/>
      <c r="BH53" s="396"/>
      <c r="BI53" s="396"/>
      <c r="BJ53" s="396"/>
      <c r="BK53" s="396"/>
      <c r="BL53" s="396"/>
      <c r="BM53" s="396"/>
      <c r="BN53" s="396"/>
      <c r="BO53" s="396"/>
      <c r="BP53" s="396"/>
      <c r="BQ53" s="396"/>
      <c r="BR53" s="396"/>
      <c r="BS53" s="396"/>
    </row>
    <row r="54" spans="1:71" s="434" customFormat="1" ht="21.95" customHeight="1">
      <c r="A54" s="751" t="s">
        <v>273</v>
      </c>
      <c r="B54" s="795">
        <v>3460043.59</v>
      </c>
      <c r="C54" s="795"/>
      <c r="D54" s="823">
        <v>0</v>
      </c>
      <c r="E54" s="823">
        <v>0</v>
      </c>
      <c r="F54" s="824">
        <v>0</v>
      </c>
      <c r="G54" s="796">
        <v>0</v>
      </c>
      <c r="H54" s="426" t="s">
        <v>4</v>
      </c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6"/>
      <c r="AO54" s="396"/>
      <c r="AP54" s="396"/>
      <c r="AQ54" s="396"/>
      <c r="AR54" s="396"/>
      <c r="AS54" s="396"/>
      <c r="AT54" s="396"/>
      <c r="AU54" s="396"/>
      <c r="AV54" s="396"/>
      <c r="AW54" s="396"/>
      <c r="AX54" s="396"/>
      <c r="AY54" s="396"/>
      <c r="AZ54" s="396"/>
      <c r="BA54" s="396"/>
      <c r="BB54" s="396"/>
      <c r="BC54" s="396"/>
      <c r="BD54" s="396"/>
      <c r="BE54" s="396"/>
      <c r="BF54" s="396"/>
      <c r="BG54" s="396"/>
      <c r="BH54" s="396"/>
      <c r="BI54" s="396"/>
      <c r="BJ54" s="396"/>
      <c r="BK54" s="396"/>
      <c r="BL54" s="396"/>
      <c r="BM54" s="396"/>
      <c r="BN54" s="396"/>
      <c r="BO54" s="396"/>
      <c r="BP54" s="396"/>
      <c r="BQ54" s="396"/>
      <c r="BR54" s="396"/>
      <c r="BS54" s="396"/>
    </row>
    <row r="55" spans="1:71" s="434" customFormat="1" ht="21.95" customHeight="1">
      <c r="A55" s="754" t="s">
        <v>274</v>
      </c>
      <c r="B55" s="795">
        <v>69215723.219999999</v>
      </c>
      <c r="C55" s="795"/>
      <c r="D55" s="823">
        <v>39862508.700000003</v>
      </c>
      <c r="E55" s="823">
        <v>0</v>
      </c>
      <c r="F55" s="824">
        <v>39862508.700000003</v>
      </c>
      <c r="G55" s="796">
        <v>0</v>
      </c>
      <c r="H55" s="426" t="s">
        <v>4</v>
      </c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396"/>
      <c r="AA55" s="396"/>
      <c r="AB55" s="396"/>
      <c r="AC55" s="396"/>
      <c r="AD55" s="396"/>
      <c r="AE55" s="396"/>
      <c r="AF55" s="396"/>
      <c r="AG55" s="396"/>
      <c r="AH55" s="396"/>
      <c r="AI55" s="396"/>
      <c r="AJ55" s="396"/>
      <c r="AK55" s="396"/>
      <c r="AL55" s="396"/>
      <c r="AM55" s="396"/>
      <c r="AN55" s="396"/>
      <c r="AO55" s="396"/>
      <c r="AP55" s="396"/>
      <c r="AQ55" s="396"/>
      <c r="AR55" s="396"/>
      <c r="AS55" s="396"/>
      <c r="AT55" s="396"/>
      <c r="AU55" s="396"/>
      <c r="AV55" s="396"/>
      <c r="AW55" s="396"/>
      <c r="AX55" s="396"/>
      <c r="AY55" s="396"/>
      <c r="AZ55" s="396"/>
      <c r="BA55" s="396"/>
      <c r="BB55" s="396"/>
      <c r="BC55" s="396"/>
      <c r="BD55" s="396"/>
      <c r="BE55" s="396"/>
      <c r="BF55" s="396"/>
      <c r="BG55" s="396"/>
      <c r="BH55" s="396"/>
      <c r="BI55" s="396"/>
      <c r="BJ55" s="396"/>
      <c r="BK55" s="396"/>
      <c r="BL55" s="396"/>
      <c r="BM55" s="396"/>
      <c r="BN55" s="396"/>
      <c r="BO55" s="396"/>
      <c r="BP55" s="396"/>
      <c r="BQ55" s="396"/>
      <c r="BR55" s="396"/>
      <c r="BS55" s="396"/>
    </row>
    <row r="56" spans="1:71" s="434" customFormat="1" ht="21.75" customHeight="1">
      <c r="A56" s="751" t="s">
        <v>275</v>
      </c>
      <c r="B56" s="795">
        <v>79514100.950000018</v>
      </c>
      <c r="C56" s="795"/>
      <c r="D56" s="823">
        <v>0</v>
      </c>
      <c r="E56" s="823">
        <v>0</v>
      </c>
      <c r="F56" s="824">
        <v>0</v>
      </c>
      <c r="G56" s="796">
        <v>0</v>
      </c>
      <c r="H56" s="426" t="s">
        <v>4</v>
      </c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396"/>
      <c r="AL56" s="396"/>
      <c r="AM56" s="396"/>
      <c r="AN56" s="396"/>
      <c r="AO56" s="396"/>
      <c r="AP56" s="396"/>
      <c r="AQ56" s="396"/>
      <c r="AR56" s="396"/>
      <c r="AS56" s="396"/>
      <c r="AT56" s="396"/>
      <c r="AU56" s="396"/>
      <c r="AV56" s="396"/>
      <c r="AW56" s="396"/>
      <c r="AX56" s="396"/>
      <c r="AY56" s="396"/>
      <c r="AZ56" s="396"/>
      <c r="BA56" s="396"/>
      <c r="BB56" s="396"/>
      <c r="BC56" s="396"/>
      <c r="BD56" s="396"/>
      <c r="BE56" s="396"/>
      <c r="BF56" s="396"/>
      <c r="BG56" s="396"/>
      <c r="BH56" s="396"/>
      <c r="BI56" s="396"/>
      <c r="BJ56" s="396"/>
      <c r="BK56" s="396"/>
      <c r="BL56" s="396"/>
      <c r="BM56" s="396"/>
      <c r="BN56" s="396"/>
      <c r="BO56" s="396"/>
      <c r="BP56" s="396"/>
      <c r="BQ56" s="396"/>
      <c r="BR56" s="396"/>
      <c r="BS56" s="396"/>
    </row>
    <row r="57" spans="1:71" s="434" customFormat="1" ht="21.75" customHeight="1">
      <c r="A57" s="751" t="s">
        <v>276</v>
      </c>
      <c r="B57" s="795">
        <v>2640564.31</v>
      </c>
      <c r="C57" s="795"/>
      <c r="D57" s="823">
        <v>0</v>
      </c>
      <c r="E57" s="823">
        <v>0</v>
      </c>
      <c r="F57" s="824">
        <v>0</v>
      </c>
      <c r="G57" s="796">
        <v>0</v>
      </c>
      <c r="H57" s="426" t="s">
        <v>4</v>
      </c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396"/>
      <c r="AB57" s="396"/>
      <c r="AC57" s="396"/>
      <c r="AD57" s="396"/>
      <c r="AE57" s="396"/>
      <c r="AF57" s="396"/>
      <c r="AG57" s="396"/>
      <c r="AH57" s="396"/>
      <c r="AI57" s="396"/>
      <c r="AJ57" s="396"/>
      <c r="AK57" s="396"/>
      <c r="AL57" s="396"/>
      <c r="AM57" s="396"/>
      <c r="AN57" s="396"/>
      <c r="AO57" s="396"/>
      <c r="AP57" s="396"/>
      <c r="AQ57" s="396"/>
      <c r="AR57" s="396"/>
      <c r="AS57" s="396"/>
      <c r="AT57" s="396"/>
      <c r="AU57" s="396"/>
      <c r="AV57" s="396"/>
      <c r="AW57" s="396"/>
      <c r="AX57" s="396"/>
      <c r="AY57" s="396"/>
      <c r="AZ57" s="396"/>
      <c r="BA57" s="396"/>
      <c r="BB57" s="396"/>
      <c r="BC57" s="396"/>
      <c r="BD57" s="396"/>
      <c r="BE57" s="396"/>
      <c r="BF57" s="396"/>
      <c r="BG57" s="396"/>
      <c r="BH57" s="396"/>
      <c r="BI57" s="396"/>
      <c r="BJ57" s="396"/>
      <c r="BK57" s="396"/>
      <c r="BL57" s="396"/>
      <c r="BM57" s="396"/>
      <c r="BN57" s="396"/>
      <c r="BO57" s="396"/>
      <c r="BP57" s="396"/>
      <c r="BQ57" s="396"/>
      <c r="BR57" s="396"/>
      <c r="BS57" s="396"/>
    </row>
    <row r="58" spans="1:71" s="434" customFormat="1" ht="21.75" customHeight="1">
      <c r="A58" s="753" t="s">
        <v>277</v>
      </c>
      <c r="B58" s="795">
        <v>802351.58000000007</v>
      </c>
      <c r="C58" s="795"/>
      <c r="D58" s="823">
        <v>0</v>
      </c>
      <c r="E58" s="823">
        <v>0</v>
      </c>
      <c r="F58" s="824">
        <v>0</v>
      </c>
      <c r="G58" s="796">
        <v>0</v>
      </c>
      <c r="H58" s="426" t="s">
        <v>4</v>
      </c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6"/>
      <c r="V58" s="396"/>
      <c r="W58" s="396"/>
      <c r="X58" s="396"/>
      <c r="Y58" s="396"/>
      <c r="Z58" s="396"/>
      <c r="AA58" s="396"/>
      <c r="AB58" s="396"/>
      <c r="AC58" s="396"/>
      <c r="AD58" s="396"/>
      <c r="AE58" s="396"/>
      <c r="AF58" s="396"/>
      <c r="AG58" s="396"/>
      <c r="AH58" s="396"/>
      <c r="AI58" s="396"/>
      <c r="AJ58" s="396"/>
      <c r="AK58" s="396"/>
      <c r="AL58" s="396"/>
      <c r="AM58" s="396"/>
      <c r="AN58" s="396"/>
      <c r="AO58" s="396"/>
      <c r="AP58" s="396"/>
      <c r="AQ58" s="396"/>
      <c r="AR58" s="396"/>
      <c r="AS58" s="396"/>
      <c r="AT58" s="396"/>
      <c r="AU58" s="396"/>
      <c r="AV58" s="396"/>
      <c r="AW58" s="396"/>
      <c r="AX58" s="396"/>
      <c r="AY58" s="396"/>
      <c r="AZ58" s="396"/>
      <c r="BA58" s="396"/>
      <c r="BB58" s="396"/>
      <c r="BC58" s="396"/>
      <c r="BD58" s="396"/>
      <c r="BE58" s="396"/>
      <c r="BF58" s="396"/>
      <c r="BG58" s="396"/>
      <c r="BH58" s="396"/>
      <c r="BI58" s="396"/>
      <c r="BJ58" s="396"/>
      <c r="BK58" s="396"/>
      <c r="BL58" s="396"/>
      <c r="BM58" s="396"/>
      <c r="BN58" s="396"/>
      <c r="BO58" s="396"/>
      <c r="BP58" s="396"/>
      <c r="BQ58" s="396"/>
      <c r="BR58" s="396"/>
      <c r="BS58" s="396"/>
    </row>
    <row r="59" spans="1:71" s="434" customFormat="1" ht="21.75" customHeight="1">
      <c r="A59" s="751" t="s">
        <v>278</v>
      </c>
      <c r="B59" s="795">
        <v>5140.17</v>
      </c>
      <c r="C59" s="795"/>
      <c r="D59" s="823">
        <v>0</v>
      </c>
      <c r="E59" s="823">
        <v>0</v>
      </c>
      <c r="F59" s="824">
        <v>0</v>
      </c>
      <c r="G59" s="796">
        <v>0</v>
      </c>
      <c r="H59" s="426" t="s">
        <v>4</v>
      </c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396"/>
      <c r="AA59" s="396"/>
      <c r="AB59" s="396"/>
      <c r="AC59" s="396"/>
      <c r="AD59" s="396"/>
      <c r="AE59" s="396"/>
      <c r="AF59" s="396"/>
      <c r="AG59" s="396"/>
      <c r="AH59" s="396"/>
      <c r="AI59" s="396"/>
      <c r="AJ59" s="396"/>
      <c r="AK59" s="396"/>
      <c r="AL59" s="396"/>
      <c r="AM59" s="396"/>
      <c r="AN59" s="396"/>
      <c r="AO59" s="396"/>
      <c r="AP59" s="396"/>
      <c r="AQ59" s="396"/>
      <c r="AR59" s="396"/>
      <c r="AS59" s="396"/>
      <c r="AT59" s="396"/>
      <c r="AU59" s="396"/>
      <c r="AV59" s="396"/>
      <c r="AW59" s="396"/>
      <c r="AX59" s="396"/>
      <c r="AY59" s="396"/>
      <c r="AZ59" s="396"/>
      <c r="BA59" s="396"/>
      <c r="BB59" s="396"/>
      <c r="BC59" s="396"/>
      <c r="BD59" s="396"/>
      <c r="BE59" s="396"/>
      <c r="BF59" s="396"/>
      <c r="BG59" s="396"/>
      <c r="BH59" s="396"/>
      <c r="BI59" s="396"/>
      <c r="BJ59" s="396"/>
      <c r="BK59" s="396"/>
      <c r="BL59" s="396"/>
      <c r="BM59" s="396"/>
      <c r="BN59" s="396"/>
      <c r="BO59" s="396"/>
      <c r="BP59" s="396"/>
      <c r="BQ59" s="396"/>
      <c r="BR59" s="396"/>
      <c r="BS59" s="396"/>
    </row>
    <row r="60" spans="1:71" s="434" customFormat="1" ht="21.75" customHeight="1">
      <c r="A60" s="751" t="s">
        <v>279</v>
      </c>
      <c r="B60" s="795">
        <v>1149152.51</v>
      </c>
      <c r="C60" s="795"/>
      <c r="D60" s="823">
        <v>0</v>
      </c>
      <c r="E60" s="823">
        <v>0</v>
      </c>
      <c r="F60" s="824">
        <v>0</v>
      </c>
      <c r="G60" s="796">
        <v>0</v>
      </c>
      <c r="H60" s="426" t="s">
        <v>4</v>
      </c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6"/>
      <c r="AC60" s="396"/>
      <c r="AD60" s="396"/>
      <c r="AE60" s="396"/>
      <c r="AF60" s="396"/>
      <c r="AG60" s="396"/>
      <c r="AH60" s="396"/>
      <c r="AI60" s="396"/>
      <c r="AJ60" s="396"/>
      <c r="AK60" s="396"/>
      <c r="AL60" s="396"/>
      <c r="AM60" s="396"/>
      <c r="AN60" s="396"/>
      <c r="AO60" s="396"/>
      <c r="AP60" s="396"/>
      <c r="AQ60" s="396"/>
      <c r="AR60" s="396"/>
      <c r="AS60" s="396"/>
      <c r="AT60" s="396"/>
      <c r="AU60" s="396"/>
      <c r="AV60" s="396"/>
      <c r="AW60" s="396"/>
      <c r="AX60" s="396"/>
      <c r="AY60" s="396"/>
      <c r="AZ60" s="396"/>
      <c r="BA60" s="396"/>
      <c r="BB60" s="396"/>
      <c r="BC60" s="396"/>
      <c r="BD60" s="396"/>
      <c r="BE60" s="396"/>
      <c r="BF60" s="396"/>
      <c r="BG60" s="396"/>
      <c r="BH60" s="396"/>
      <c r="BI60" s="396"/>
      <c r="BJ60" s="396"/>
      <c r="BK60" s="396"/>
      <c r="BL60" s="396"/>
      <c r="BM60" s="396"/>
      <c r="BN60" s="396"/>
      <c r="BO60" s="396"/>
      <c r="BP60" s="396"/>
      <c r="BQ60" s="396"/>
      <c r="BR60" s="396"/>
      <c r="BS60" s="396"/>
    </row>
    <row r="61" spans="1:71" s="434" customFormat="1" ht="21.75" customHeight="1">
      <c r="A61" s="751" t="s">
        <v>748</v>
      </c>
      <c r="B61" s="795">
        <v>1508009.27</v>
      </c>
      <c r="C61" s="795"/>
      <c r="D61" s="823">
        <v>0</v>
      </c>
      <c r="E61" s="823">
        <v>0</v>
      </c>
      <c r="F61" s="824">
        <v>0</v>
      </c>
      <c r="G61" s="796">
        <v>0</v>
      </c>
      <c r="H61" s="426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6"/>
      <c r="AC61" s="396"/>
      <c r="AD61" s="396"/>
      <c r="AE61" s="396"/>
      <c r="AF61" s="396"/>
      <c r="AG61" s="396"/>
      <c r="AH61" s="396"/>
      <c r="AI61" s="396"/>
      <c r="AJ61" s="396"/>
      <c r="AK61" s="396"/>
      <c r="AL61" s="396"/>
      <c r="AM61" s="396"/>
      <c r="AN61" s="396"/>
      <c r="AO61" s="396"/>
      <c r="AP61" s="396"/>
      <c r="AQ61" s="396"/>
      <c r="AR61" s="396"/>
      <c r="AS61" s="396"/>
      <c r="AT61" s="396"/>
      <c r="AU61" s="396"/>
      <c r="AV61" s="396"/>
      <c r="AW61" s="396"/>
      <c r="AX61" s="396"/>
      <c r="AY61" s="396"/>
      <c r="AZ61" s="396"/>
      <c r="BA61" s="396"/>
      <c r="BB61" s="396"/>
      <c r="BC61" s="396"/>
      <c r="BD61" s="396"/>
      <c r="BE61" s="396"/>
      <c r="BF61" s="396"/>
      <c r="BG61" s="396"/>
      <c r="BH61" s="396"/>
      <c r="BI61" s="396"/>
      <c r="BJ61" s="396"/>
      <c r="BK61" s="396"/>
      <c r="BL61" s="396"/>
      <c r="BM61" s="396"/>
      <c r="BN61" s="396"/>
      <c r="BO61" s="396"/>
      <c r="BP61" s="396"/>
      <c r="BQ61" s="396"/>
      <c r="BR61" s="396"/>
      <c r="BS61" s="396"/>
    </row>
    <row r="62" spans="1:71" s="434" customFormat="1" ht="21.75" customHeight="1">
      <c r="A62" s="751" t="s">
        <v>280</v>
      </c>
      <c r="B62" s="795">
        <v>362002.35</v>
      </c>
      <c r="C62" s="795"/>
      <c r="D62" s="823">
        <v>0</v>
      </c>
      <c r="E62" s="823">
        <v>0</v>
      </c>
      <c r="F62" s="824">
        <v>0</v>
      </c>
      <c r="G62" s="796">
        <v>0</v>
      </c>
      <c r="H62" s="426"/>
      <c r="I62" s="396"/>
      <c r="J62" s="396"/>
      <c r="K62" s="396"/>
      <c r="L62" s="396"/>
      <c r="M62" s="396"/>
      <c r="N62" s="396"/>
      <c r="O62" s="396"/>
      <c r="P62" s="396"/>
      <c r="Q62" s="396"/>
      <c r="R62" s="396"/>
      <c r="S62" s="396"/>
      <c r="T62" s="396"/>
      <c r="U62" s="396"/>
      <c r="V62" s="396"/>
      <c r="W62" s="396"/>
      <c r="X62" s="396"/>
      <c r="Y62" s="396"/>
      <c r="Z62" s="396"/>
      <c r="AA62" s="396"/>
      <c r="AB62" s="396"/>
      <c r="AC62" s="396"/>
      <c r="AD62" s="396"/>
      <c r="AE62" s="396"/>
      <c r="AF62" s="396"/>
      <c r="AG62" s="396"/>
      <c r="AH62" s="396"/>
      <c r="AI62" s="396"/>
      <c r="AJ62" s="396"/>
      <c r="AK62" s="396"/>
      <c r="AL62" s="396"/>
      <c r="AM62" s="396"/>
      <c r="AN62" s="396"/>
      <c r="AO62" s="396"/>
      <c r="AP62" s="396"/>
      <c r="AQ62" s="396"/>
      <c r="AR62" s="396"/>
      <c r="AS62" s="396"/>
      <c r="AT62" s="396"/>
      <c r="AU62" s="396"/>
      <c r="AV62" s="396"/>
      <c r="AW62" s="396"/>
      <c r="AX62" s="396"/>
      <c r="AY62" s="396"/>
      <c r="AZ62" s="396"/>
      <c r="BA62" s="396"/>
      <c r="BB62" s="396"/>
      <c r="BC62" s="396"/>
      <c r="BD62" s="396"/>
      <c r="BE62" s="396"/>
      <c r="BF62" s="396"/>
      <c r="BG62" s="396"/>
      <c r="BH62" s="396"/>
      <c r="BI62" s="396"/>
      <c r="BJ62" s="396"/>
      <c r="BK62" s="396"/>
      <c r="BL62" s="396"/>
      <c r="BM62" s="396"/>
      <c r="BN62" s="396"/>
      <c r="BO62" s="396"/>
      <c r="BP62" s="396"/>
      <c r="BQ62" s="396"/>
      <c r="BR62" s="396"/>
      <c r="BS62" s="396"/>
    </row>
    <row r="63" spans="1:71" s="434" customFormat="1" ht="21.75" customHeight="1">
      <c r="A63" s="751" t="s">
        <v>596</v>
      </c>
      <c r="B63" s="795">
        <v>468230.46</v>
      </c>
      <c r="C63" s="795"/>
      <c r="D63" s="823">
        <v>0</v>
      </c>
      <c r="E63" s="823">
        <v>0</v>
      </c>
      <c r="F63" s="824">
        <v>0</v>
      </c>
      <c r="G63" s="796">
        <v>0</v>
      </c>
      <c r="H63" s="426" t="s">
        <v>4</v>
      </c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  <c r="AA63" s="396"/>
      <c r="AB63" s="396"/>
      <c r="AC63" s="396"/>
      <c r="AD63" s="396"/>
      <c r="AE63" s="396"/>
      <c r="AF63" s="396"/>
      <c r="AG63" s="396"/>
      <c r="AH63" s="396"/>
      <c r="AI63" s="396"/>
      <c r="AJ63" s="396"/>
      <c r="AK63" s="396"/>
      <c r="AL63" s="396"/>
      <c r="AM63" s="396"/>
      <c r="AN63" s="396"/>
      <c r="AO63" s="396"/>
      <c r="AP63" s="396"/>
      <c r="AQ63" s="396"/>
      <c r="AR63" s="396"/>
      <c r="AS63" s="396"/>
      <c r="AT63" s="396"/>
      <c r="AU63" s="396"/>
      <c r="AV63" s="396"/>
      <c r="AW63" s="396"/>
      <c r="AX63" s="396"/>
      <c r="AY63" s="396"/>
      <c r="AZ63" s="396"/>
      <c r="BA63" s="396"/>
      <c r="BB63" s="396"/>
      <c r="BC63" s="396"/>
      <c r="BD63" s="396"/>
      <c r="BE63" s="396"/>
      <c r="BF63" s="396"/>
      <c r="BG63" s="396"/>
      <c r="BH63" s="396"/>
      <c r="BI63" s="396"/>
      <c r="BJ63" s="396"/>
      <c r="BK63" s="396"/>
      <c r="BL63" s="396"/>
      <c r="BM63" s="396"/>
      <c r="BN63" s="396"/>
      <c r="BO63" s="396"/>
      <c r="BP63" s="396"/>
      <c r="BQ63" s="396"/>
      <c r="BR63" s="396"/>
      <c r="BS63" s="396"/>
    </row>
    <row r="64" spans="1:71" s="434" customFormat="1" ht="21.75" customHeight="1">
      <c r="A64" s="751" t="s">
        <v>282</v>
      </c>
      <c r="B64" s="795">
        <v>3077.21</v>
      </c>
      <c r="C64" s="795"/>
      <c r="D64" s="823">
        <v>0</v>
      </c>
      <c r="E64" s="823">
        <v>0</v>
      </c>
      <c r="F64" s="824">
        <v>0</v>
      </c>
      <c r="G64" s="796">
        <v>0</v>
      </c>
      <c r="H64" s="426" t="s">
        <v>4</v>
      </c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396"/>
      <c r="AP64" s="396"/>
      <c r="AQ64" s="396"/>
      <c r="AR64" s="396"/>
      <c r="AS64" s="396"/>
      <c r="AT64" s="396"/>
      <c r="AU64" s="396"/>
      <c r="AV64" s="396"/>
      <c r="AW64" s="396"/>
      <c r="AX64" s="396"/>
      <c r="AY64" s="396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6"/>
      <c r="BL64" s="396"/>
      <c r="BM64" s="396"/>
      <c r="BN64" s="396"/>
      <c r="BO64" s="396"/>
      <c r="BP64" s="396"/>
      <c r="BQ64" s="396"/>
      <c r="BR64" s="396"/>
      <c r="BS64" s="396"/>
    </row>
    <row r="65" spans="1:73" s="434" customFormat="1" ht="21.75" customHeight="1">
      <c r="A65" s="751" t="s">
        <v>756</v>
      </c>
      <c r="B65" s="795">
        <v>833998.94000000006</v>
      </c>
      <c r="C65" s="795"/>
      <c r="D65" s="823">
        <v>0</v>
      </c>
      <c r="E65" s="823">
        <v>0</v>
      </c>
      <c r="F65" s="824">
        <v>0</v>
      </c>
      <c r="G65" s="796">
        <v>0</v>
      </c>
      <c r="H65" s="42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  <c r="AH65" s="396"/>
      <c r="AI65" s="396"/>
      <c r="AJ65" s="396"/>
      <c r="AK65" s="396"/>
      <c r="AL65" s="396"/>
      <c r="AM65" s="396"/>
      <c r="AN65" s="396"/>
      <c r="AO65" s="396"/>
      <c r="AP65" s="396"/>
      <c r="AQ65" s="396"/>
      <c r="AR65" s="396"/>
      <c r="AS65" s="396"/>
      <c r="AT65" s="396"/>
      <c r="AU65" s="396"/>
      <c r="AV65" s="396"/>
      <c r="AW65" s="396"/>
      <c r="AX65" s="396"/>
      <c r="AY65" s="396"/>
      <c r="AZ65" s="396"/>
      <c r="BA65" s="396"/>
      <c r="BB65" s="396"/>
      <c r="BC65" s="396"/>
      <c r="BD65" s="396"/>
      <c r="BE65" s="396"/>
      <c r="BF65" s="396"/>
      <c r="BG65" s="396"/>
      <c r="BH65" s="396"/>
      <c r="BI65" s="396"/>
      <c r="BJ65" s="396"/>
      <c r="BK65" s="396"/>
      <c r="BL65" s="396"/>
      <c r="BM65" s="396"/>
      <c r="BN65" s="396"/>
      <c r="BO65" s="396"/>
      <c r="BP65" s="396"/>
      <c r="BQ65" s="396"/>
      <c r="BR65" s="396"/>
      <c r="BS65" s="396"/>
    </row>
    <row r="66" spans="1:73" s="434" customFormat="1" ht="21.75" customHeight="1">
      <c r="A66" s="751" t="s">
        <v>283</v>
      </c>
      <c r="B66" s="795">
        <v>3348746.9</v>
      </c>
      <c r="C66" s="795"/>
      <c r="D66" s="823">
        <v>0</v>
      </c>
      <c r="E66" s="823">
        <v>0</v>
      </c>
      <c r="F66" s="824">
        <v>0</v>
      </c>
      <c r="G66" s="796">
        <v>0</v>
      </c>
      <c r="H66" s="426" t="s">
        <v>4</v>
      </c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6"/>
      <c r="AJ66" s="396"/>
      <c r="AK66" s="396"/>
      <c r="AL66" s="396"/>
      <c r="AM66" s="396"/>
      <c r="AN66" s="396"/>
      <c r="AO66" s="396"/>
      <c r="AP66" s="396"/>
      <c r="AQ66" s="396"/>
      <c r="AR66" s="396"/>
      <c r="AS66" s="396"/>
      <c r="AT66" s="396"/>
      <c r="AU66" s="396"/>
      <c r="AV66" s="396"/>
      <c r="AW66" s="396"/>
      <c r="AX66" s="396"/>
      <c r="AY66" s="396"/>
      <c r="AZ66" s="396"/>
      <c r="BA66" s="396"/>
      <c r="BB66" s="396"/>
      <c r="BC66" s="396"/>
      <c r="BD66" s="396"/>
      <c r="BE66" s="396"/>
      <c r="BF66" s="396"/>
      <c r="BG66" s="396"/>
      <c r="BH66" s="396"/>
      <c r="BI66" s="396"/>
      <c r="BJ66" s="396"/>
      <c r="BK66" s="396"/>
      <c r="BL66" s="396"/>
      <c r="BM66" s="396"/>
      <c r="BN66" s="396"/>
      <c r="BO66" s="396"/>
      <c r="BP66" s="396"/>
      <c r="BQ66" s="396"/>
      <c r="BR66" s="396"/>
      <c r="BS66" s="396"/>
    </row>
    <row r="67" spans="1:73" s="434" customFormat="1" ht="21.95" customHeight="1">
      <c r="A67" s="751" t="s">
        <v>284</v>
      </c>
      <c r="B67" s="795">
        <v>8522819.5299999993</v>
      </c>
      <c r="C67" s="795"/>
      <c r="D67" s="823">
        <v>0</v>
      </c>
      <c r="E67" s="823">
        <v>0</v>
      </c>
      <c r="F67" s="824">
        <v>0</v>
      </c>
      <c r="G67" s="796">
        <v>0</v>
      </c>
      <c r="H67" s="426" t="s">
        <v>4</v>
      </c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396"/>
      <c r="AC67" s="396"/>
      <c r="AD67" s="396"/>
      <c r="AE67" s="396"/>
      <c r="AF67" s="396"/>
      <c r="AG67" s="396"/>
      <c r="AH67" s="396"/>
      <c r="AI67" s="396"/>
      <c r="AJ67" s="396"/>
      <c r="AK67" s="396"/>
      <c r="AL67" s="396"/>
      <c r="AM67" s="396"/>
      <c r="AN67" s="396"/>
      <c r="AO67" s="396"/>
      <c r="AP67" s="396"/>
      <c r="AQ67" s="396"/>
      <c r="AR67" s="396"/>
      <c r="AS67" s="396"/>
      <c r="AT67" s="396"/>
      <c r="AU67" s="396"/>
      <c r="AV67" s="396"/>
      <c r="AW67" s="396"/>
      <c r="AX67" s="396"/>
      <c r="AY67" s="396"/>
      <c r="AZ67" s="396"/>
      <c r="BA67" s="396"/>
      <c r="BB67" s="396"/>
      <c r="BC67" s="396"/>
      <c r="BD67" s="396"/>
      <c r="BE67" s="396"/>
      <c r="BF67" s="396"/>
      <c r="BG67" s="396"/>
      <c r="BH67" s="396"/>
      <c r="BI67" s="396"/>
      <c r="BJ67" s="396"/>
      <c r="BK67" s="396"/>
      <c r="BL67" s="396"/>
      <c r="BM67" s="396"/>
      <c r="BN67" s="396"/>
      <c r="BO67" s="396"/>
      <c r="BP67" s="396"/>
      <c r="BQ67" s="396"/>
      <c r="BR67" s="396"/>
      <c r="BS67" s="396"/>
    </row>
    <row r="68" spans="1:73" s="434" customFormat="1" ht="21.95" customHeight="1">
      <c r="A68" s="751" t="s">
        <v>285</v>
      </c>
      <c r="B68" s="795">
        <v>2953898.14</v>
      </c>
      <c r="C68" s="795"/>
      <c r="D68" s="823">
        <v>794.32999999999993</v>
      </c>
      <c r="E68" s="823">
        <v>0</v>
      </c>
      <c r="F68" s="824">
        <v>794.32999999999993</v>
      </c>
      <c r="G68" s="796">
        <v>0</v>
      </c>
      <c r="H68" s="426" t="s">
        <v>4</v>
      </c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  <c r="AQ68" s="396"/>
      <c r="AR68" s="396"/>
      <c r="AS68" s="396"/>
      <c r="AT68" s="396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6"/>
      <c r="BK68" s="396"/>
      <c r="BL68" s="396"/>
      <c r="BM68" s="396"/>
      <c r="BN68" s="396"/>
      <c r="BO68" s="396"/>
      <c r="BP68" s="396"/>
      <c r="BQ68" s="396"/>
      <c r="BR68" s="396"/>
      <c r="BS68" s="396"/>
    </row>
    <row r="69" spans="1:73" s="434" customFormat="1" ht="21.95" customHeight="1">
      <c r="A69" s="751" t="s">
        <v>286</v>
      </c>
      <c r="B69" s="795">
        <v>470065.50999999995</v>
      </c>
      <c r="C69" s="795"/>
      <c r="D69" s="823">
        <v>0</v>
      </c>
      <c r="E69" s="823">
        <v>0</v>
      </c>
      <c r="F69" s="824">
        <v>0</v>
      </c>
      <c r="G69" s="796">
        <v>0</v>
      </c>
      <c r="H69" s="426" t="s">
        <v>4</v>
      </c>
      <c r="I69" s="396"/>
      <c r="J69" s="396"/>
      <c r="K69" s="396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6"/>
      <c r="AC69" s="396"/>
      <c r="AD69" s="396"/>
      <c r="AE69" s="396"/>
      <c r="AF69" s="396"/>
      <c r="AG69" s="396"/>
      <c r="AH69" s="396"/>
      <c r="AI69" s="396"/>
      <c r="AJ69" s="396"/>
      <c r="AK69" s="396"/>
      <c r="AL69" s="396"/>
      <c r="AM69" s="396"/>
      <c r="AN69" s="396"/>
      <c r="AO69" s="396"/>
      <c r="AP69" s="396"/>
      <c r="AQ69" s="396"/>
      <c r="AR69" s="396"/>
      <c r="AS69" s="396"/>
      <c r="AT69" s="396"/>
      <c r="AU69" s="396"/>
      <c r="AV69" s="396"/>
      <c r="AW69" s="396"/>
      <c r="AX69" s="396"/>
      <c r="AY69" s="396"/>
      <c r="AZ69" s="396"/>
      <c r="BA69" s="396"/>
      <c r="BB69" s="396"/>
      <c r="BC69" s="396"/>
      <c r="BD69" s="396"/>
      <c r="BE69" s="396"/>
      <c r="BF69" s="396"/>
      <c r="BG69" s="396"/>
      <c r="BH69" s="396"/>
      <c r="BI69" s="396"/>
      <c r="BJ69" s="396"/>
      <c r="BK69" s="396"/>
      <c r="BL69" s="396"/>
      <c r="BM69" s="396"/>
      <c r="BN69" s="396"/>
      <c r="BO69" s="396"/>
      <c r="BP69" s="396"/>
      <c r="BQ69" s="396"/>
      <c r="BR69" s="396"/>
      <c r="BS69" s="396"/>
    </row>
    <row r="70" spans="1:73" s="434" customFormat="1" ht="21.95" customHeight="1">
      <c r="A70" s="751" t="s">
        <v>287</v>
      </c>
      <c r="B70" s="795">
        <v>339514.44</v>
      </c>
      <c r="C70" s="795"/>
      <c r="D70" s="823">
        <v>0</v>
      </c>
      <c r="E70" s="823">
        <v>0</v>
      </c>
      <c r="F70" s="824">
        <v>0</v>
      </c>
      <c r="G70" s="796">
        <v>0</v>
      </c>
      <c r="H70" s="426" t="s">
        <v>4</v>
      </c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6"/>
      <c r="AC70" s="396"/>
      <c r="AD70" s="396"/>
      <c r="AE70" s="396"/>
      <c r="AF70" s="396"/>
      <c r="AG70" s="396"/>
      <c r="AH70" s="396"/>
      <c r="AI70" s="396"/>
      <c r="AJ70" s="396"/>
      <c r="AK70" s="396"/>
      <c r="AL70" s="396"/>
      <c r="AM70" s="396"/>
      <c r="AN70" s="396"/>
      <c r="AO70" s="396"/>
      <c r="AP70" s="396"/>
      <c r="AQ70" s="396"/>
      <c r="AR70" s="396"/>
      <c r="AS70" s="396"/>
      <c r="AT70" s="396"/>
      <c r="AU70" s="396"/>
      <c r="AV70" s="396"/>
      <c r="AW70" s="396"/>
      <c r="AX70" s="396"/>
      <c r="AY70" s="396"/>
      <c r="AZ70" s="396"/>
      <c r="BA70" s="396"/>
      <c r="BB70" s="396"/>
      <c r="BC70" s="396"/>
      <c r="BD70" s="396"/>
      <c r="BE70" s="396"/>
      <c r="BF70" s="396"/>
      <c r="BG70" s="396"/>
      <c r="BH70" s="396"/>
      <c r="BI70" s="396"/>
      <c r="BJ70" s="396"/>
      <c r="BK70" s="396"/>
      <c r="BL70" s="396"/>
      <c r="BM70" s="396"/>
      <c r="BN70" s="396"/>
      <c r="BO70" s="396"/>
      <c r="BP70" s="396"/>
      <c r="BQ70" s="396"/>
      <c r="BR70" s="396"/>
      <c r="BS70" s="396"/>
    </row>
    <row r="71" spans="1:73" s="434" customFormat="1" ht="21.95" customHeight="1">
      <c r="A71" s="751" t="s">
        <v>288</v>
      </c>
      <c r="B71" s="795">
        <v>521179.77999999991</v>
      </c>
      <c r="C71" s="795"/>
      <c r="D71" s="823">
        <v>0</v>
      </c>
      <c r="E71" s="823">
        <v>0</v>
      </c>
      <c r="F71" s="824">
        <v>0</v>
      </c>
      <c r="G71" s="796">
        <v>0</v>
      </c>
      <c r="H71" s="426" t="s">
        <v>4</v>
      </c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396"/>
      <c r="AF71" s="396"/>
      <c r="AG71" s="396"/>
      <c r="AH71" s="396"/>
      <c r="AI71" s="396"/>
      <c r="AJ71" s="396"/>
      <c r="AK71" s="396"/>
      <c r="AL71" s="396"/>
      <c r="AM71" s="396"/>
      <c r="AN71" s="396"/>
      <c r="AO71" s="396"/>
      <c r="AP71" s="396"/>
      <c r="AQ71" s="396"/>
      <c r="AR71" s="396"/>
      <c r="AS71" s="396"/>
      <c r="AT71" s="396"/>
      <c r="AU71" s="396"/>
      <c r="AV71" s="396"/>
      <c r="AW71" s="396"/>
      <c r="AX71" s="396"/>
      <c r="AY71" s="396"/>
      <c r="AZ71" s="396"/>
      <c r="BA71" s="396"/>
      <c r="BB71" s="396"/>
      <c r="BC71" s="396"/>
      <c r="BD71" s="396"/>
      <c r="BE71" s="396"/>
      <c r="BF71" s="396"/>
      <c r="BG71" s="396"/>
      <c r="BH71" s="396"/>
      <c r="BI71" s="396"/>
      <c r="BJ71" s="396"/>
      <c r="BK71" s="396"/>
      <c r="BL71" s="396"/>
      <c r="BM71" s="396"/>
      <c r="BN71" s="396"/>
      <c r="BO71" s="396"/>
      <c r="BP71" s="396"/>
      <c r="BQ71" s="396"/>
      <c r="BR71" s="396"/>
      <c r="BS71" s="396"/>
    </row>
    <row r="72" spans="1:73" s="434" customFormat="1" ht="21.95" customHeight="1">
      <c r="A72" s="902" t="s">
        <v>289</v>
      </c>
      <c r="B72" s="795">
        <v>1412659.1500000001</v>
      </c>
      <c r="C72" s="795"/>
      <c r="D72" s="823">
        <v>0</v>
      </c>
      <c r="E72" s="823">
        <v>0</v>
      </c>
      <c r="F72" s="824">
        <v>0</v>
      </c>
      <c r="G72" s="796">
        <v>0</v>
      </c>
      <c r="H72" s="426" t="s">
        <v>4</v>
      </c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  <c r="AA72" s="396"/>
      <c r="AB72" s="396"/>
      <c r="AC72" s="396"/>
      <c r="AD72" s="396"/>
      <c r="AE72" s="396"/>
      <c r="AF72" s="396"/>
      <c r="AG72" s="396"/>
      <c r="AH72" s="396"/>
      <c r="AI72" s="396"/>
      <c r="AJ72" s="396"/>
      <c r="AK72" s="396"/>
      <c r="AL72" s="396"/>
      <c r="AM72" s="396"/>
      <c r="AN72" s="396"/>
      <c r="AO72" s="396"/>
      <c r="AP72" s="396"/>
      <c r="AQ72" s="396"/>
      <c r="AR72" s="396"/>
      <c r="AS72" s="396"/>
      <c r="AT72" s="396"/>
      <c r="AU72" s="396"/>
      <c r="AV72" s="396"/>
      <c r="AW72" s="396"/>
      <c r="AX72" s="396"/>
      <c r="AY72" s="396"/>
      <c r="AZ72" s="396"/>
      <c r="BA72" s="396"/>
      <c r="BB72" s="396"/>
      <c r="BC72" s="396"/>
      <c r="BD72" s="396"/>
      <c r="BE72" s="396"/>
      <c r="BF72" s="396"/>
      <c r="BG72" s="396"/>
      <c r="BH72" s="396"/>
      <c r="BI72" s="396"/>
      <c r="BJ72" s="396"/>
      <c r="BK72" s="396"/>
      <c r="BL72" s="396"/>
      <c r="BM72" s="396"/>
      <c r="BN72" s="396"/>
      <c r="BO72" s="396"/>
      <c r="BP72" s="396"/>
      <c r="BQ72" s="396"/>
      <c r="BR72" s="396"/>
      <c r="BS72" s="396"/>
    </row>
    <row r="73" spans="1:73" s="434" customFormat="1" ht="21.95" customHeight="1">
      <c r="A73" s="902" t="s">
        <v>290</v>
      </c>
      <c r="B73" s="795">
        <v>197007.55</v>
      </c>
      <c r="C73" s="795"/>
      <c r="D73" s="823">
        <v>0</v>
      </c>
      <c r="E73" s="823">
        <v>0</v>
      </c>
      <c r="F73" s="824">
        <v>0</v>
      </c>
      <c r="G73" s="796">
        <v>0</v>
      </c>
      <c r="H73" s="426" t="s">
        <v>4</v>
      </c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  <c r="AA73" s="396"/>
      <c r="AB73" s="396"/>
      <c r="AC73" s="396"/>
      <c r="AD73" s="396"/>
      <c r="AE73" s="396"/>
      <c r="AF73" s="396"/>
      <c r="AG73" s="396"/>
      <c r="AH73" s="396"/>
      <c r="AI73" s="396"/>
      <c r="AJ73" s="396"/>
      <c r="AK73" s="396"/>
      <c r="AL73" s="396"/>
      <c r="AM73" s="396"/>
      <c r="AN73" s="396"/>
      <c r="AO73" s="396"/>
      <c r="AP73" s="396"/>
      <c r="AQ73" s="396"/>
      <c r="AR73" s="396"/>
      <c r="AS73" s="396"/>
      <c r="AT73" s="396"/>
      <c r="AU73" s="396"/>
      <c r="AV73" s="396"/>
      <c r="AW73" s="396"/>
      <c r="AX73" s="396"/>
      <c r="AY73" s="396"/>
      <c r="AZ73" s="396"/>
      <c r="BA73" s="396"/>
      <c r="BB73" s="396"/>
      <c r="BC73" s="396"/>
      <c r="BD73" s="396"/>
      <c r="BE73" s="396"/>
      <c r="BF73" s="396"/>
      <c r="BG73" s="396"/>
      <c r="BH73" s="396"/>
      <c r="BI73" s="396"/>
      <c r="BJ73" s="396"/>
      <c r="BK73" s="396"/>
      <c r="BL73" s="396"/>
      <c r="BM73" s="396"/>
      <c r="BN73" s="396"/>
      <c r="BO73" s="396"/>
      <c r="BP73" s="396"/>
      <c r="BQ73" s="396"/>
      <c r="BR73" s="396"/>
      <c r="BS73" s="396"/>
    </row>
    <row r="74" spans="1:73" s="434" customFormat="1" ht="21.95" customHeight="1">
      <c r="A74" s="902" t="s">
        <v>291</v>
      </c>
      <c r="B74" s="795">
        <v>514681.25</v>
      </c>
      <c r="C74" s="795"/>
      <c r="D74" s="823">
        <v>0</v>
      </c>
      <c r="E74" s="823">
        <v>0</v>
      </c>
      <c r="F74" s="824">
        <v>0</v>
      </c>
      <c r="G74" s="796">
        <v>0</v>
      </c>
      <c r="H74" s="426" t="s">
        <v>4</v>
      </c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  <c r="AR74" s="396"/>
      <c r="AS74" s="396"/>
      <c r="AT74" s="396"/>
      <c r="AU74" s="396"/>
      <c r="AV74" s="396"/>
      <c r="AW74" s="396"/>
      <c r="AX74" s="396"/>
      <c r="AY74" s="396"/>
      <c r="AZ74" s="396"/>
      <c r="BA74" s="396"/>
      <c r="BB74" s="396"/>
      <c r="BC74" s="396"/>
      <c r="BD74" s="396"/>
      <c r="BE74" s="396"/>
      <c r="BF74" s="396"/>
      <c r="BG74" s="396"/>
      <c r="BH74" s="396"/>
      <c r="BI74" s="396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</row>
    <row r="75" spans="1:73" s="434" customFormat="1" ht="21.95" customHeight="1">
      <c r="A75" s="902" t="s">
        <v>292</v>
      </c>
      <c r="B75" s="795">
        <v>1713694.9300000002</v>
      </c>
      <c r="C75" s="795"/>
      <c r="D75" s="823">
        <v>0</v>
      </c>
      <c r="E75" s="823">
        <v>0</v>
      </c>
      <c r="F75" s="824">
        <v>0</v>
      </c>
      <c r="G75" s="796">
        <v>0</v>
      </c>
      <c r="H75" s="426" t="s">
        <v>4</v>
      </c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  <c r="AQ75" s="396"/>
      <c r="AR75" s="396"/>
      <c r="AS75" s="396"/>
      <c r="AT75" s="396"/>
      <c r="AU75" s="396"/>
      <c r="AV75" s="396"/>
      <c r="AW75" s="396"/>
      <c r="AX75" s="396"/>
      <c r="AY75" s="396"/>
      <c r="AZ75" s="396"/>
      <c r="BA75" s="396"/>
      <c r="BB75" s="396"/>
      <c r="BC75" s="396"/>
      <c r="BD75" s="396"/>
      <c r="BE75" s="396"/>
      <c r="BF75" s="396"/>
      <c r="BG75" s="396"/>
      <c r="BH75" s="396"/>
      <c r="BI75" s="396"/>
      <c r="BJ75" s="396"/>
      <c r="BK75" s="396"/>
      <c r="BL75" s="396"/>
      <c r="BM75" s="396"/>
      <c r="BN75" s="396"/>
      <c r="BO75" s="396"/>
      <c r="BP75" s="396"/>
      <c r="BQ75" s="396"/>
      <c r="BR75" s="396"/>
      <c r="BS75" s="396"/>
    </row>
    <row r="76" spans="1:73" s="434" customFormat="1" ht="21.95" customHeight="1">
      <c r="A76" s="902" t="s">
        <v>293</v>
      </c>
      <c r="B76" s="795">
        <v>26470.769999999997</v>
      </c>
      <c r="C76" s="795"/>
      <c r="D76" s="823">
        <v>0</v>
      </c>
      <c r="E76" s="823">
        <v>0</v>
      </c>
      <c r="F76" s="824">
        <v>0</v>
      </c>
      <c r="G76" s="796">
        <v>0</v>
      </c>
      <c r="H76" s="426" t="s">
        <v>4</v>
      </c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  <c r="AQ76" s="396"/>
      <c r="AR76" s="396"/>
      <c r="AS76" s="396"/>
      <c r="AT76" s="396"/>
      <c r="AU76" s="396"/>
      <c r="AV76" s="396"/>
      <c r="AW76" s="396"/>
      <c r="AX76" s="396"/>
      <c r="AY76" s="396"/>
      <c r="AZ76" s="396"/>
      <c r="BA76" s="396"/>
      <c r="BB76" s="396"/>
      <c r="BC76" s="396"/>
      <c r="BD76" s="396"/>
      <c r="BE76" s="396"/>
      <c r="BF76" s="396"/>
      <c r="BG76" s="396"/>
      <c r="BH76" s="396"/>
      <c r="BI76" s="396"/>
      <c r="BJ76" s="396"/>
      <c r="BK76" s="396"/>
      <c r="BL76" s="396"/>
      <c r="BM76" s="396"/>
      <c r="BN76" s="396"/>
      <c r="BO76" s="396"/>
      <c r="BP76" s="396"/>
      <c r="BQ76" s="396"/>
      <c r="BR76" s="396"/>
      <c r="BS76" s="396"/>
    </row>
    <row r="77" spans="1:73" s="434" customFormat="1" ht="21.95" hidden="1" customHeight="1">
      <c r="A77" s="751" t="s">
        <v>294</v>
      </c>
      <c r="B77" s="795">
        <v>0</v>
      </c>
      <c r="C77" s="795"/>
      <c r="D77" s="823">
        <v>0</v>
      </c>
      <c r="E77" s="823">
        <v>0</v>
      </c>
      <c r="F77" s="824">
        <v>0</v>
      </c>
      <c r="G77" s="796">
        <v>0</v>
      </c>
      <c r="H77" s="42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  <c r="AQ77" s="396"/>
      <c r="AR77" s="396"/>
      <c r="AS77" s="396"/>
      <c r="AT77" s="396"/>
      <c r="AU77" s="396"/>
      <c r="AV77" s="396"/>
      <c r="AW77" s="396"/>
      <c r="AX77" s="396"/>
      <c r="AY77" s="396"/>
      <c r="AZ77" s="396"/>
      <c r="BA77" s="396"/>
      <c r="BB77" s="396"/>
      <c r="BC77" s="396"/>
      <c r="BD77" s="396"/>
      <c r="BE77" s="396"/>
      <c r="BF77" s="396"/>
      <c r="BG77" s="396"/>
      <c r="BH77" s="396"/>
      <c r="BI77" s="396"/>
      <c r="BJ77" s="396"/>
      <c r="BK77" s="396"/>
      <c r="BL77" s="396"/>
      <c r="BM77" s="396"/>
      <c r="BN77" s="396"/>
      <c r="BO77" s="396"/>
      <c r="BP77" s="396"/>
      <c r="BQ77" s="396"/>
      <c r="BR77" s="396"/>
      <c r="BS77" s="396"/>
    </row>
    <row r="78" spans="1:73" s="434" customFormat="1" ht="21.95" customHeight="1">
      <c r="A78" s="751" t="s">
        <v>295</v>
      </c>
      <c r="B78" s="795">
        <v>390106.88</v>
      </c>
      <c r="C78" s="795"/>
      <c r="D78" s="823">
        <v>0</v>
      </c>
      <c r="E78" s="823">
        <v>0</v>
      </c>
      <c r="F78" s="824">
        <v>0</v>
      </c>
      <c r="G78" s="796">
        <v>0</v>
      </c>
      <c r="H78" s="426" t="s">
        <v>4</v>
      </c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6"/>
      <c r="AU78" s="396"/>
      <c r="AV78" s="396"/>
      <c r="AW78" s="396"/>
      <c r="AX78" s="396"/>
      <c r="AY78" s="396"/>
      <c r="AZ78" s="396"/>
      <c r="BA78" s="396"/>
      <c r="BB78" s="396"/>
      <c r="BC78" s="396"/>
      <c r="BD78" s="396"/>
      <c r="BE78" s="396"/>
      <c r="BF78" s="396"/>
      <c r="BG78" s="396"/>
      <c r="BH78" s="396"/>
      <c r="BI78" s="396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</row>
    <row r="79" spans="1:73" s="434" customFormat="1" ht="21.95" customHeight="1">
      <c r="A79" s="753" t="s">
        <v>296</v>
      </c>
      <c r="B79" s="795">
        <v>605950.53</v>
      </c>
      <c r="C79" s="795"/>
      <c r="D79" s="823">
        <v>0</v>
      </c>
      <c r="E79" s="823">
        <v>0</v>
      </c>
      <c r="F79" s="824">
        <v>0</v>
      </c>
      <c r="G79" s="796">
        <v>0</v>
      </c>
      <c r="H79" s="426" t="s">
        <v>4</v>
      </c>
      <c r="I79" s="752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  <c r="AQ79" s="396"/>
      <c r="AR79" s="396"/>
      <c r="AS79" s="396"/>
      <c r="AT79" s="396"/>
      <c r="AU79" s="396"/>
      <c r="AV79" s="396"/>
      <c r="AW79" s="396"/>
      <c r="AX79" s="396"/>
      <c r="AY79" s="396"/>
      <c r="AZ79" s="396"/>
      <c r="BA79" s="396"/>
      <c r="BB79" s="396"/>
      <c r="BC79" s="396"/>
      <c r="BD79" s="396"/>
      <c r="BE79" s="396"/>
      <c r="BF79" s="396"/>
      <c r="BG79" s="396"/>
      <c r="BH79" s="396"/>
      <c r="BI79" s="396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</row>
    <row r="80" spans="1:73" s="434" customFormat="1" ht="21.95" customHeight="1">
      <c r="A80" s="751" t="s">
        <v>297</v>
      </c>
      <c r="B80" s="795">
        <v>48815.299999999996</v>
      </c>
      <c r="C80" s="795"/>
      <c r="D80" s="823">
        <v>0</v>
      </c>
      <c r="E80" s="823">
        <v>0</v>
      </c>
      <c r="F80" s="824">
        <v>0</v>
      </c>
      <c r="G80" s="796">
        <v>0</v>
      </c>
      <c r="H80" s="426"/>
      <c r="I80" s="752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</row>
    <row r="81" spans="1:249" s="434" customFormat="1" ht="21.95" customHeight="1">
      <c r="A81" s="751" t="s">
        <v>298</v>
      </c>
      <c r="B81" s="795">
        <v>909262.35</v>
      </c>
      <c r="C81" s="795"/>
      <c r="D81" s="823">
        <v>0</v>
      </c>
      <c r="E81" s="823">
        <v>0</v>
      </c>
      <c r="F81" s="824">
        <v>0</v>
      </c>
      <c r="G81" s="796">
        <v>0</v>
      </c>
      <c r="H81" s="426" t="s">
        <v>4</v>
      </c>
      <c r="I81" s="752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396"/>
      <c r="AH81" s="396"/>
      <c r="AI81" s="396"/>
      <c r="AJ81" s="396"/>
      <c r="AK81" s="396"/>
      <c r="AL81" s="396"/>
      <c r="AM81" s="396"/>
      <c r="AN81" s="396"/>
      <c r="AO81" s="396"/>
      <c r="AP81" s="396"/>
      <c r="AQ81" s="396"/>
      <c r="AR81" s="396"/>
      <c r="AS81" s="396"/>
      <c r="AT81" s="396"/>
      <c r="AU81" s="396"/>
      <c r="AV81" s="396"/>
      <c r="AW81" s="396"/>
      <c r="AX81" s="396"/>
      <c r="AY81" s="396"/>
      <c r="AZ81" s="396"/>
      <c r="BA81" s="396"/>
      <c r="BB81" s="396"/>
      <c r="BC81" s="396"/>
      <c r="BD81" s="396"/>
      <c r="BE81" s="396"/>
      <c r="BF81" s="396"/>
      <c r="BG81" s="396"/>
      <c r="BH81" s="396"/>
      <c r="BI81" s="396"/>
      <c r="BJ81" s="396"/>
      <c r="BK81" s="396"/>
      <c r="BL81" s="396"/>
      <c r="BM81" s="396"/>
      <c r="BN81" s="396"/>
      <c r="BO81" s="396"/>
      <c r="BP81" s="396"/>
      <c r="BQ81" s="396"/>
      <c r="BR81" s="396"/>
      <c r="BS81" s="396"/>
      <c r="BT81" s="396"/>
      <c r="BU81" s="396"/>
    </row>
    <row r="82" spans="1:249" s="434" customFormat="1" ht="21.95" hidden="1" customHeight="1">
      <c r="A82" s="751" t="s">
        <v>299</v>
      </c>
      <c r="B82" s="795">
        <v>0</v>
      </c>
      <c r="C82" s="795"/>
      <c r="D82" s="823">
        <v>0</v>
      </c>
      <c r="E82" s="823">
        <v>0</v>
      </c>
      <c r="F82" s="824">
        <v>0</v>
      </c>
      <c r="G82" s="796">
        <v>0</v>
      </c>
      <c r="H82" s="426" t="s">
        <v>4</v>
      </c>
      <c r="I82" s="752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396"/>
      <c r="AE82" s="396"/>
      <c r="AF82" s="396"/>
      <c r="AG82" s="396"/>
      <c r="AH82" s="396"/>
      <c r="AI82" s="396"/>
      <c r="AJ82" s="396"/>
      <c r="AK82" s="396"/>
      <c r="AL82" s="396"/>
      <c r="AM82" s="396"/>
      <c r="AN82" s="396"/>
      <c r="AO82" s="396"/>
      <c r="AP82" s="396"/>
      <c r="AQ82" s="396"/>
      <c r="AR82" s="396"/>
      <c r="AS82" s="396"/>
      <c r="AT82" s="396"/>
      <c r="AU82" s="396"/>
      <c r="AV82" s="396"/>
      <c r="AW82" s="396"/>
      <c r="AX82" s="396"/>
      <c r="AY82" s="396"/>
      <c r="AZ82" s="396"/>
      <c r="BA82" s="396"/>
      <c r="BB82" s="396"/>
      <c r="BC82" s="396"/>
      <c r="BD82" s="396"/>
      <c r="BE82" s="396"/>
      <c r="BF82" s="396"/>
      <c r="BG82" s="396"/>
      <c r="BH82" s="396"/>
      <c r="BI82" s="396"/>
      <c r="BJ82" s="396"/>
      <c r="BK82" s="396"/>
      <c r="BL82" s="396"/>
      <c r="BM82" s="396"/>
      <c r="BN82" s="396"/>
      <c r="BO82" s="396"/>
      <c r="BP82" s="396"/>
      <c r="BQ82" s="396"/>
      <c r="BR82" s="396"/>
      <c r="BS82" s="396"/>
      <c r="BT82" s="396"/>
      <c r="BU82" s="396"/>
    </row>
    <row r="83" spans="1:249" s="434" customFormat="1" ht="21.95" customHeight="1">
      <c r="A83" s="751" t="s">
        <v>347</v>
      </c>
      <c r="B83" s="795">
        <v>1890163.0399999998</v>
      </c>
      <c r="C83" s="795"/>
      <c r="D83" s="823">
        <v>0</v>
      </c>
      <c r="E83" s="823">
        <v>0</v>
      </c>
      <c r="F83" s="824">
        <v>0</v>
      </c>
      <c r="G83" s="796">
        <v>0</v>
      </c>
      <c r="H83" s="426" t="s">
        <v>4</v>
      </c>
      <c r="I83" s="752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/>
      <c r="AF83" s="396"/>
      <c r="AG83" s="396"/>
      <c r="AH83" s="396"/>
      <c r="AI83" s="396"/>
      <c r="AJ83" s="396"/>
      <c r="AK83" s="396"/>
      <c r="AL83" s="396"/>
      <c r="AM83" s="396"/>
      <c r="AN83" s="396"/>
      <c r="AO83" s="396"/>
      <c r="AP83" s="396"/>
      <c r="AQ83" s="396"/>
      <c r="AR83" s="396"/>
      <c r="AS83" s="396"/>
      <c r="AT83" s="396"/>
      <c r="AU83" s="396"/>
      <c r="AV83" s="396"/>
      <c r="AW83" s="396"/>
      <c r="AX83" s="396"/>
      <c r="AY83" s="396"/>
      <c r="AZ83" s="396"/>
      <c r="BA83" s="396"/>
      <c r="BB83" s="396"/>
      <c r="BC83" s="396"/>
      <c r="BD83" s="396"/>
      <c r="BE83" s="396"/>
      <c r="BF83" s="396"/>
      <c r="BG83" s="396"/>
      <c r="BH83" s="396"/>
      <c r="BI83" s="396"/>
      <c r="BJ83" s="396"/>
      <c r="BK83" s="396"/>
      <c r="BL83" s="396"/>
      <c r="BM83" s="396"/>
      <c r="BN83" s="396"/>
      <c r="BO83" s="396"/>
      <c r="BP83" s="396"/>
      <c r="BQ83" s="396"/>
      <c r="BR83" s="396"/>
      <c r="BS83" s="396"/>
      <c r="BT83" s="396"/>
      <c r="BU83" s="396"/>
    </row>
    <row r="84" spans="1:249" s="434" customFormat="1" ht="21.95" customHeight="1">
      <c r="A84" s="751" t="s">
        <v>300</v>
      </c>
      <c r="B84" s="795">
        <v>700757.19</v>
      </c>
      <c r="C84" s="795"/>
      <c r="D84" s="823">
        <v>0</v>
      </c>
      <c r="E84" s="823">
        <v>0</v>
      </c>
      <c r="F84" s="824">
        <v>0</v>
      </c>
      <c r="G84" s="796">
        <v>0</v>
      </c>
      <c r="H84" s="426" t="s">
        <v>4</v>
      </c>
      <c r="I84" s="752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6"/>
      <c r="AG84" s="396"/>
      <c r="AH84" s="396"/>
      <c r="AI84" s="396"/>
      <c r="AJ84" s="396"/>
      <c r="AK84" s="396"/>
      <c r="AL84" s="396"/>
      <c r="AM84" s="396"/>
      <c r="AN84" s="396"/>
      <c r="AO84" s="396"/>
      <c r="AP84" s="396"/>
      <c r="AQ84" s="396"/>
      <c r="AR84" s="396"/>
      <c r="AS84" s="396"/>
      <c r="AT84" s="396"/>
      <c r="AU84" s="396"/>
      <c r="AV84" s="396"/>
      <c r="AW84" s="396"/>
      <c r="AX84" s="396"/>
      <c r="AY84" s="396"/>
      <c r="AZ84" s="396"/>
      <c r="BA84" s="396"/>
      <c r="BB84" s="396"/>
      <c r="BC84" s="396"/>
      <c r="BD84" s="396"/>
      <c r="BE84" s="396"/>
      <c r="BF84" s="396"/>
      <c r="BG84" s="396"/>
      <c r="BH84" s="396"/>
      <c r="BI84" s="396"/>
      <c r="BJ84" s="396"/>
      <c r="BK84" s="396"/>
      <c r="BL84" s="396"/>
      <c r="BM84" s="396"/>
      <c r="BN84" s="396"/>
      <c r="BO84" s="396"/>
      <c r="BP84" s="396"/>
      <c r="BQ84" s="396"/>
      <c r="BR84" s="396"/>
      <c r="BS84" s="396"/>
      <c r="BT84" s="396"/>
      <c r="BU84" s="396"/>
    </row>
    <row r="85" spans="1:249" s="434" customFormat="1" ht="21.95" customHeight="1">
      <c r="A85" s="755" t="s">
        <v>301</v>
      </c>
      <c r="B85" s="795">
        <v>208101.36999999997</v>
      </c>
      <c r="C85" s="795"/>
      <c r="D85" s="823">
        <v>0</v>
      </c>
      <c r="E85" s="823">
        <v>0</v>
      </c>
      <c r="F85" s="824">
        <v>0</v>
      </c>
      <c r="G85" s="796">
        <v>0</v>
      </c>
      <c r="H85" s="426" t="s">
        <v>4</v>
      </c>
      <c r="I85" s="752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  <c r="AQ85" s="396"/>
      <c r="AR85" s="396"/>
      <c r="AS85" s="396"/>
      <c r="AT85" s="396"/>
      <c r="AU85" s="396"/>
      <c r="AV85" s="396"/>
      <c r="AW85" s="396"/>
      <c r="AX85" s="396"/>
      <c r="AY85" s="396"/>
      <c r="AZ85" s="396"/>
      <c r="BA85" s="396"/>
      <c r="BB85" s="396"/>
      <c r="BC85" s="396"/>
      <c r="BD85" s="396"/>
      <c r="BE85" s="396"/>
      <c r="BF85" s="396"/>
      <c r="BG85" s="396"/>
      <c r="BH85" s="396"/>
      <c r="BI85" s="396"/>
      <c r="BJ85" s="396"/>
      <c r="BK85" s="396"/>
      <c r="BL85" s="396"/>
      <c r="BM85" s="396"/>
      <c r="BN85" s="396"/>
      <c r="BO85" s="396"/>
      <c r="BP85" s="396"/>
      <c r="BQ85" s="396"/>
      <c r="BR85" s="396"/>
      <c r="BS85" s="396"/>
      <c r="BT85" s="396"/>
      <c r="BU85" s="396"/>
    </row>
    <row r="86" spans="1:249" s="434" customFormat="1" ht="21.95" customHeight="1">
      <c r="A86" s="751" t="s">
        <v>304</v>
      </c>
      <c r="B86" s="795">
        <v>721423.22000000009</v>
      </c>
      <c r="C86" s="795"/>
      <c r="D86" s="823">
        <v>0</v>
      </c>
      <c r="E86" s="823">
        <v>0</v>
      </c>
      <c r="F86" s="824">
        <v>0</v>
      </c>
      <c r="G86" s="796">
        <v>0</v>
      </c>
      <c r="H86" s="426" t="s">
        <v>4</v>
      </c>
      <c r="I86" s="752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  <c r="AQ86" s="396"/>
      <c r="AR86" s="396"/>
      <c r="AS86" s="396"/>
      <c r="AT86" s="396"/>
      <c r="AU86" s="396"/>
      <c r="AV86" s="396"/>
      <c r="AW86" s="396"/>
      <c r="AX86" s="396"/>
      <c r="AY86" s="396"/>
      <c r="AZ86" s="396"/>
      <c r="BA86" s="396"/>
      <c r="BB86" s="396"/>
      <c r="BC86" s="396"/>
      <c r="BD86" s="396"/>
      <c r="BE86" s="396"/>
      <c r="BF86" s="396"/>
      <c r="BG86" s="396"/>
      <c r="BH86" s="396"/>
      <c r="BI86" s="396"/>
      <c r="BJ86" s="396"/>
      <c r="BK86" s="396"/>
      <c r="BL86" s="396"/>
      <c r="BM86" s="396"/>
      <c r="BN86" s="396"/>
      <c r="BO86" s="396"/>
      <c r="BP86" s="396"/>
      <c r="BQ86" s="396"/>
      <c r="BR86" s="396"/>
      <c r="BS86" s="396"/>
      <c r="BT86" s="396"/>
      <c r="BU86" s="396"/>
    </row>
    <row r="87" spans="1:249" s="434" customFormat="1" ht="21.95" hidden="1" customHeight="1">
      <c r="A87" s="751" t="s">
        <v>306</v>
      </c>
      <c r="B87" s="795">
        <v>0</v>
      </c>
      <c r="C87" s="795"/>
      <c r="D87" s="823">
        <v>0</v>
      </c>
      <c r="E87" s="823">
        <v>0</v>
      </c>
      <c r="F87" s="824">
        <v>0</v>
      </c>
      <c r="G87" s="796">
        <v>0</v>
      </c>
      <c r="H87" s="426" t="s">
        <v>4</v>
      </c>
      <c r="I87" s="752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6"/>
      <c r="BN87" s="396"/>
      <c r="BO87" s="396"/>
      <c r="BP87" s="396"/>
      <c r="BQ87" s="396"/>
      <c r="BR87" s="396"/>
      <c r="BS87" s="396"/>
      <c r="BT87" s="396"/>
      <c r="BU87" s="396"/>
    </row>
    <row r="88" spans="1:249" ht="21.95" customHeight="1">
      <c r="A88" s="751" t="s">
        <v>307</v>
      </c>
      <c r="B88" s="795">
        <v>111122273.33999999</v>
      </c>
      <c r="C88" s="795"/>
      <c r="D88" s="823">
        <v>4458490.9600000009</v>
      </c>
      <c r="E88" s="823">
        <v>1056.48</v>
      </c>
      <c r="F88" s="824">
        <v>4189624.370000001</v>
      </c>
      <c r="G88" s="796">
        <v>268866.59000000003</v>
      </c>
      <c r="H88" s="426" t="s">
        <v>4</v>
      </c>
      <c r="I88" s="752"/>
    </row>
    <row r="89" spans="1:249" ht="21.95" customHeight="1">
      <c r="A89" s="751" t="s">
        <v>308</v>
      </c>
      <c r="B89" s="795">
        <v>952572.1599999998</v>
      </c>
      <c r="C89" s="795"/>
      <c r="D89" s="823">
        <v>72488</v>
      </c>
      <c r="E89" s="823">
        <v>3294</v>
      </c>
      <c r="F89" s="824">
        <v>72488</v>
      </c>
      <c r="G89" s="796">
        <v>0</v>
      </c>
      <c r="H89" s="426" t="s">
        <v>4</v>
      </c>
      <c r="I89" s="752"/>
    </row>
    <row r="90" spans="1:249" s="434" customFormat="1" ht="21.95" customHeight="1" thickBot="1">
      <c r="A90" s="751" t="s">
        <v>309</v>
      </c>
      <c r="B90" s="795">
        <v>38377041.07</v>
      </c>
      <c r="C90" s="826"/>
      <c r="D90" s="823">
        <v>0</v>
      </c>
      <c r="E90" s="827">
        <v>0</v>
      </c>
      <c r="F90" s="824">
        <v>0</v>
      </c>
      <c r="G90" s="796">
        <v>0</v>
      </c>
      <c r="H90" s="426" t="s">
        <v>4</v>
      </c>
      <c r="I90" s="752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6"/>
      <c r="BN90" s="396"/>
      <c r="BO90" s="396"/>
      <c r="BP90" s="396"/>
      <c r="BQ90" s="396"/>
      <c r="BR90" s="396"/>
      <c r="BS90" s="396"/>
      <c r="BT90" s="396"/>
      <c r="BU90" s="396"/>
    </row>
    <row r="91" spans="1:249" s="434" customFormat="1" ht="21.95" customHeight="1" thickTop="1">
      <c r="A91" s="756" t="s">
        <v>587</v>
      </c>
      <c r="B91" s="828"/>
      <c r="C91" s="829"/>
      <c r="D91" s="830"/>
      <c r="E91" s="831"/>
      <c r="F91" s="832"/>
      <c r="G91" s="801"/>
      <c r="H91" s="426" t="s">
        <v>4</v>
      </c>
      <c r="I91" s="752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6"/>
      <c r="X91" s="396"/>
      <c r="Y91" s="396"/>
      <c r="Z91" s="396"/>
      <c r="AA91" s="396"/>
      <c r="AB91" s="396"/>
      <c r="AC91" s="396"/>
      <c r="AD91" s="396"/>
      <c r="AE91" s="396"/>
      <c r="AF91" s="396"/>
      <c r="AG91" s="396"/>
      <c r="AH91" s="396"/>
      <c r="AI91" s="396"/>
      <c r="AJ91" s="396"/>
      <c r="AK91" s="396"/>
      <c r="AL91" s="396"/>
      <c r="AM91" s="396"/>
      <c r="AN91" s="396"/>
      <c r="AO91" s="396"/>
      <c r="AP91" s="396"/>
      <c r="AQ91" s="396"/>
      <c r="AR91" s="396"/>
      <c r="AS91" s="396"/>
      <c r="AT91" s="396"/>
      <c r="AU91" s="396"/>
      <c r="AV91" s="396"/>
      <c r="AW91" s="396"/>
      <c r="AX91" s="396"/>
      <c r="AY91" s="396"/>
      <c r="AZ91" s="396"/>
      <c r="BA91" s="396"/>
      <c r="BB91" s="396"/>
      <c r="BC91" s="396"/>
      <c r="BD91" s="396"/>
      <c r="BE91" s="396"/>
      <c r="BF91" s="396"/>
      <c r="BG91" s="396"/>
      <c r="BH91" s="396"/>
      <c r="BI91" s="396"/>
      <c r="BJ91" s="396"/>
      <c r="BK91" s="396"/>
      <c r="BL91" s="396"/>
      <c r="BM91" s="396"/>
      <c r="BN91" s="396"/>
      <c r="BO91" s="396"/>
      <c r="BP91" s="396"/>
      <c r="BQ91" s="396"/>
      <c r="BR91" s="396"/>
      <c r="BS91" s="396"/>
      <c r="BT91" s="396"/>
      <c r="BU91" s="396"/>
    </row>
    <row r="92" spans="1:249" s="434" customFormat="1" ht="21.95" customHeight="1">
      <c r="A92" s="438" t="s">
        <v>597</v>
      </c>
      <c r="B92" s="833">
        <v>18840614982.329998</v>
      </c>
      <c r="C92" s="802" t="s">
        <v>711</v>
      </c>
      <c r="D92" s="834">
        <v>0</v>
      </c>
      <c r="E92" s="835">
        <v>0</v>
      </c>
      <c r="F92" s="1134">
        <v>0</v>
      </c>
      <c r="G92" s="836">
        <v>0</v>
      </c>
      <c r="H92" s="426" t="s">
        <v>4</v>
      </c>
      <c r="I92" s="752"/>
      <c r="J92" s="396"/>
      <c r="K92" s="396"/>
      <c r="L92" s="396"/>
      <c r="M92" s="396"/>
      <c r="N92" s="396"/>
      <c r="O92" s="396"/>
      <c r="P92" s="396"/>
      <c r="Q92" s="396"/>
      <c r="R92" s="396"/>
      <c r="S92" s="396"/>
      <c r="T92" s="396"/>
      <c r="U92" s="396"/>
      <c r="V92" s="396"/>
      <c r="W92" s="396"/>
      <c r="X92" s="396"/>
      <c r="Y92" s="396"/>
      <c r="Z92" s="396"/>
      <c r="AA92" s="396"/>
      <c r="AB92" s="396"/>
      <c r="AC92" s="396"/>
      <c r="AD92" s="396"/>
      <c r="AE92" s="396"/>
      <c r="AF92" s="396"/>
      <c r="AG92" s="396"/>
      <c r="AH92" s="396"/>
      <c r="AI92" s="396"/>
      <c r="AJ92" s="396"/>
      <c r="AK92" s="396"/>
      <c r="AL92" s="396"/>
      <c r="AM92" s="396"/>
      <c r="AN92" s="396"/>
      <c r="AO92" s="396"/>
      <c r="AP92" s="396"/>
      <c r="AQ92" s="396"/>
      <c r="AR92" s="396"/>
      <c r="AS92" s="396"/>
      <c r="AT92" s="396"/>
      <c r="AU92" s="396"/>
      <c r="AV92" s="396"/>
      <c r="AW92" s="396"/>
      <c r="AX92" s="396"/>
      <c r="AY92" s="396"/>
      <c r="AZ92" s="396"/>
      <c r="BA92" s="396"/>
      <c r="BB92" s="396"/>
      <c r="BC92" s="396"/>
      <c r="BD92" s="396"/>
      <c r="BE92" s="396"/>
      <c r="BF92" s="396"/>
      <c r="BG92" s="396"/>
      <c r="BH92" s="396"/>
      <c r="BI92" s="396"/>
      <c r="BJ92" s="396"/>
      <c r="BK92" s="396"/>
      <c r="BL92" s="396"/>
      <c r="BM92" s="396"/>
      <c r="BN92" s="396"/>
      <c r="BO92" s="396"/>
      <c r="BP92" s="396"/>
      <c r="BQ92" s="396"/>
      <c r="BR92" s="396"/>
      <c r="BS92" s="396"/>
      <c r="BT92" s="396"/>
      <c r="BU92" s="396"/>
    </row>
    <row r="93" spans="1:249" s="437" customFormat="1" ht="19.5" customHeight="1">
      <c r="H93" s="426" t="s">
        <v>4</v>
      </c>
      <c r="I93" s="752"/>
      <c r="J93" s="396"/>
      <c r="K93" s="396"/>
      <c r="L93" s="396"/>
      <c r="M93" s="396"/>
      <c r="N93" s="396"/>
      <c r="O93" s="396"/>
      <c r="P93" s="396"/>
      <c r="Q93" s="396"/>
      <c r="R93" s="396"/>
      <c r="S93" s="396"/>
      <c r="T93" s="396"/>
      <c r="U93" s="396"/>
      <c r="V93" s="396"/>
      <c r="W93" s="396"/>
      <c r="X93" s="396"/>
      <c r="Y93" s="396"/>
      <c r="Z93" s="396"/>
      <c r="AA93" s="396"/>
      <c r="AB93" s="396"/>
      <c r="AC93" s="396"/>
      <c r="AD93" s="396"/>
      <c r="AE93" s="396"/>
      <c r="AF93" s="396"/>
      <c r="AG93" s="396"/>
      <c r="AH93" s="396"/>
      <c r="AI93" s="396"/>
      <c r="AJ93" s="396"/>
      <c r="AK93" s="396"/>
      <c r="AL93" s="396"/>
      <c r="AM93" s="396"/>
      <c r="AN93" s="396"/>
      <c r="AO93" s="396"/>
      <c r="AP93" s="396"/>
      <c r="AQ93" s="396"/>
    </row>
    <row r="94" spans="1:249" s="437" customFormat="1" ht="18" customHeight="1">
      <c r="A94" s="1138" t="s">
        <v>714</v>
      </c>
      <c r="B94" s="757"/>
      <c r="C94" s="757"/>
      <c r="D94" s="757"/>
      <c r="E94" s="757"/>
      <c r="H94" s="426" t="s">
        <v>4</v>
      </c>
      <c r="I94" s="752"/>
      <c r="J94" s="396"/>
      <c r="K94" s="396"/>
      <c r="L94" s="396"/>
      <c r="M94" s="396"/>
      <c r="N94" s="396"/>
      <c r="O94" s="396"/>
      <c r="P94" s="396"/>
      <c r="Q94" s="396"/>
      <c r="R94" s="396"/>
      <c r="S94" s="396"/>
      <c r="T94" s="396"/>
      <c r="U94" s="396"/>
      <c r="V94" s="396"/>
      <c r="W94" s="396"/>
      <c r="X94" s="396"/>
      <c r="Y94" s="396"/>
      <c r="Z94" s="396"/>
      <c r="AA94" s="396"/>
      <c r="AB94" s="396"/>
      <c r="AC94" s="396"/>
      <c r="AD94" s="396"/>
      <c r="AE94" s="396"/>
      <c r="AF94" s="396"/>
      <c r="AG94" s="396"/>
      <c r="AH94" s="396"/>
      <c r="AI94" s="396"/>
      <c r="AJ94" s="396"/>
      <c r="AK94" s="396"/>
      <c r="AL94" s="396"/>
      <c r="AM94" s="396"/>
      <c r="AN94" s="396"/>
      <c r="AO94" s="396"/>
      <c r="AP94" s="396"/>
      <c r="AQ94" s="396"/>
    </row>
    <row r="95" spans="1:249" s="437" customFormat="1" ht="16.5" customHeight="1">
      <c r="A95" s="1200" t="s">
        <v>778</v>
      </c>
      <c r="B95" s="757"/>
      <c r="C95" s="757"/>
      <c r="D95" s="757"/>
      <c r="E95" s="757"/>
      <c r="H95" s="426" t="s">
        <v>4</v>
      </c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  <c r="W95" s="396"/>
      <c r="X95" s="396"/>
      <c r="Y95" s="396"/>
      <c r="Z95" s="396"/>
      <c r="AA95" s="396"/>
      <c r="AB95" s="396"/>
      <c r="AC95" s="396"/>
      <c r="AD95" s="396"/>
      <c r="AE95" s="396"/>
      <c r="AF95" s="396"/>
      <c r="AG95" s="396"/>
      <c r="AH95" s="396"/>
      <c r="AI95" s="396"/>
      <c r="AJ95" s="396"/>
      <c r="AK95" s="396"/>
      <c r="AL95" s="396"/>
      <c r="AM95" s="396"/>
      <c r="AN95" s="396"/>
      <c r="AO95" s="396"/>
      <c r="AP95" s="396"/>
      <c r="AQ95" s="396"/>
    </row>
    <row r="96" spans="1:249" s="757" customFormat="1" ht="18" customHeight="1">
      <c r="A96" s="439"/>
      <c r="B96" s="439"/>
      <c r="C96" s="439"/>
      <c r="D96" s="439"/>
      <c r="E96" s="439"/>
      <c r="F96" s="439"/>
      <c r="G96" s="439"/>
      <c r="H96" s="439"/>
      <c r="I96" s="396"/>
      <c r="J96" s="396"/>
      <c r="K96" s="396"/>
      <c r="L96" s="396"/>
      <c r="M96" s="396"/>
      <c r="N96" s="396"/>
      <c r="O96" s="396"/>
      <c r="P96" s="396"/>
      <c r="Q96" s="396"/>
      <c r="R96" s="396"/>
      <c r="S96" s="396"/>
      <c r="T96" s="396"/>
      <c r="U96" s="396"/>
      <c r="V96" s="396"/>
      <c r="W96" s="396"/>
      <c r="X96" s="396"/>
      <c r="Y96" s="396"/>
      <c r="Z96" s="396"/>
      <c r="AA96" s="396"/>
      <c r="AB96" s="396"/>
      <c r="AC96" s="396"/>
      <c r="AD96" s="396"/>
      <c r="AE96" s="396"/>
      <c r="AF96" s="396"/>
      <c r="AG96" s="396"/>
      <c r="AH96" s="396"/>
      <c r="AI96" s="396"/>
      <c r="AJ96" s="396"/>
      <c r="AK96" s="396"/>
      <c r="AL96" s="396"/>
      <c r="AM96" s="396"/>
      <c r="AN96" s="396"/>
      <c r="AO96" s="396"/>
      <c r="AP96" s="396"/>
      <c r="AQ96" s="396"/>
      <c r="AR96" s="396"/>
      <c r="AS96" s="396"/>
      <c r="AT96" s="396"/>
      <c r="AU96" s="396"/>
      <c r="AV96" s="396"/>
      <c r="AW96" s="396"/>
      <c r="AX96" s="396"/>
      <c r="AY96" s="396"/>
      <c r="AZ96" s="396"/>
      <c r="BA96" s="396"/>
      <c r="BB96" s="396"/>
      <c r="BC96" s="396"/>
      <c r="BD96" s="396"/>
      <c r="BE96" s="396"/>
      <c r="BF96" s="396"/>
      <c r="BG96" s="396"/>
      <c r="BH96" s="396"/>
      <c r="BI96" s="396"/>
      <c r="BJ96" s="396"/>
      <c r="BK96" s="396"/>
      <c r="BL96" s="396"/>
      <c r="BM96" s="396"/>
      <c r="BN96" s="396"/>
      <c r="BO96" s="396"/>
      <c r="BP96" s="396"/>
      <c r="BQ96" s="396"/>
      <c r="BR96" s="396"/>
      <c r="BS96" s="396"/>
      <c r="BT96" s="396"/>
      <c r="BU96" s="396"/>
      <c r="BV96" s="396"/>
      <c r="BW96" s="396"/>
      <c r="BX96" s="396"/>
      <c r="BY96" s="396"/>
      <c r="BZ96" s="396"/>
      <c r="CA96" s="396"/>
      <c r="CB96" s="396"/>
      <c r="CC96" s="396"/>
      <c r="CD96" s="396"/>
      <c r="CE96" s="396"/>
      <c r="CF96" s="396"/>
      <c r="CG96" s="396"/>
      <c r="CH96" s="396"/>
      <c r="CI96" s="396"/>
      <c r="CJ96" s="396"/>
      <c r="CK96" s="396"/>
      <c r="CL96" s="396"/>
      <c r="CM96" s="396"/>
      <c r="CN96" s="396"/>
      <c r="CO96" s="396"/>
      <c r="CP96" s="396"/>
      <c r="CQ96" s="396"/>
      <c r="CR96" s="396"/>
      <c r="CS96" s="396"/>
      <c r="CT96" s="396"/>
      <c r="CU96" s="396"/>
      <c r="CV96" s="396"/>
      <c r="CW96" s="396"/>
      <c r="CX96" s="396"/>
      <c r="CY96" s="396"/>
      <c r="CZ96" s="396"/>
      <c r="DA96" s="396"/>
      <c r="DB96" s="396"/>
      <c r="DC96" s="396"/>
      <c r="DD96" s="396"/>
      <c r="DE96" s="396"/>
      <c r="DF96" s="396"/>
      <c r="DG96" s="396"/>
      <c r="DH96" s="396"/>
      <c r="DI96" s="396"/>
      <c r="DJ96" s="396"/>
      <c r="DK96" s="396"/>
      <c r="DL96" s="396"/>
      <c r="DM96" s="396"/>
      <c r="DN96" s="396"/>
      <c r="DO96" s="396"/>
      <c r="DP96" s="396"/>
      <c r="DQ96" s="396"/>
      <c r="DR96" s="396"/>
      <c r="DS96" s="396"/>
      <c r="DT96" s="396"/>
      <c r="DU96" s="396"/>
      <c r="DV96" s="396"/>
      <c r="DW96" s="396"/>
      <c r="DX96" s="396"/>
      <c r="DY96" s="396"/>
      <c r="DZ96" s="396"/>
      <c r="EA96" s="396"/>
      <c r="EB96" s="396"/>
      <c r="EC96" s="396"/>
      <c r="ED96" s="396"/>
      <c r="EE96" s="396"/>
      <c r="EF96" s="396"/>
      <c r="EG96" s="396"/>
      <c r="EH96" s="396"/>
      <c r="EI96" s="396"/>
      <c r="EJ96" s="396"/>
      <c r="EK96" s="396"/>
      <c r="EL96" s="396"/>
      <c r="EM96" s="396"/>
      <c r="EN96" s="396"/>
      <c r="EO96" s="396"/>
      <c r="EP96" s="396"/>
      <c r="EQ96" s="396"/>
      <c r="ER96" s="396"/>
      <c r="ES96" s="396"/>
      <c r="ET96" s="396"/>
      <c r="EU96" s="396"/>
      <c r="EV96" s="396"/>
      <c r="EW96" s="396"/>
      <c r="EX96" s="396"/>
      <c r="EY96" s="396"/>
      <c r="EZ96" s="396"/>
      <c r="FA96" s="396"/>
      <c r="FB96" s="396"/>
      <c r="FC96" s="396"/>
      <c r="FD96" s="396"/>
      <c r="FE96" s="396"/>
      <c r="FF96" s="396"/>
      <c r="FG96" s="396"/>
      <c r="FH96" s="396"/>
      <c r="FI96" s="396"/>
      <c r="FJ96" s="396"/>
      <c r="FK96" s="396"/>
      <c r="FL96" s="396"/>
      <c r="FM96" s="396"/>
      <c r="FN96" s="396"/>
      <c r="FO96" s="396"/>
      <c r="FP96" s="396"/>
      <c r="FQ96" s="396"/>
      <c r="FR96" s="396"/>
      <c r="FS96" s="396"/>
      <c r="FT96" s="396"/>
      <c r="FU96" s="396"/>
      <c r="FV96" s="396"/>
      <c r="FW96" s="396"/>
      <c r="FX96" s="396"/>
      <c r="FY96" s="396"/>
      <c r="FZ96" s="396"/>
      <c r="GA96" s="396"/>
      <c r="GB96" s="396"/>
      <c r="GC96" s="396"/>
      <c r="GD96" s="396"/>
      <c r="GE96" s="396"/>
      <c r="GF96" s="396"/>
      <c r="GG96" s="396"/>
      <c r="GH96" s="396"/>
      <c r="GI96" s="396"/>
      <c r="GJ96" s="396"/>
      <c r="GK96" s="396"/>
      <c r="GL96" s="396"/>
      <c r="GM96" s="396"/>
      <c r="GN96" s="396"/>
      <c r="GO96" s="396"/>
      <c r="GP96" s="396"/>
      <c r="GQ96" s="396"/>
      <c r="GR96" s="396"/>
      <c r="GS96" s="396"/>
      <c r="GT96" s="396"/>
      <c r="GU96" s="396"/>
      <c r="GV96" s="396"/>
      <c r="GW96" s="396"/>
      <c r="GX96" s="396"/>
      <c r="GY96" s="396"/>
      <c r="GZ96" s="396"/>
      <c r="HA96" s="396"/>
      <c r="HB96" s="396"/>
      <c r="HC96" s="396"/>
      <c r="HD96" s="396"/>
      <c r="HE96" s="396"/>
      <c r="HF96" s="396"/>
      <c r="HG96" s="396"/>
      <c r="HH96" s="396"/>
      <c r="HI96" s="396"/>
      <c r="HJ96" s="396"/>
      <c r="HK96" s="396"/>
      <c r="HL96" s="396"/>
      <c r="HM96" s="396"/>
      <c r="HN96" s="396"/>
      <c r="HO96" s="396"/>
      <c r="HP96" s="396"/>
      <c r="HQ96" s="396"/>
      <c r="HR96" s="396"/>
      <c r="HS96" s="396"/>
      <c r="HT96" s="396"/>
      <c r="HU96" s="396"/>
      <c r="HV96" s="396"/>
      <c r="HW96" s="396"/>
      <c r="HX96" s="396"/>
      <c r="HY96" s="396"/>
      <c r="HZ96" s="396"/>
      <c r="IA96" s="396"/>
      <c r="IB96" s="396"/>
      <c r="IC96" s="396"/>
      <c r="ID96" s="396"/>
      <c r="IE96" s="396"/>
      <c r="IF96" s="396"/>
      <c r="IG96" s="396"/>
      <c r="IH96" s="396"/>
      <c r="II96" s="396"/>
      <c r="IJ96" s="396"/>
      <c r="IK96" s="396"/>
      <c r="IL96" s="396"/>
      <c r="IM96" s="396"/>
      <c r="IN96" s="396"/>
      <c r="IO96" s="396"/>
    </row>
    <row r="97" spans="1:8">
      <c r="A97" s="440"/>
      <c r="B97" s="440"/>
      <c r="C97" s="440"/>
      <c r="D97" s="440"/>
      <c r="E97" s="440"/>
      <c r="F97" s="440"/>
      <c r="G97" s="440"/>
      <c r="H97" s="440"/>
    </row>
    <row r="98" spans="1:8">
      <c r="A98" s="758" t="s">
        <v>4</v>
      </c>
      <c r="H98" s="426" t="s">
        <v>4</v>
      </c>
    </row>
    <row r="99" spans="1:8">
      <c r="H99" s="426" t="s">
        <v>4</v>
      </c>
    </row>
    <row r="100" spans="1:8">
      <c r="H100" s="426" t="s">
        <v>4</v>
      </c>
    </row>
    <row r="101" spans="1:8">
      <c r="H101" s="426" t="s">
        <v>4</v>
      </c>
    </row>
    <row r="102" spans="1:8">
      <c r="H102" s="426" t="s">
        <v>4</v>
      </c>
    </row>
    <row r="103" spans="1:8">
      <c r="H103" s="426" t="s">
        <v>4</v>
      </c>
    </row>
    <row r="104" spans="1:8">
      <c r="H104" s="426" t="s">
        <v>4</v>
      </c>
    </row>
    <row r="105" spans="1:8">
      <c r="H105" s="426" t="s">
        <v>4</v>
      </c>
    </row>
    <row r="106" spans="1:8">
      <c r="H106" s="426" t="s">
        <v>4</v>
      </c>
    </row>
    <row r="107" spans="1:8">
      <c r="H107" s="426" t="s">
        <v>4</v>
      </c>
    </row>
    <row r="108" spans="1:8">
      <c r="B108" s="441" t="s">
        <v>4</v>
      </c>
      <c r="C108" s="441"/>
      <c r="H108" s="426" t="s">
        <v>4</v>
      </c>
    </row>
    <row r="109" spans="1:8">
      <c r="H109" s="426" t="s">
        <v>4</v>
      </c>
    </row>
    <row r="110" spans="1:8">
      <c r="H110" s="426" t="s">
        <v>4</v>
      </c>
    </row>
    <row r="111" spans="1:8">
      <c r="H111" s="426" t="s">
        <v>4</v>
      </c>
    </row>
    <row r="112" spans="1:8">
      <c r="H112" s="426" t="s">
        <v>4</v>
      </c>
    </row>
    <row r="113" spans="8:8">
      <c r="H113" s="426" t="s">
        <v>4</v>
      </c>
    </row>
    <row r="114" spans="8:8">
      <c r="H114" s="426" t="s">
        <v>4</v>
      </c>
    </row>
    <row r="115" spans="8:8">
      <c r="H115" s="426" t="s">
        <v>4</v>
      </c>
    </row>
    <row r="116" spans="8:8">
      <c r="H116" s="426" t="s">
        <v>4</v>
      </c>
    </row>
    <row r="117" spans="8:8">
      <c r="H117" s="426" t="s">
        <v>4</v>
      </c>
    </row>
    <row r="118" spans="8:8">
      <c r="H118" s="426" t="s">
        <v>4</v>
      </c>
    </row>
    <row r="119" spans="8:8">
      <c r="H119" s="426" t="s">
        <v>4</v>
      </c>
    </row>
    <row r="120" spans="8:8">
      <c r="H120" s="426" t="s">
        <v>4</v>
      </c>
    </row>
    <row r="121" spans="8:8">
      <c r="H121" s="426" t="s">
        <v>4</v>
      </c>
    </row>
    <row r="122" spans="8:8">
      <c r="H122" s="426" t="s">
        <v>4</v>
      </c>
    </row>
    <row r="123" spans="8:8">
      <c r="H123" s="426" t="s">
        <v>4</v>
      </c>
    </row>
    <row r="124" spans="8:8">
      <c r="H124" s="426" t="s">
        <v>4</v>
      </c>
    </row>
    <row r="125" spans="8:8">
      <c r="H125" s="426" t="s">
        <v>4</v>
      </c>
    </row>
    <row r="126" spans="8:8">
      <c r="H126" s="426" t="s">
        <v>4</v>
      </c>
    </row>
    <row r="127" spans="8:8">
      <c r="H127" s="426" t="s">
        <v>4</v>
      </c>
    </row>
    <row r="128" spans="8:8">
      <c r="H128" s="426" t="s">
        <v>4</v>
      </c>
    </row>
    <row r="129" spans="8:8">
      <c r="H129" s="426" t="s">
        <v>4</v>
      </c>
    </row>
    <row r="130" spans="8:8">
      <c r="H130" s="426" t="s">
        <v>4</v>
      </c>
    </row>
    <row r="131" spans="8:8">
      <c r="H131" s="426" t="s">
        <v>4</v>
      </c>
    </row>
    <row r="132" spans="8:8">
      <c r="H132" s="426" t="s">
        <v>4</v>
      </c>
    </row>
    <row r="133" spans="8:8">
      <c r="H133" s="426" t="s">
        <v>4</v>
      </c>
    </row>
    <row r="134" spans="8:8">
      <c r="H134" s="426" t="s">
        <v>4</v>
      </c>
    </row>
    <row r="135" spans="8:8">
      <c r="H135" s="426" t="s">
        <v>4</v>
      </c>
    </row>
    <row r="136" spans="8:8">
      <c r="H136" s="426" t="s">
        <v>4</v>
      </c>
    </row>
    <row r="137" spans="8:8">
      <c r="H137" s="426" t="s">
        <v>4</v>
      </c>
    </row>
    <row r="138" spans="8:8">
      <c r="H138" s="426" t="s">
        <v>4</v>
      </c>
    </row>
    <row r="139" spans="8:8">
      <c r="H139" s="426" t="s">
        <v>4</v>
      </c>
    </row>
    <row r="140" spans="8:8">
      <c r="H140" s="426" t="s">
        <v>4</v>
      </c>
    </row>
    <row r="141" spans="8:8">
      <c r="H141" s="426" t="s">
        <v>4</v>
      </c>
    </row>
    <row r="142" spans="8:8">
      <c r="H142" s="426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4"/>
  <sheetViews>
    <sheetView showGridLines="0" zoomScale="75" zoomScaleNormal="75" workbookViewId="0">
      <selection activeCell="Q47" sqref="Q47"/>
    </sheetView>
  </sheetViews>
  <sheetFormatPr defaultColWidth="12.5703125" defaultRowHeight="15"/>
  <cols>
    <col min="1" max="1" width="6" style="444" bestFit="1" customWidth="1"/>
    <col min="2" max="2" width="2" style="444" customWidth="1"/>
    <col min="3" max="3" width="57.140625" style="444" customWidth="1"/>
    <col min="4" max="4" width="20.140625" style="444" customWidth="1"/>
    <col min="5" max="8" width="21.42578125" style="444" customWidth="1"/>
    <col min="9" max="9" width="16.7109375" style="444" customWidth="1"/>
    <col min="10" max="10" width="12.5703125" style="444"/>
    <col min="11" max="11" width="22.85546875" style="444" customWidth="1"/>
    <col min="12" max="255" width="12.5703125" style="444"/>
    <col min="256" max="256" width="5" style="444" customWidth="1"/>
    <col min="257" max="257" width="2" style="444" customWidth="1"/>
    <col min="258" max="258" width="57.140625" style="444" customWidth="1"/>
    <col min="259" max="259" width="20.140625" style="444" customWidth="1"/>
    <col min="260" max="263" width="21.42578125" style="444" customWidth="1"/>
    <col min="264" max="264" width="16.7109375" style="444" customWidth="1"/>
    <col min="265" max="265" width="12.5703125" style="444"/>
    <col min="266" max="266" width="16.7109375" style="444" customWidth="1"/>
    <col min="267" max="267" width="22.85546875" style="444" customWidth="1"/>
    <col min="268" max="511" width="12.5703125" style="444"/>
    <col min="512" max="512" width="5" style="444" customWidth="1"/>
    <col min="513" max="513" width="2" style="444" customWidth="1"/>
    <col min="514" max="514" width="57.140625" style="444" customWidth="1"/>
    <col min="515" max="515" width="20.140625" style="444" customWidth="1"/>
    <col min="516" max="519" width="21.42578125" style="444" customWidth="1"/>
    <col min="520" max="520" width="16.7109375" style="444" customWidth="1"/>
    <col min="521" max="521" width="12.5703125" style="444"/>
    <col min="522" max="522" width="16.7109375" style="444" customWidth="1"/>
    <col min="523" max="523" width="22.85546875" style="444" customWidth="1"/>
    <col min="524" max="767" width="12.5703125" style="444"/>
    <col min="768" max="768" width="5" style="444" customWidth="1"/>
    <col min="769" max="769" width="2" style="444" customWidth="1"/>
    <col min="770" max="770" width="57.140625" style="444" customWidth="1"/>
    <col min="771" max="771" width="20.140625" style="444" customWidth="1"/>
    <col min="772" max="775" width="21.42578125" style="444" customWidth="1"/>
    <col min="776" max="776" width="16.7109375" style="444" customWidth="1"/>
    <col min="777" max="777" width="12.5703125" style="444"/>
    <col min="778" max="778" width="16.7109375" style="444" customWidth="1"/>
    <col min="779" max="779" width="22.85546875" style="444" customWidth="1"/>
    <col min="780" max="1023" width="12.5703125" style="444"/>
    <col min="1024" max="1024" width="5" style="444" customWidth="1"/>
    <col min="1025" max="1025" width="2" style="444" customWidth="1"/>
    <col min="1026" max="1026" width="57.140625" style="444" customWidth="1"/>
    <col min="1027" max="1027" width="20.140625" style="444" customWidth="1"/>
    <col min="1028" max="1031" width="21.42578125" style="444" customWidth="1"/>
    <col min="1032" max="1032" width="16.7109375" style="444" customWidth="1"/>
    <col min="1033" max="1033" width="12.5703125" style="444"/>
    <col min="1034" max="1034" width="16.7109375" style="444" customWidth="1"/>
    <col min="1035" max="1035" width="22.85546875" style="444" customWidth="1"/>
    <col min="1036" max="1279" width="12.5703125" style="444"/>
    <col min="1280" max="1280" width="5" style="444" customWidth="1"/>
    <col min="1281" max="1281" width="2" style="444" customWidth="1"/>
    <col min="1282" max="1282" width="57.140625" style="444" customWidth="1"/>
    <col min="1283" max="1283" width="20.140625" style="444" customWidth="1"/>
    <col min="1284" max="1287" width="21.42578125" style="444" customWidth="1"/>
    <col min="1288" max="1288" width="16.7109375" style="444" customWidth="1"/>
    <col min="1289" max="1289" width="12.5703125" style="444"/>
    <col min="1290" max="1290" width="16.7109375" style="444" customWidth="1"/>
    <col min="1291" max="1291" width="22.85546875" style="444" customWidth="1"/>
    <col min="1292" max="1535" width="12.5703125" style="444"/>
    <col min="1536" max="1536" width="5" style="444" customWidth="1"/>
    <col min="1537" max="1537" width="2" style="444" customWidth="1"/>
    <col min="1538" max="1538" width="57.140625" style="444" customWidth="1"/>
    <col min="1539" max="1539" width="20.140625" style="444" customWidth="1"/>
    <col min="1540" max="1543" width="21.42578125" style="444" customWidth="1"/>
    <col min="1544" max="1544" width="16.7109375" style="444" customWidth="1"/>
    <col min="1545" max="1545" width="12.5703125" style="444"/>
    <col min="1546" max="1546" width="16.7109375" style="444" customWidth="1"/>
    <col min="1547" max="1547" width="22.85546875" style="444" customWidth="1"/>
    <col min="1548" max="1791" width="12.5703125" style="444"/>
    <col min="1792" max="1792" width="5" style="444" customWidth="1"/>
    <col min="1793" max="1793" width="2" style="444" customWidth="1"/>
    <col min="1794" max="1794" width="57.140625" style="444" customWidth="1"/>
    <col min="1795" max="1795" width="20.140625" style="444" customWidth="1"/>
    <col min="1796" max="1799" width="21.42578125" style="444" customWidth="1"/>
    <col min="1800" max="1800" width="16.7109375" style="444" customWidth="1"/>
    <col min="1801" max="1801" width="12.5703125" style="444"/>
    <col min="1802" max="1802" width="16.7109375" style="444" customWidth="1"/>
    <col min="1803" max="1803" width="22.85546875" style="444" customWidth="1"/>
    <col min="1804" max="2047" width="12.5703125" style="444"/>
    <col min="2048" max="2048" width="5" style="444" customWidth="1"/>
    <col min="2049" max="2049" width="2" style="444" customWidth="1"/>
    <col min="2050" max="2050" width="57.140625" style="444" customWidth="1"/>
    <col min="2051" max="2051" width="20.140625" style="444" customWidth="1"/>
    <col min="2052" max="2055" width="21.42578125" style="444" customWidth="1"/>
    <col min="2056" max="2056" width="16.7109375" style="444" customWidth="1"/>
    <col min="2057" max="2057" width="12.5703125" style="444"/>
    <col min="2058" max="2058" width="16.7109375" style="444" customWidth="1"/>
    <col min="2059" max="2059" width="22.85546875" style="444" customWidth="1"/>
    <col min="2060" max="2303" width="12.5703125" style="444"/>
    <col min="2304" max="2304" width="5" style="444" customWidth="1"/>
    <col min="2305" max="2305" width="2" style="444" customWidth="1"/>
    <col min="2306" max="2306" width="57.140625" style="444" customWidth="1"/>
    <col min="2307" max="2307" width="20.140625" style="444" customWidth="1"/>
    <col min="2308" max="2311" width="21.42578125" style="444" customWidth="1"/>
    <col min="2312" max="2312" width="16.7109375" style="444" customWidth="1"/>
    <col min="2313" max="2313" width="12.5703125" style="444"/>
    <col min="2314" max="2314" width="16.7109375" style="444" customWidth="1"/>
    <col min="2315" max="2315" width="22.85546875" style="444" customWidth="1"/>
    <col min="2316" max="2559" width="12.5703125" style="444"/>
    <col min="2560" max="2560" width="5" style="444" customWidth="1"/>
    <col min="2561" max="2561" width="2" style="444" customWidth="1"/>
    <col min="2562" max="2562" width="57.140625" style="444" customWidth="1"/>
    <col min="2563" max="2563" width="20.140625" style="444" customWidth="1"/>
    <col min="2564" max="2567" width="21.42578125" style="444" customWidth="1"/>
    <col min="2568" max="2568" width="16.7109375" style="444" customWidth="1"/>
    <col min="2569" max="2569" width="12.5703125" style="444"/>
    <col min="2570" max="2570" width="16.7109375" style="444" customWidth="1"/>
    <col min="2571" max="2571" width="22.85546875" style="444" customWidth="1"/>
    <col min="2572" max="2815" width="12.5703125" style="444"/>
    <col min="2816" max="2816" width="5" style="444" customWidth="1"/>
    <col min="2817" max="2817" width="2" style="444" customWidth="1"/>
    <col min="2818" max="2818" width="57.140625" style="444" customWidth="1"/>
    <col min="2819" max="2819" width="20.140625" style="444" customWidth="1"/>
    <col min="2820" max="2823" width="21.42578125" style="444" customWidth="1"/>
    <col min="2824" max="2824" width="16.7109375" style="444" customWidth="1"/>
    <col min="2825" max="2825" width="12.5703125" style="444"/>
    <col min="2826" max="2826" width="16.7109375" style="444" customWidth="1"/>
    <col min="2827" max="2827" width="22.85546875" style="444" customWidth="1"/>
    <col min="2828" max="3071" width="12.5703125" style="444"/>
    <col min="3072" max="3072" width="5" style="444" customWidth="1"/>
    <col min="3073" max="3073" width="2" style="444" customWidth="1"/>
    <col min="3074" max="3074" width="57.140625" style="444" customWidth="1"/>
    <col min="3075" max="3075" width="20.140625" style="444" customWidth="1"/>
    <col min="3076" max="3079" width="21.42578125" style="444" customWidth="1"/>
    <col min="3080" max="3080" width="16.7109375" style="444" customWidth="1"/>
    <col min="3081" max="3081" width="12.5703125" style="444"/>
    <col min="3082" max="3082" width="16.7109375" style="444" customWidth="1"/>
    <col min="3083" max="3083" width="22.85546875" style="444" customWidth="1"/>
    <col min="3084" max="3327" width="12.5703125" style="444"/>
    <col min="3328" max="3328" width="5" style="444" customWidth="1"/>
    <col min="3329" max="3329" width="2" style="444" customWidth="1"/>
    <col min="3330" max="3330" width="57.140625" style="444" customWidth="1"/>
    <col min="3331" max="3331" width="20.140625" style="444" customWidth="1"/>
    <col min="3332" max="3335" width="21.42578125" style="444" customWidth="1"/>
    <col min="3336" max="3336" width="16.7109375" style="444" customWidth="1"/>
    <col min="3337" max="3337" width="12.5703125" style="444"/>
    <col min="3338" max="3338" width="16.7109375" style="444" customWidth="1"/>
    <col min="3339" max="3339" width="22.85546875" style="444" customWidth="1"/>
    <col min="3340" max="3583" width="12.5703125" style="444"/>
    <col min="3584" max="3584" width="5" style="444" customWidth="1"/>
    <col min="3585" max="3585" width="2" style="444" customWidth="1"/>
    <col min="3586" max="3586" width="57.140625" style="444" customWidth="1"/>
    <col min="3587" max="3587" width="20.140625" style="444" customWidth="1"/>
    <col min="3588" max="3591" width="21.42578125" style="444" customWidth="1"/>
    <col min="3592" max="3592" width="16.7109375" style="444" customWidth="1"/>
    <col min="3593" max="3593" width="12.5703125" style="444"/>
    <col min="3594" max="3594" width="16.7109375" style="444" customWidth="1"/>
    <col min="3595" max="3595" width="22.85546875" style="444" customWidth="1"/>
    <col min="3596" max="3839" width="12.5703125" style="444"/>
    <col min="3840" max="3840" width="5" style="444" customWidth="1"/>
    <col min="3841" max="3841" width="2" style="444" customWidth="1"/>
    <col min="3842" max="3842" width="57.140625" style="444" customWidth="1"/>
    <col min="3843" max="3843" width="20.140625" style="444" customWidth="1"/>
    <col min="3844" max="3847" width="21.42578125" style="444" customWidth="1"/>
    <col min="3848" max="3848" width="16.7109375" style="444" customWidth="1"/>
    <col min="3849" max="3849" width="12.5703125" style="444"/>
    <col min="3850" max="3850" width="16.7109375" style="444" customWidth="1"/>
    <col min="3851" max="3851" width="22.85546875" style="444" customWidth="1"/>
    <col min="3852" max="4095" width="12.5703125" style="444"/>
    <col min="4096" max="4096" width="5" style="444" customWidth="1"/>
    <col min="4097" max="4097" width="2" style="444" customWidth="1"/>
    <col min="4098" max="4098" width="57.140625" style="444" customWidth="1"/>
    <col min="4099" max="4099" width="20.140625" style="444" customWidth="1"/>
    <col min="4100" max="4103" width="21.42578125" style="444" customWidth="1"/>
    <col min="4104" max="4104" width="16.7109375" style="444" customWidth="1"/>
    <col min="4105" max="4105" width="12.5703125" style="444"/>
    <col min="4106" max="4106" width="16.7109375" style="444" customWidth="1"/>
    <col min="4107" max="4107" width="22.85546875" style="444" customWidth="1"/>
    <col min="4108" max="4351" width="12.5703125" style="444"/>
    <col min="4352" max="4352" width="5" style="444" customWidth="1"/>
    <col min="4353" max="4353" width="2" style="444" customWidth="1"/>
    <col min="4354" max="4354" width="57.140625" style="444" customWidth="1"/>
    <col min="4355" max="4355" width="20.140625" style="444" customWidth="1"/>
    <col min="4356" max="4359" width="21.42578125" style="444" customWidth="1"/>
    <col min="4360" max="4360" width="16.7109375" style="444" customWidth="1"/>
    <col min="4361" max="4361" width="12.5703125" style="444"/>
    <col min="4362" max="4362" width="16.7109375" style="444" customWidth="1"/>
    <col min="4363" max="4363" width="22.85546875" style="444" customWidth="1"/>
    <col min="4364" max="4607" width="12.5703125" style="444"/>
    <col min="4608" max="4608" width="5" style="444" customWidth="1"/>
    <col min="4609" max="4609" width="2" style="444" customWidth="1"/>
    <col min="4610" max="4610" width="57.140625" style="444" customWidth="1"/>
    <col min="4611" max="4611" width="20.140625" style="444" customWidth="1"/>
    <col min="4612" max="4615" width="21.42578125" style="444" customWidth="1"/>
    <col min="4616" max="4616" width="16.7109375" style="444" customWidth="1"/>
    <col min="4617" max="4617" width="12.5703125" style="444"/>
    <col min="4618" max="4618" width="16.7109375" style="444" customWidth="1"/>
    <col min="4619" max="4619" width="22.85546875" style="444" customWidth="1"/>
    <col min="4620" max="4863" width="12.5703125" style="444"/>
    <col min="4864" max="4864" width="5" style="444" customWidth="1"/>
    <col min="4865" max="4865" width="2" style="444" customWidth="1"/>
    <col min="4866" max="4866" width="57.140625" style="444" customWidth="1"/>
    <col min="4867" max="4867" width="20.140625" style="444" customWidth="1"/>
    <col min="4868" max="4871" width="21.42578125" style="444" customWidth="1"/>
    <col min="4872" max="4872" width="16.7109375" style="444" customWidth="1"/>
    <col min="4873" max="4873" width="12.5703125" style="444"/>
    <col min="4874" max="4874" width="16.7109375" style="444" customWidth="1"/>
    <col min="4875" max="4875" width="22.85546875" style="444" customWidth="1"/>
    <col min="4876" max="5119" width="12.5703125" style="444"/>
    <col min="5120" max="5120" width="5" style="444" customWidth="1"/>
    <col min="5121" max="5121" width="2" style="444" customWidth="1"/>
    <col min="5122" max="5122" width="57.140625" style="444" customWidth="1"/>
    <col min="5123" max="5123" width="20.140625" style="444" customWidth="1"/>
    <col min="5124" max="5127" width="21.42578125" style="444" customWidth="1"/>
    <col min="5128" max="5128" width="16.7109375" style="444" customWidth="1"/>
    <col min="5129" max="5129" width="12.5703125" style="444"/>
    <col min="5130" max="5130" width="16.7109375" style="444" customWidth="1"/>
    <col min="5131" max="5131" width="22.85546875" style="444" customWidth="1"/>
    <col min="5132" max="5375" width="12.5703125" style="444"/>
    <col min="5376" max="5376" width="5" style="444" customWidth="1"/>
    <col min="5377" max="5377" width="2" style="444" customWidth="1"/>
    <col min="5378" max="5378" width="57.140625" style="444" customWidth="1"/>
    <col min="5379" max="5379" width="20.140625" style="444" customWidth="1"/>
    <col min="5380" max="5383" width="21.42578125" style="444" customWidth="1"/>
    <col min="5384" max="5384" width="16.7109375" style="444" customWidth="1"/>
    <col min="5385" max="5385" width="12.5703125" style="444"/>
    <col min="5386" max="5386" width="16.7109375" style="444" customWidth="1"/>
    <col min="5387" max="5387" width="22.85546875" style="444" customWidth="1"/>
    <col min="5388" max="5631" width="12.5703125" style="444"/>
    <col min="5632" max="5632" width="5" style="444" customWidth="1"/>
    <col min="5633" max="5633" width="2" style="444" customWidth="1"/>
    <col min="5634" max="5634" width="57.140625" style="444" customWidth="1"/>
    <col min="5635" max="5635" width="20.140625" style="444" customWidth="1"/>
    <col min="5636" max="5639" width="21.42578125" style="444" customWidth="1"/>
    <col min="5640" max="5640" width="16.7109375" style="444" customWidth="1"/>
    <col min="5641" max="5641" width="12.5703125" style="444"/>
    <col min="5642" max="5642" width="16.7109375" style="444" customWidth="1"/>
    <col min="5643" max="5643" width="22.85546875" style="444" customWidth="1"/>
    <col min="5644" max="5887" width="12.5703125" style="444"/>
    <col min="5888" max="5888" width="5" style="444" customWidth="1"/>
    <col min="5889" max="5889" width="2" style="444" customWidth="1"/>
    <col min="5890" max="5890" width="57.140625" style="444" customWidth="1"/>
    <col min="5891" max="5891" width="20.140625" style="444" customWidth="1"/>
    <col min="5892" max="5895" width="21.42578125" style="444" customWidth="1"/>
    <col min="5896" max="5896" width="16.7109375" style="444" customWidth="1"/>
    <col min="5897" max="5897" width="12.5703125" style="444"/>
    <col min="5898" max="5898" width="16.7109375" style="444" customWidth="1"/>
    <col min="5899" max="5899" width="22.85546875" style="444" customWidth="1"/>
    <col min="5900" max="6143" width="12.5703125" style="444"/>
    <col min="6144" max="6144" width="5" style="444" customWidth="1"/>
    <col min="6145" max="6145" width="2" style="444" customWidth="1"/>
    <col min="6146" max="6146" width="57.140625" style="444" customWidth="1"/>
    <col min="6147" max="6147" width="20.140625" style="444" customWidth="1"/>
    <col min="6148" max="6151" width="21.42578125" style="444" customWidth="1"/>
    <col min="6152" max="6152" width="16.7109375" style="444" customWidth="1"/>
    <col min="6153" max="6153" width="12.5703125" style="444"/>
    <col min="6154" max="6154" width="16.7109375" style="444" customWidth="1"/>
    <col min="6155" max="6155" width="22.85546875" style="444" customWidth="1"/>
    <col min="6156" max="6399" width="12.5703125" style="444"/>
    <col min="6400" max="6400" width="5" style="444" customWidth="1"/>
    <col min="6401" max="6401" width="2" style="444" customWidth="1"/>
    <col min="6402" max="6402" width="57.140625" style="444" customWidth="1"/>
    <col min="6403" max="6403" width="20.140625" style="444" customWidth="1"/>
    <col min="6404" max="6407" width="21.42578125" style="444" customWidth="1"/>
    <col min="6408" max="6408" width="16.7109375" style="444" customWidth="1"/>
    <col min="6409" max="6409" width="12.5703125" style="444"/>
    <col min="6410" max="6410" width="16.7109375" style="444" customWidth="1"/>
    <col min="6411" max="6411" width="22.85546875" style="444" customWidth="1"/>
    <col min="6412" max="6655" width="12.5703125" style="444"/>
    <col min="6656" max="6656" width="5" style="444" customWidth="1"/>
    <col min="6657" max="6657" width="2" style="444" customWidth="1"/>
    <col min="6658" max="6658" width="57.140625" style="444" customWidth="1"/>
    <col min="6659" max="6659" width="20.140625" style="444" customWidth="1"/>
    <col min="6660" max="6663" width="21.42578125" style="444" customWidth="1"/>
    <col min="6664" max="6664" width="16.7109375" style="444" customWidth="1"/>
    <col min="6665" max="6665" width="12.5703125" style="444"/>
    <col min="6666" max="6666" width="16.7109375" style="444" customWidth="1"/>
    <col min="6667" max="6667" width="22.85546875" style="444" customWidth="1"/>
    <col min="6668" max="6911" width="12.5703125" style="444"/>
    <col min="6912" max="6912" width="5" style="444" customWidth="1"/>
    <col min="6913" max="6913" width="2" style="444" customWidth="1"/>
    <col min="6914" max="6914" width="57.140625" style="444" customWidth="1"/>
    <col min="6915" max="6915" width="20.140625" style="444" customWidth="1"/>
    <col min="6916" max="6919" width="21.42578125" style="444" customWidth="1"/>
    <col min="6920" max="6920" width="16.7109375" style="444" customWidth="1"/>
    <col min="6921" max="6921" width="12.5703125" style="444"/>
    <col min="6922" max="6922" width="16.7109375" style="444" customWidth="1"/>
    <col min="6923" max="6923" width="22.85546875" style="444" customWidth="1"/>
    <col min="6924" max="7167" width="12.5703125" style="444"/>
    <col min="7168" max="7168" width="5" style="444" customWidth="1"/>
    <col min="7169" max="7169" width="2" style="444" customWidth="1"/>
    <col min="7170" max="7170" width="57.140625" style="444" customWidth="1"/>
    <col min="7171" max="7171" width="20.140625" style="444" customWidth="1"/>
    <col min="7172" max="7175" width="21.42578125" style="444" customWidth="1"/>
    <col min="7176" max="7176" width="16.7109375" style="444" customWidth="1"/>
    <col min="7177" max="7177" width="12.5703125" style="444"/>
    <col min="7178" max="7178" width="16.7109375" style="444" customWidth="1"/>
    <col min="7179" max="7179" width="22.85546875" style="444" customWidth="1"/>
    <col min="7180" max="7423" width="12.5703125" style="444"/>
    <col min="7424" max="7424" width="5" style="444" customWidth="1"/>
    <col min="7425" max="7425" width="2" style="444" customWidth="1"/>
    <col min="7426" max="7426" width="57.140625" style="444" customWidth="1"/>
    <col min="7427" max="7427" width="20.140625" style="444" customWidth="1"/>
    <col min="7428" max="7431" width="21.42578125" style="444" customWidth="1"/>
    <col min="7432" max="7432" width="16.7109375" style="444" customWidth="1"/>
    <col min="7433" max="7433" width="12.5703125" style="444"/>
    <col min="7434" max="7434" width="16.7109375" style="444" customWidth="1"/>
    <col min="7435" max="7435" width="22.85546875" style="444" customWidth="1"/>
    <col min="7436" max="7679" width="12.5703125" style="444"/>
    <col min="7680" max="7680" width="5" style="444" customWidth="1"/>
    <col min="7681" max="7681" width="2" style="444" customWidth="1"/>
    <col min="7682" max="7682" width="57.140625" style="444" customWidth="1"/>
    <col min="7683" max="7683" width="20.140625" style="444" customWidth="1"/>
    <col min="7684" max="7687" width="21.42578125" style="444" customWidth="1"/>
    <col min="7688" max="7688" width="16.7109375" style="444" customWidth="1"/>
    <col min="7689" max="7689" width="12.5703125" style="444"/>
    <col min="7690" max="7690" width="16.7109375" style="444" customWidth="1"/>
    <col min="7691" max="7691" width="22.85546875" style="444" customWidth="1"/>
    <col min="7692" max="7935" width="12.5703125" style="444"/>
    <col min="7936" max="7936" width="5" style="444" customWidth="1"/>
    <col min="7937" max="7937" width="2" style="444" customWidth="1"/>
    <col min="7938" max="7938" width="57.140625" style="444" customWidth="1"/>
    <col min="7939" max="7939" width="20.140625" style="444" customWidth="1"/>
    <col min="7940" max="7943" width="21.42578125" style="444" customWidth="1"/>
    <col min="7944" max="7944" width="16.7109375" style="444" customWidth="1"/>
    <col min="7945" max="7945" width="12.5703125" style="444"/>
    <col min="7946" max="7946" width="16.7109375" style="444" customWidth="1"/>
    <col min="7947" max="7947" width="22.85546875" style="444" customWidth="1"/>
    <col min="7948" max="8191" width="12.5703125" style="444"/>
    <col min="8192" max="8192" width="5" style="444" customWidth="1"/>
    <col min="8193" max="8193" width="2" style="444" customWidth="1"/>
    <col min="8194" max="8194" width="57.140625" style="444" customWidth="1"/>
    <col min="8195" max="8195" width="20.140625" style="444" customWidth="1"/>
    <col min="8196" max="8199" width="21.42578125" style="444" customWidth="1"/>
    <col min="8200" max="8200" width="16.7109375" style="444" customWidth="1"/>
    <col min="8201" max="8201" width="12.5703125" style="444"/>
    <col min="8202" max="8202" width="16.7109375" style="444" customWidth="1"/>
    <col min="8203" max="8203" width="22.85546875" style="444" customWidth="1"/>
    <col min="8204" max="8447" width="12.5703125" style="444"/>
    <col min="8448" max="8448" width="5" style="444" customWidth="1"/>
    <col min="8449" max="8449" width="2" style="444" customWidth="1"/>
    <col min="8450" max="8450" width="57.140625" style="444" customWidth="1"/>
    <col min="8451" max="8451" width="20.140625" style="444" customWidth="1"/>
    <col min="8452" max="8455" width="21.42578125" style="444" customWidth="1"/>
    <col min="8456" max="8456" width="16.7109375" style="444" customWidth="1"/>
    <col min="8457" max="8457" width="12.5703125" style="444"/>
    <col min="8458" max="8458" width="16.7109375" style="444" customWidth="1"/>
    <col min="8459" max="8459" width="22.85546875" style="444" customWidth="1"/>
    <col min="8460" max="8703" width="12.5703125" style="444"/>
    <col min="8704" max="8704" width="5" style="444" customWidth="1"/>
    <col min="8705" max="8705" width="2" style="444" customWidth="1"/>
    <col min="8706" max="8706" width="57.140625" style="444" customWidth="1"/>
    <col min="8707" max="8707" width="20.140625" style="444" customWidth="1"/>
    <col min="8708" max="8711" width="21.42578125" style="444" customWidth="1"/>
    <col min="8712" max="8712" width="16.7109375" style="444" customWidth="1"/>
    <col min="8713" max="8713" width="12.5703125" style="444"/>
    <col min="8714" max="8714" width="16.7109375" style="444" customWidth="1"/>
    <col min="8715" max="8715" width="22.85546875" style="444" customWidth="1"/>
    <col min="8716" max="8959" width="12.5703125" style="444"/>
    <col min="8960" max="8960" width="5" style="444" customWidth="1"/>
    <col min="8961" max="8961" width="2" style="444" customWidth="1"/>
    <col min="8962" max="8962" width="57.140625" style="444" customWidth="1"/>
    <col min="8963" max="8963" width="20.140625" style="444" customWidth="1"/>
    <col min="8964" max="8967" width="21.42578125" style="444" customWidth="1"/>
    <col min="8968" max="8968" width="16.7109375" style="444" customWidth="1"/>
    <col min="8969" max="8969" width="12.5703125" style="444"/>
    <col min="8970" max="8970" width="16.7109375" style="444" customWidth="1"/>
    <col min="8971" max="8971" width="22.85546875" style="444" customWidth="1"/>
    <col min="8972" max="9215" width="12.5703125" style="444"/>
    <col min="9216" max="9216" width="5" style="444" customWidth="1"/>
    <col min="9217" max="9217" width="2" style="444" customWidth="1"/>
    <col min="9218" max="9218" width="57.140625" style="444" customWidth="1"/>
    <col min="9219" max="9219" width="20.140625" style="444" customWidth="1"/>
    <col min="9220" max="9223" width="21.42578125" style="444" customWidth="1"/>
    <col min="9224" max="9224" width="16.7109375" style="444" customWidth="1"/>
    <col min="9225" max="9225" width="12.5703125" style="444"/>
    <col min="9226" max="9226" width="16.7109375" style="444" customWidth="1"/>
    <col min="9227" max="9227" width="22.85546875" style="444" customWidth="1"/>
    <col min="9228" max="9471" width="12.5703125" style="444"/>
    <col min="9472" max="9472" width="5" style="444" customWidth="1"/>
    <col min="9473" max="9473" width="2" style="444" customWidth="1"/>
    <col min="9474" max="9474" width="57.140625" style="444" customWidth="1"/>
    <col min="9475" max="9475" width="20.140625" style="444" customWidth="1"/>
    <col min="9476" max="9479" width="21.42578125" style="444" customWidth="1"/>
    <col min="9480" max="9480" width="16.7109375" style="444" customWidth="1"/>
    <col min="9481" max="9481" width="12.5703125" style="444"/>
    <col min="9482" max="9482" width="16.7109375" style="444" customWidth="1"/>
    <col min="9483" max="9483" width="22.85546875" style="444" customWidth="1"/>
    <col min="9484" max="9727" width="12.5703125" style="444"/>
    <col min="9728" max="9728" width="5" style="444" customWidth="1"/>
    <col min="9729" max="9729" width="2" style="444" customWidth="1"/>
    <col min="9730" max="9730" width="57.140625" style="444" customWidth="1"/>
    <col min="9731" max="9731" width="20.140625" style="444" customWidth="1"/>
    <col min="9732" max="9735" width="21.42578125" style="444" customWidth="1"/>
    <col min="9736" max="9736" width="16.7109375" style="444" customWidth="1"/>
    <col min="9737" max="9737" width="12.5703125" style="444"/>
    <col min="9738" max="9738" width="16.7109375" style="444" customWidth="1"/>
    <col min="9739" max="9739" width="22.85546875" style="444" customWidth="1"/>
    <col min="9740" max="9983" width="12.5703125" style="444"/>
    <col min="9984" max="9984" width="5" style="444" customWidth="1"/>
    <col min="9985" max="9985" width="2" style="444" customWidth="1"/>
    <col min="9986" max="9986" width="57.140625" style="444" customWidth="1"/>
    <col min="9987" max="9987" width="20.140625" style="444" customWidth="1"/>
    <col min="9988" max="9991" width="21.42578125" style="444" customWidth="1"/>
    <col min="9992" max="9992" width="16.7109375" style="444" customWidth="1"/>
    <col min="9993" max="9993" width="12.5703125" style="444"/>
    <col min="9994" max="9994" width="16.7109375" style="444" customWidth="1"/>
    <col min="9995" max="9995" width="22.85546875" style="444" customWidth="1"/>
    <col min="9996" max="10239" width="12.5703125" style="444"/>
    <col min="10240" max="10240" width="5" style="444" customWidth="1"/>
    <col min="10241" max="10241" width="2" style="444" customWidth="1"/>
    <col min="10242" max="10242" width="57.140625" style="444" customWidth="1"/>
    <col min="10243" max="10243" width="20.140625" style="444" customWidth="1"/>
    <col min="10244" max="10247" width="21.42578125" style="444" customWidth="1"/>
    <col min="10248" max="10248" width="16.7109375" style="444" customWidth="1"/>
    <col min="10249" max="10249" width="12.5703125" style="444"/>
    <col min="10250" max="10250" width="16.7109375" style="444" customWidth="1"/>
    <col min="10251" max="10251" width="22.85546875" style="444" customWidth="1"/>
    <col min="10252" max="10495" width="12.5703125" style="444"/>
    <col min="10496" max="10496" width="5" style="444" customWidth="1"/>
    <col min="10497" max="10497" width="2" style="444" customWidth="1"/>
    <col min="10498" max="10498" width="57.140625" style="444" customWidth="1"/>
    <col min="10499" max="10499" width="20.140625" style="444" customWidth="1"/>
    <col min="10500" max="10503" width="21.42578125" style="444" customWidth="1"/>
    <col min="10504" max="10504" width="16.7109375" style="444" customWidth="1"/>
    <col min="10505" max="10505" width="12.5703125" style="444"/>
    <col min="10506" max="10506" width="16.7109375" style="444" customWidth="1"/>
    <col min="10507" max="10507" width="22.85546875" style="444" customWidth="1"/>
    <col min="10508" max="10751" width="12.5703125" style="444"/>
    <col min="10752" max="10752" width="5" style="444" customWidth="1"/>
    <col min="10753" max="10753" width="2" style="444" customWidth="1"/>
    <col min="10754" max="10754" width="57.140625" style="444" customWidth="1"/>
    <col min="10755" max="10755" width="20.140625" style="444" customWidth="1"/>
    <col min="10756" max="10759" width="21.42578125" style="444" customWidth="1"/>
    <col min="10760" max="10760" width="16.7109375" style="444" customWidth="1"/>
    <col min="10761" max="10761" width="12.5703125" style="444"/>
    <col min="10762" max="10762" width="16.7109375" style="444" customWidth="1"/>
    <col min="10763" max="10763" width="22.85546875" style="444" customWidth="1"/>
    <col min="10764" max="11007" width="12.5703125" style="444"/>
    <col min="11008" max="11008" width="5" style="444" customWidth="1"/>
    <col min="11009" max="11009" width="2" style="444" customWidth="1"/>
    <col min="11010" max="11010" width="57.140625" style="444" customWidth="1"/>
    <col min="11011" max="11011" width="20.140625" style="444" customWidth="1"/>
    <col min="11012" max="11015" width="21.42578125" style="444" customWidth="1"/>
    <col min="11016" max="11016" width="16.7109375" style="444" customWidth="1"/>
    <col min="11017" max="11017" width="12.5703125" style="444"/>
    <col min="11018" max="11018" width="16.7109375" style="444" customWidth="1"/>
    <col min="11019" max="11019" width="22.85546875" style="444" customWidth="1"/>
    <col min="11020" max="11263" width="12.5703125" style="444"/>
    <col min="11264" max="11264" width="5" style="444" customWidth="1"/>
    <col min="11265" max="11265" width="2" style="444" customWidth="1"/>
    <col min="11266" max="11266" width="57.140625" style="444" customWidth="1"/>
    <col min="11267" max="11267" width="20.140625" style="444" customWidth="1"/>
    <col min="11268" max="11271" width="21.42578125" style="444" customWidth="1"/>
    <col min="11272" max="11272" width="16.7109375" style="444" customWidth="1"/>
    <col min="11273" max="11273" width="12.5703125" style="444"/>
    <col min="11274" max="11274" width="16.7109375" style="444" customWidth="1"/>
    <col min="11275" max="11275" width="22.85546875" style="444" customWidth="1"/>
    <col min="11276" max="11519" width="12.5703125" style="444"/>
    <col min="11520" max="11520" width="5" style="444" customWidth="1"/>
    <col min="11521" max="11521" width="2" style="444" customWidth="1"/>
    <col min="11522" max="11522" width="57.140625" style="444" customWidth="1"/>
    <col min="11523" max="11523" width="20.140625" style="444" customWidth="1"/>
    <col min="11524" max="11527" width="21.42578125" style="444" customWidth="1"/>
    <col min="11528" max="11528" width="16.7109375" style="444" customWidth="1"/>
    <col min="11529" max="11529" width="12.5703125" style="444"/>
    <col min="11530" max="11530" width="16.7109375" style="444" customWidth="1"/>
    <col min="11531" max="11531" width="22.85546875" style="444" customWidth="1"/>
    <col min="11532" max="11775" width="12.5703125" style="444"/>
    <col min="11776" max="11776" width="5" style="444" customWidth="1"/>
    <col min="11777" max="11777" width="2" style="444" customWidth="1"/>
    <col min="11778" max="11778" width="57.140625" style="444" customWidth="1"/>
    <col min="11779" max="11779" width="20.140625" style="444" customWidth="1"/>
    <col min="11780" max="11783" width="21.42578125" style="444" customWidth="1"/>
    <col min="11784" max="11784" width="16.7109375" style="444" customWidth="1"/>
    <col min="11785" max="11785" width="12.5703125" style="444"/>
    <col min="11786" max="11786" width="16.7109375" style="444" customWidth="1"/>
    <col min="11787" max="11787" width="22.85546875" style="444" customWidth="1"/>
    <col min="11788" max="12031" width="12.5703125" style="444"/>
    <col min="12032" max="12032" width="5" style="444" customWidth="1"/>
    <col min="12033" max="12033" width="2" style="444" customWidth="1"/>
    <col min="12034" max="12034" width="57.140625" style="444" customWidth="1"/>
    <col min="12035" max="12035" width="20.140625" style="444" customWidth="1"/>
    <col min="12036" max="12039" width="21.42578125" style="444" customWidth="1"/>
    <col min="12040" max="12040" width="16.7109375" style="444" customWidth="1"/>
    <col min="12041" max="12041" width="12.5703125" style="444"/>
    <col min="12042" max="12042" width="16.7109375" style="444" customWidth="1"/>
    <col min="12043" max="12043" width="22.85546875" style="444" customWidth="1"/>
    <col min="12044" max="12287" width="12.5703125" style="444"/>
    <col min="12288" max="12288" width="5" style="444" customWidth="1"/>
    <col min="12289" max="12289" width="2" style="444" customWidth="1"/>
    <col min="12290" max="12290" width="57.140625" style="444" customWidth="1"/>
    <col min="12291" max="12291" width="20.140625" style="444" customWidth="1"/>
    <col min="12292" max="12295" width="21.42578125" style="444" customWidth="1"/>
    <col min="12296" max="12296" width="16.7109375" style="444" customWidth="1"/>
    <col min="12297" max="12297" width="12.5703125" style="444"/>
    <col min="12298" max="12298" width="16.7109375" style="444" customWidth="1"/>
    <col min="12299" max="12299" width="22.85546875" style="444" customWidth="1"/>
    <col min="12300" max="12543" width="12.5703125" style="444"/>
    <col min="12544" max="12544" width="5" style="444" customWidth="1"/>
    <col min="12545" max="12545" width="2" style="444" customWidth="1"/>
    <col min="12546" max="12546" width="57.140625" style="444" customWidth="1"/>
    <col min="12547" max="12547" width="20.140625" style="444" customWidth="1"/>
    <col min="12548" max="12551" width="21.42578125" style="444" customWidth="1"/>
    <col min="12552" max="12552" width="16.7109375" style="444" customWidth="1"/>
    <col min="12553" max="12553" width="12.5703125" style="444"/>
    <col min="12554" max="12554" width="16.7109375" style="444" customWidth="1"/>
    <col min="12555" max="12555" width="22.85546875" style="444" customWidth="1"/>
    <col min="12556" max="12799" width="12.5703125" style="444"/>
    <col min="12800" max="12800" width="5" style="444" customWidth="1"/>
    <col min="12801" max="12801" width="2" style="444" customWidth="1"/>
    <col min="12802" max="12802" width="57.140625" style="444" customWidth="1"/>
    <col min="12803" max="12803" width="20.140625" style="444" customWidth="1"/>
    <col min="12804" max="12807" width="21.42578125" style="444" customWidth="1"/>
    <col min="12808" max="12808" width="16.7109375" style="444" customWidth="1"/>
    <col min="12809" max="12809" width="12.5703125" style="444"/>
    <col min="12810" max="12810" width="16.7109375" style="444" customWidth="1"/>
    <col min="12811" max="12811" width="22.85546875" style="444" customWidth="1"/>
    <col min="12812" max="13055" width="12.5703125" style="444"/>
    <col min="13056" max="13056" width="5" style="444" customWidth="1"/>
    <col min="13057" max="13057" width="2" style="444" customWidth="1"/>
    <col min="13058" max="13058" width="57.140625" style="444" customWidth="1"/>
    <col min="13059" max="13059" width="20.140625" style="444" customWidth="1"/>
    <col min="13060" max="13063" width="21.42578125" style="444" customWidth="1"/>
    <col min="13064" max="13064" width="16.7109375" style="444" customWidth="1"/>
    <col min="13065" max="13065" width="12.5703125" style="444"/>
    <col min="13066" max="13066" width="16.7109375" style="444" customWidth="1"/>
    <col min="13067" max="13067" width="22.85546875" style="444" customWidth="1"/>
    <col min="13068" max="13311" width="12.5703125" style="444"/>
    <col min="13312" max="13312" width="5" style="444" customWidth="1"/>
    <col min="13313" max="13313" width="2" style="444" customWidth="1"/>
    <col min="13314" max="13314" width="57.140625" style="444" customWidth="1"/>
    <col min="13315" max="13315" width="20.140625" style="444" customWidth="1"/>
    <col min="13316" max="13319" width="21.42578125" style="444" customWidth="1"/>
    <col min="13320" max="13320" width="16.7109375" style="444" customWidth="1"/>
    <col min="13321" max="13321" width="12.5703125" style="444"/>
    <col min="13322" max="13322" width="16.7109375" style="444" customWidth="1"/>
    <col min="13323" max="13323" width="22.85546875" style="444" customWidth="1"/>
    <col min="13324" max="13567" width="12.5703125" style="444"/>
    <col min="13568" max="13568" width="5" style="444" customWidth="1"/>
    <col min="13569" max="13569" width="2" style="444" customWidth="1"/>
    <col min="13570" max="13570" width="57.140625" style="444" customWidth="1"/>
    <col min="13571" max="13571" width="20.140625" style="444" customWidth="1"/>
    <col min="13572" max="13575" width="21.42578125" style="444" customWidth="1"/>
    <col min="13576" max="13576" width="16.7109375" style="444" customWidth="1"/>
    <col min="13577" max="13577" width="12.5703125" style="444"/>
    <col min="13578" max="13578" width="16.7109375" style="444" customWidth="1"/>
    <col min="13579" max="13579" width="22.85546875" style="444" customWidth="1"/>
    <col min="13580" max="13823" width="12.5703125" style="444"/>
    <col min="13824" max="13824" width="5" style="444" customWidth="1"/>
    <col min="13825" max="13825" width="2" style="444" customWidth="1"/>
    <col min="13826" max="13826" width="57.140625" style="444" customWidth="1"/>
    <col min="13827" max="13827" width="20.140625" style="444" customWidth="1"/>
    <col min="13828" max="13831" width="21.42578125" style="444" customWidth="1"/>
    <col min="13832" max="13832" width="16.7109375" style="444" customWidth="1"/>
    <col min="13833" max="13833" width="12.5703125" style="444"/>
    <col min="13834" max="13834" width="16.7109375" style="444" customWidth="1"/>
    <col min="13835" max="13835" width="22.85546875" style="444" customWidth="1"/>
    <col min="13836" max="14079" width="12.5703125" style="444"/>
    <col min="14080" max="14080" width="5" style="444" customWidth="1"/>
    <col min="14081" max="14081" width="2" style="444" customWidth="1"/>
    <col min="14082" max="14082" width="57.140625" style="444" customWidth="1"/>
    <col min="14083" max="14083" width="20.140625" style="444" customWidth="1"/>
    <col min="14084" max="14087" width="21.42578125" style="444" customWidth="1"/>
    <col min="14088" max="14088" width="16.7109375" style="444" customWidth="1"/>
    <col min="14089" max="14089" width="12.5703125" style="444"/>
    <col min="14090" max="14090" width="16.7109375" style="444" customWidth="1"/>
    <col min="14091" max="14091" width="22.85546875" style="444" customWidth="1"/>
    <col min="14092" max="14335" width="12.5703125" style="444"/>
    <col min="14336" max="14336" width="5" style="444" customWidth="1"/>
    <col min="14337" max="14337" width="2" style="444" customWidth="1"/>
    <col min="14338" max="14338" width="57.140625" style="444" customWidth="1"/>
    <col min="14339" max="14339" width="20.140625" style="444" customWidth="1"/>
    <col min="14340" max="14343" width="21.42578125" style="444" customWidth="1"/>
    <col min="14344" max="14344" width="16.7109375" style="444" customWidth="1"/>
    <col min="14345" max="14345" width="12.5703125" style="444"/>
    <col min="14346" max="14346" width="16.7109375" style="444" customWidth="1"/>
    <col min="14347" max="14347" width="22.85546875" style="444" customWidth="1"/>
    <col min="14348" max="14591" width="12.5703125" style="444"/>
    <col min="14592" max="14592" width="5" style="444" customWidth="1"/>
    <col min="14593" max="14593" width="2" style="444" customWidth="1"/>
    <col min="14594" max="14594" width="57.140625" style="444" customWidth="1"/>
    <col min="14595" max="14595" width="20.140625" style="444" customWidth="1"/>
    <col min="14596" max="14599" width="21.42578125" style="444" customWidth="1"/>
    <col min="14600" max="14600" width="16.7109375" style="444" customWidth="1"/>
    <col min="14601" max="14601" width="12.5703125" style="444"/>
    <col min="14602" max="14602" width="16.7109375" style="444" customWidth="1"/>
    <col min="14603" max="14603" width="22.85546875" style="444" customWidth="1"/>
    <col min="14604" max="14847" width="12.5703125" style="444"/>
    <col min="14848" max="14848" width="5" style="444" customWidth="1"/>
    <col min="14849" max="14849" width="2" style="444" customWidth="1"/>
    <col min="14850" max="14850" width="57.140625" style="444" customWidth="1"/>
    <col min="14851" max="14851" width="20.140625" style="444" customWidth="1"/>
    <col min="14852" max="14855" width="21.42578125" style="444" customWidth="1"/>
    <col min="14856" max="14856" width="16.7109375" style="444" customWidth="1"/>
    <col min="14857" max="14857" width="12.5703125" style="444"/>
    <col min="14858" max="14858" width="16.7109375" style="444" customWidth="1"/>
    <col min="14859" max="14859" width="22.85546875" style="444" customWidth="1"/>
    <col min="14860" max="15103" width="12.5703125" style="444"/>
    <col min="15104" max="15104" width="5" style="444" customWidth="1"/>
    <col min="15105" max="15105" width="2" style="444" customWidth="1"/>
    <col min="15106" max="15106" width="57.140625" style="444" customWidth="1"/>
    <col min="15107" max="15107" width="20.140625" style="444" customWidth="1"/>
    <col min="15108" max="15111" width="21.42578125" style="444" customWidth="1"/>
    <col min="15112" max="15112" width="16.7109375" style="444" customWidth="1"/>
    <col min="15113" max="15113" width="12.5703125" style="444"/>
    <col min="15114" max="15114" width="16.7109375" style="444" customWidth="1"/>
    <col min="15115" max="15115" width="22.85546875" style="444" customWidth="1"/>
    <col min="15116" max="15359" width="12.5703125" style="444"/>
    <col min="15360" max="15360" width="5" style="444" customWidth="1"/>
    <col min="15361" max="15361" width="2" style="444" customWidth="1"/>
    <col min="15362" max="15362" width="57.140625" style="444" customWidth="1"/>
    <col min="15363" max="15363" width="20.140625" style="444" customWidth="1"/>
    <col min="15364" max="15367" width="21.42578125" style="444" customWidth="1"/>
    <col min="15368" max="15368" width="16.7109375" style="444" customWidth="1"/>
    <col min="15369" max="15369" width="12.5703125" style="444"/>
    <col min="15370" max="15370" width="16.7109375" style="444" customWidth="1"/>
    <col min="15371" max="15371" width="22.85546875" style="444" customWidth="1"/>
    <col min="15372" max="15615" width="12.5703125" style="444"/>
    <col min="15616" max="15616" width="5" style="444" customWidth="1"/>
    <col min="15617" max="15617" width="2" style="444" customWidth="1"/>
    <col min="15618" max="15618" width="57.140625" style="444" customWidth="1"/>
    <col min="15619" max="15619" width="20.140625" style="444" customWidth="1"/>
    <col min="15620" max="15623" width="21.42578125" style="444" customWidth="1"/>
    <col min="15624" max="15624" width="16.7109375" style="444" customWidth="1"/>
    <col min="15625" max="15625" width="12.5703125" style="444"/>
    <col min="15626" max="15626" width="16.7109375" style="444" customWidth="1"/>
    <col min="15627" max="15627" width="22.85546875" style="444" customWidth="1"/>
    <col min="15628" max="15871" width="12.5703125" style="444"/>
    <col min="15872" max="15872" width="5" style="444" customWidth="1"/>
    <col min="15873" max="15873" width="2" style="444" customWidth="1"/>
    <col min="15874" max="15874" width="57.140625" style="444" customWidth="1"/>
    <col min="15875" max="15875" width="20.140625" style="444" customWidth="1"/>
    <col min="15876" max="15879" width="21.42578125" style="444" customWidth="1"/>
    <col min="15880" max="15880" width="16.7109375" style="444" customWidth="1"/>
    <col min="15881" max="15881" width="12.5703125" style="444"/>
    <col min="15882" max="15882" width="16.7109375" style="444" customWidth="1"/>
    <col min="15883" max="15883" width="22.85546875" style="444" customWidth="1"/>
    <col min="15884" max="16127" width="12.5703125" style="444"/>
    <col min="16128" max="16128" width="5" style="444" customWidth="1"/>
    <col min="16129" max="16129" width="2" style="444" customWidth="1"/>
    <col min="16130" max="16130" width="57.140625" style="444" customWidth="1"/>
    <col min="16131" max="16131" width="20.140625" style="444" customWidth="1"/>
    <col min="16132" max="16135" width="21.42578125" style="444" customWidth="1"/>
    <col min="16136" max="16136" width="16.7109375" style="444" customWidth="1"/>
    <col min="16137" max="16137" width="12.5703125" style="444"/>
    <col min="16138" max="16138" width="16.7109375" style="444" customWidth="1"/>
    <col min="16139" max="16139" width="22.85546875" style="444" customWidth="1"/>
    <col min="16140" max="16384" width="12.5703125" style="444"/>
  </cols>
  <sheetData>
    <row r="1" spans="1:64" ht="15.75" customHeight="1">
      <c r="A1" s="1659" t="s">
        <v>598</v>
      </c>
      <c r="B1" s="1659"/>
      <c r="C1" s="1659"/>
      <c r="D1" s="442"/>
      <c r="E1" s="442"/>
      <c r="F1" s="442"/>
      <c r="G1" s="443"/>
      <c r="H1" s="443"/>
    </row>
    <row r="2" spans="1:64" ht="26.25" customHeight="1">
      <c r="A2" s="1660" t="s">
        <v>599</v>
      </c>
      <c r="B2" s="1660"/>
      <c r="C2" s="1660"/>
      <c r="D2" s="1660"/>
      <c r="E2" s="1660"/>
      <c r="F2" s="1660"/>
      <c r="G2" s="1660"/>
      <c r="H2" s="1660"/>
    </row>
    <row r="3" spans="1:64" ht="12" customHeight="1">
      <c r="A3" s="442"/>
      <c r="B3" s="442"/>
      <c r="C3" s="445"/>
      <c r="D3" s="446"/>
      <c r="E3" s="446"/>
      <c r="F3" s="446"/>
      <c r="G3" s="447"/>
      <c r="H3" s="447"/>
    </row>
    <row r="4" spans="1:64" ht="15" customHeight="1">
      <c r="A4" s="448"/>
      <c r="B4" s="448"/>
      <c r="C4" s="445"/>
      <c r="D4" s="446"/>
      <c r="E4" s="446"/>
      <c r="F4" s="446"/>
      <c r="G4" s="447"/>
      <c r="H4" s="449" t="s">
        <v>2</v>
      </c>
    </row>
    <row r="5" spans="1:64" ht="16.5" customHeight="1">
      <c r="A5" s="450"/>
      <c r="B5" s="443"/>
      <c r="C5" s="451"/>
      <c r="D5" s="1661" t="s">
        <v>562</v>
      </c>
      <c r="E5" s="1662"/>
      <c r="F5" s="1663"/>
      <c r="G5" s="1664" t="s">
        <v>563</v>
      </c>
      <c r="H5" s="1665"/>
    </row>
    <row r="6" spans="1:64" ht="15" customHeight="1">
      <c r="A6" s="452"/>
      <c r="B6" s="443"/>
      <c r="C6" s="453"/>
      <c r="D6" s="1666" t="s">
        <v>776</v>
      </c>
      <c r="E6" s="1667"/>
      <c r="F6" s="1668"/>
      <c r="G6" s="1647" t="s">
        <v>776</v>
      </c>
      <c r="H6" s="1649"/>
    </row>
    <row r="7" spans="1:64" ht="15.75">
      <c r="A7" s="452"/>
      <c r="B7" s="443"/>
      <c r="C7" s="454" t="s">
        <v>3</v>
      </c>
      <c r="D7" s="455"/>
      <c r="E7" s="456" t="s">
        <v>564</v>
      </c>
      <c r="F7" s="457"/>
      <c r="G7" s="458" t="s">
        <v>4</v>
      </c>
      <c r="H7" s="459" t="s">
        <v>4</v>
      </c>
    </row>
    <row r="8" spans="1:64" ht="14.25" customHeight="1">
      <c r="A8" s="452"/>
      <c r="B8" s="443"/>
      <c r="C8" s="460"/>
      <c r="D8" s="461"/>
      <c r="E8" s="462"/>
      <c r="F8" s="463" t="s">
        <v>564</v>
      </c>
      <c r="G8" s="464" t="s">
        <v>565</v>
      </c>
      <c r="H8" s="459" t="s">
        <v>566</v>
      </c>
    </row>
    <row r="9" spans="1:64" ht="14.25" customHeight="1">
      <c r="A9" s="452"/>
      <c r="B9" s="443"/>
      <c r="C9" s="465"/>
      <c r="D9" s="466" t="s">
        <v>567</v>
      </c>
      <c r="E9" s="467" t="s">
        <v>568</v>
      </c>
      <c r="F9" s="468" t="s">
        <v>569</v>
      </c>
      <c r="G9" s="464" t="s">
        <v>570</v>
      </c>
      <c r="H9" s="459" t="s">
        <v>571</v>
      </c>
    </row>
    <row r="10" spans="1:64" ht="14.25" customHeight="1">
      <c r="A10" s="469"/>
      <c r="B10" s="448"/>
      <c r="C10" s="470"/>
      <c r="D10" s="471"/>
      <c r="E10" s="472"/>
      <c r="F10" s="468" t="s">
        <v>572</v>
      </c>
      <c r="G10" s="473" t="s">
        <v>573</v>
      </c>
      <c r="H10" s="474"/>
    </row>
    <row r="11" spans="1:64" ht="9.9499999999999993" customHeight="1">
      <c r="A11" s="475"/>
      <c r="B11" s="476"/>
      <c r="C11" s="477" t="s">
        <v>439</v>
      </c>
      <c r="D11" s="478">
        <v>2</v>
      </c>
      <c r="E11" s="479">
        <v>3</v>
      </c>
      <c r="F11" s="479">
        <v>4</v>
      </c>
      <c r="G11" s="480">
        <v>5</v>
      </c>
      <c r="H11" s="481">
        <v>6</v>
      </c>
    </row>
    <row r="12" spans="1:64" ht="15.75" customHeight="1">
      <c r="A12" s="450"/>
      <c r="B12" s="482"/>
      <c r="C12" s="483" t="s">
        <v>4</v>
      </c>
      <c r="D12" s="759" t="s">
        <v>4</v>
      </c>
      <c r="E12" s="760" t="s">
        <v>124</v>
      </c>
      <c r="F12" s="761"/>
      <c r="G12" s="762" t="s">
        <v>4</v>
      </c>
      <c r="H12" s="763" t="s">
        <v>124</v>
      </c>
    </row>
    <row r="13" spans="1:64" ht="15.75">
      <c r="A13" s="1655" t="s">
        <v>40</v>
      </c>
      <c r="B13" s="1656"/>
      <c r="C13" s="1657"/>
      <c r="D13" s="837">
        <v>111122273.33999996</v>
      </c>
      <c r="E13" s="838">
        <v>4458490.959999999</v>
      </c>
      <c r="F13" s="838">
        <v>1056.48</v>
      </c>
      <c r="G13" s="839">
        <v>4189624.3699999996</v>
      </c>
      <c r="H13" s="840">
        <v>268866.59000000003</v>
      </c>
    </row>
    <row r="14" spans="1:64" s="484" customFormat="1" ht="24" customHeight="1">
      <c r="A14" s="764" t="s">
        <v>350</v>
      </c>
      <c r="B14" s="765" t="s">
        <v>47</v>
      </c>
      <c r="C14" s="766" t="s">
        <v>351</v>
      </c>
      <c r="D14" s="841">
        <v>40238659.729999959</v>
      </c>
      <c r="E14" s="842">
        <v>326895.35999999999</v>
      </c>
      <c r="F14" s="842">
        <v>0</v>
      </c>
      <c r="G14" s="843">
        <v>326895.35999999999</v>
      </c>
      <c r="H14" s="844">
        <v>0</v>
      </c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</row>
    <row r="15" spans="1:64" s="484" customFormat="1" ht="24" hidden="1" customHeight="1">
      <c r="A15" s="764" t="s">
        <v>352</v>
      </c>
      <c r="B15" s="765" t="s">
        <v>47</v>
      </c>
      <c r="C15" s="766" t="s">
        <v>353</v>
      </c>
      <c r="D15" s="841">
        <v>0</v>
      </c>
      <c r="E15" s="842">
        <v>0</v>
      </c>
      <c r="F15" s="842">
        <v>0</v>
      </c>
      <c r="G15" s="845">
        <v>0</v>
      </c>
      <c r="H15" s="844">
        <v>0</v>
      </c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  <c r="AM15" s="444"/>
      <c r="AN15" s="444"/>
      <c r="AO15" s="444"/>
      <c r="AP15" s="444"/>
      <c r="AQ15" s="444"/>
      <c r="AR15" s="444"/>
      <c r="AS15" s="444"/>
      <c r="AT15" s="444"/>
      <c r="AU15" s="444"/>
      <c r="AV15" s="444"/>
      <c r="AW15" s="444"/>
      <c r="AX15" s="444"/>
      <c r="AY15" s="444"/>
      <c r="AZ15" s="444"/>
      <c r="BA15" s="444"/>
      <c r="BB15" s="444"/>
      <c r="BC15" s="444"/>
      <c r="BD15" s="444"/>
      <c r="BE15" s="444"/>
      <c r="BF15" s="444"/>
      <c r="BG15" s="444"/>
      <c r="BH15" s="444"/>
      <c r="BI15" s="444"/>
      <c r="BJ15" s="444"/>
      <c r="BK15" s="444"/>
      <c r="BL15" s="444"/>
    </row>
    <row r="16" spans="1:64" s="484" customFormat="1" ht="24" customHeight="1">
      <c r="A16" s="764" t="s">
        <v>354</v>
      </c>
      <c r="B16" s="765" t="s">
        <v>47</v>
      </c>
      <c r="C16" s="766" t="s">
        <v>355</v>
      </c>
      <c r="D16" s="841">
        <v>426502.7300000001</v>
      </c>
      <c r="E16" s="842">
        <v>0</v>
      </c>
      <c r="F16" s="842">
        <v>0</v>
      </c>
      <c r="G16" s="845">
        <v>0</v>
      </c>
      <c r="H16" s="844">
        <v>0</v>
      </c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4"/>
      <c r="AF16" s="444"/>
      <c r="AG16" s="444"/>
      <c r="AH16" s="444"/>
      <c r="AI16" s="444"/>
      <c r="AJ16" s="444"/>
      <c r="AK16" s="444"/>
      <c r="AL16" s="444"/>
      <c r="AM16" s="444"/>
      <c r="AN16" s="444"/>
      <c r="AO16" s="444"/>
      <c r="AP16" s="444"/>
      <c r="AQ16" s="444"/>
      <c r="AR16" s="444"/>
      <c r="AS16" s="444"/>
      <c r="AT16" s="444"/>
      <c r="AU16" s="444"/>
      <c r="AV16" s="444"/>
      <c r="AW16" s="444"/>
      <c r="AX16" s="444"/>
      <c r="AY16" s="444"/>
      <c r="AZ16" s="444"/>
      <c r="BA16" s="444"/>
      <c r="BB16" s="444"/>
      <c r="BC16" s="444"/>
      <c r="BD16" s="444"/>
      <c r="BE16" s="444"/>
      <c r="BF16" s="444"/>
      <c r="BG16" s="444"/>
      <c r="BH16" s="444"/>
      <c r="BI16" s="444"/>
      <c r="BJ16" s="444"/>
      <c r="BK16" s="444"/>
      <c r="BL16" s="444"/>
    </row>
    <row r="17" spans="1:64" s="919" customFormat="1" ht="37.5" hidden="1" customHeight="1">
      <c r="A17" s="907" t="s">
        <v>360</v>
      </c>
      <c r="B17" s="903" t="s">
        <v>47</v>
      </c>
      <c r="C17" s="905" t="s">
        <v>728</v>
      </c>
      <c r="D17" s="841">
        <v>0</v>
      </c>
      <c r="E17" s="842">
        <v>0</v>
      </c>
      <c r="F17" s="842">
        <v>0</v>
      </c>
      <c r="G17" s="845">
        <v>0</v>
      </c>
      <c r="H17" s="844">
        <v>0</v>
      </c>
      <c r="I17" s="918"/>
      <c r="J17" s="918"/>
      <c r="K17" s="918"/>
      <c r="L17" s="918"/>
      <c r="M17" s="918"/>
      <c r="N17" s="918"/>
      <c r="O17" s="918"/>
      <c r="P17" s="918"/>
      <c r="Q17" s="918"/>
      <c r="R17" s="918"/>
      <c r="S17" s="918"/>
      <c r="T17" s="918"/>
      <c r="U17" s="918"/>
      <c r="V17" s="918"/>
      <c r="W17" s="918"/>
      <c r="X17" s="918"/>
      <c r="Y17" s="918"/>
      <c r="Z17" s="918"/>
      <c r="AA17" s="918"/>
      <c r="AB17" s="918"/>
      <c r="AC17" s="918"/>
      <c r="AD17" s="918"/>
      <c r="AE17" s="918"/>
      <c r="AF17" s="918"/>
      <c r="AG17" s="918"/>
      <c r="AH17" s="918"/>
      <c r="AI17" s="918"/>
      <c r="AJ17" s="918"/>
      <c r="AK17" s="918"/>
      <c r="AL17" s="918"/>
      <c r="AM17" s="918"/>
      <c r="AN17" s="918"/>
      <c r="AO17" s="918"/>
      <c r="AP17" s="918"/>
      <c r="AQ17" s="918"/>
      <c r="AR17" s="918"/>
      <c r="AS17" s="918"/>
      <c r="AT17" s="918"/>
      <c r="AU17" s="918"/>
      <c r="AV17" s="918"/>
      <c r="AW17" s="918"/>
      <c r="AX17" s="918"/>
      <c r="AY17" s="918"/>
      <c r="AZ17" s="918"/>
      <c r="BA17" s="918"/>
      <c r="BB17" s="918"/>
      <c r="BC17" s="918"/>
      <c r="BD17" s="918"/>
      <c r="BE17" s="918"/>
      <c r="BF17" s="918"/>
      <c r="BG17" s="918"/>
      <c r="BH17" s="918"/>
      <c r="BI17" s="918"/>
      <c r="BJ17" s="918"/>
      <c r="BK17" s="918"/>
      <c r="BL17" s="918"/>
    </row>
    <row r="18" spans="1:64" s="484" customFormat="1" ht="24" customHeight="1">
      <c r="A18" s="764" t="s">
        <v>363</v>
      </c>
      <c r="B18" s="765" t="s">
        <v>47</v>
      </c>
      <c r="C18" s="766" t="s">
        <v>364</v>
      </c>
      <c r="D18" s="841">
        <v>579250.18999999994</v>
      </c>
      <c r="E18" s="842">
        <v>0</v>
      </c>
      <c r="F18" s="842">
        <v>0</v>
      </c>
      <c r="G18" s="845">
        <v>0</v>
      </c>
      <c r="H18" s="844">
        <v>0</v>
      </c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  <c r="AM18" s="444"/>
      <c r="AN18" s="444"/>
      <c r="AO18" s="444"/>
      <c r="AP18" s="444"/>
      <c r="AQ18" s="444"/>
      <c r="AR18" s="444"/>
      <c r="AS18" s="444"/>
      <c r="AT18" s="444"/>
      <c r="AU18" s="444"/>
      <c r="AV18" s="444"/>
      <c r="AW18" s="444"/>
      <c r="AX18" s="444"/>
      <c r="AY18" s="444"/>
      <c r="AZ18" s="444"/>
      <c r="BA18" s="444"/>
      <c r="BB18" s="444"/>
      <c r="BC18" s="444"/>
      <c r="BD18" s="444"/>
      <c r="BE18" s="444"/>
      <c r="BF18" s="444"/>
      <c r="BG18" s="444"/>
      <c r="BH18" s="444"/>
      <c r="BI18" s="444"/>
      <c r="BJ18" s="444"/>
      <c r="BK18" s="444"/>
      <c r="BL18" s="444"/>
    </row>
    <row r="19" spans="1:64" s="484" customFormat="1" ht="24" customHeight="1">
      <c r="A19" s="764" t="s">
        <v>367</v>
      </c>
      <c r="B19" s="765" t="s">
        <v>47</v>
      </c>
      <c r="C19" s="766" t="s">
        <v>368</v>
      </c>
      <c r="D19" s="841">
        <v>3848259.1799999988</v>
      </c>
      <c r="E19" s="842">
        <v>0</v>
      </c>
      <c r="F19" s="842">
        <v>0</v>
      </c>
      <c r="G19" s="845">
        <v>0</v>
      </c>
      <c r="H19" s="844">
        <v>0</v>
      </c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  <c r="AH19" s="444"/>
      <c r="AI19" s="444"/>
      <c r="AJ19" s="444"/>
      <c r="AK19" s="444"/>
      <c r="AL19" s="444"/>
      <c r="AM19" s="444"/>
      <c r="AN19" s="444"/>
      <c r="AO19" s="444"/>
      <c r="AP19" s="444"/>
      <c r="AQ19" s="444"/>
      <c r="AR19" s="444"/>
      <c r="AS19" s="444"/>
      <c r="AT19" s="444"/>
      <c r="AU19" s="444"/>
      <c r="AV19" s="444"/>
      <c r="AW19" s="444"/>
      <c r="AX19" s="444"/>
      <c r="AY19" s="444"/>
      <c r="AZ19" s="444"/>
      <c r="BA19" s="444"/>
      <c r="BB19" s="444"/>
      <c r="BC19" s="444"/>
      <c r="BD19" s="444"/>
      <c r="BE19" s="444"/>
      <c r="BF19" s="444"/>
      <c r="BG19" s="444"/>
      <c r="BH19" s="444"/>
      <c r="BI19" s="444"/>
      <c r="BJ19" s="444"/>
      <c r="BK19" s="444"/>
      <c r="BL19" s="444"/>
    </row>
    <row r="20" spans="1:64" s="486" customFormat="1" ht="24" hidden="1" customHeight="1">
      <c r="A20" s="767" t="s">
        <v>369</v>
      </c>
      <c r="B20" s="768" t="s">
        <v>47</v>
      </c>
      <c r="C20" s="769" t="s">
        <v>132</v>
      </c>
      <c r="D20" s="841">
        <v>0</v>
      </c>
      <c r="E20" s="842">
        <v>0</v>
      </c>
      <c r="F20" s="842">
        <v>0</v>
      </c>
      <c r="G20" s="846">
        <v>0</v>
      </c>
      <c r="H20" s="844">
        <v>0</v>
      </c>
      <c r="I20" s="485"/>
      <c r="J20" s="485"/>
      <c r="K20" s="485"/>
      <c r="L20" s="485"/>
      <c r="M20" s="485"/>
      <c r="N20" s="485"/>
      <c r="O20" s="485"/>
      <c r="P20" s="485"/>
      <c r="Q20" s="485"/>
      <c r="R20" s="485"/>
      <c r="S20" s="485"/>
      <c r="T20" s="485"/>
      <c r="U20" s="485"/>
      <c r="V20" s="485"/>
      <c r="W20" s="485"/>
      <c r="X20" s="485"/>
      <c r="Y20" s="485"/>
      <c r="Z20" s="485"/>
      <c r="AA20" s="485"/>
      <c r="AB20" s="485"/>
      <c r="AC20" s="485"/>
      <c r="AD20" s="485"/>
      <c r="AE20" s="485"/>
      <c r="AF20" s="485"/>
      <c r="AG20" s="485"/>
      <c r="AH20" s="485"/>
      <c r="AI20" s="485"/>
      <c r="AJ20" s="485"/>
      <c r="AK20" s="485"/>
      <c r="AL20" s="485"/>
      <c r="AM20" s="485"/>
      <c r="AN20" s="485"/>
      <c r="AO20" s="485"/>
      <c r="AP20" s="485"/>
      <c r="AQ20" s="485"/>
      <c r="AR20" s="485"/>
      <c r="AS20" s="485"/>
      <c r="AT20" s="485"/>
      <c r="AU20" s="485"/>
      <c r="AV20" s="485"/>
      <c r="AW20" s="485"/>
      <c r="AX20" s="485"/>
      <c r="AY20" s="485"/>
      <c r="AZ20" s="485"/>
      <c r="BA20" s="485"/>
      <c r="BB20" s="485"/>
      <c r="BC20" s="485"/>
      <c r="BD20" s="485"/>
      <c r="BE20" s="485"/>
      <c r="BF20" s="485"/>
      <c r="BG20" s="485"/>
      <c r="BH20" s="485"/>
      <c r="BI20" s="485"/>
      <c r="BJ20" s="485"/>
      <c r="BK20" s="485"/>
      <c r="BL20" s="485"/>
    </row>
    <row r="21" spans="1:64" s="486" customFormat="1" ht="24" customHeight="1">
      <c r="A21" s="767" t="s">
        <v>370</v>
      </c>
      <c r="B21" s="770" t="s">
        <v>47</v>
      </c>
      <c r="C21" s="769" t="s">
        <v>371</v>
      </c>
      <c r="D21" s="841">
        <v>6892569.5600000005</v>
      </c>
      <c r="E21" s="842">
        <v>3097498.1199999996</v>
      </c>
      <c r="F21" s="842">
        <v>0</v>
      </c>
      <c r="G21" s="846">
        <v>2828631.53</v>
      </c>
      <c r="H21" s="844">
        <v>268866.59000000003</v>
      </c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485"/>
      <c r="AM21" s="485"/>
      <c r="AN21" s="485"/>
      <c r="AO21" s="485"/>
      <c r="AP21" s="485"/>
      <c r="AQ21" s="485"/>
      <c r="AR21" s="485"/>
      <c r="AS21" s="485"/>
      <c r="AT21" s="485"/>
      <c r="AU21" s="485"/>
      <c r="AV21" s="485"/>
      <c r="AW21" s="485"/>
      <c r="AX21" s="485"/>
      <c r="AY21" s="485"/>
      <c r="AZ21" s="485"/>
      <c r="BA21" s="485"/>
      <c r="BB21" s="485"/>
      <c r="BC21" s="485"/>
      <c r="BD21" s="485"/>
      <c r="BE21" s="485"/>
      <c r="BF21" s="485"/>
      <c r="BG21" s="485"/>
      <c r="BH21" s="485"/>
      <c r="BI21" s="485"/>
      <c r="BJ21" s="485"/>
      <c r="BK21" s="485"/>
      <c r="BL21" s="485"/>
    </row>
    <row r="22" spans="1:64" s="486" customFormat="1" ht="24" customHeight="1">
      <c r="A22" s="767" t="s">
        <v>372</v>
      </c>
      <c r="B22" s="770" t="s">
        <v>47</v>
      </c>
      <c r="C22" s="769" t="s">
        <v>373</v>
      </c>
      <c r="D22" s="841">
        <v>887171.05999999959</v>
      </c>
      <c r="E22" s="842">
        <v>0</v>
      </c>
      <c r="F22" s="842">
        <v>0</v>
      </c>
      <c r="G22" s="846">
        <v>0</v>
      </c>
      <c r="H22" s="844">
        <v>0</v>
      </c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5"/>
      <c r="Z22" s="485"/>
      <c r="AA22" s="485"/>
      <c r="AB22" s="485"/>
      <c r="AC22" s="485"/>
      <c r="AD22" s="485"/>
      <c r="AE22" s="485"/>
      <c r="AF22" s="485"/>
      <c r="AG22" s="485"/>
      <c r="AH22" s="485"/>
      <c r="AI22" s="485"/>
      <c r="AJ22" s="485"/>
      <c r="AK22" s="485"/>
      <c r="AL22" s="485"/>
      <c r="AM22" s="485"/>
      <c r="AN22" s="485"/>
      <c r="AO22" s="485"/>
      <c r="AP22" s="485"/>
      <c r="AQ22" s="485"/>
      <c r="AR22" s="485"/>
      <c r="AS22" s="485"/>
      <c r="AT22" s="485"/>
      <c r="AU22" s="485"/>
      <c r="AV22" s="485"/>
      <c r="AW22" s="485"/>
      <c r="AX22" s="485"/>
      <c r="AY22" s="485"/>
      <c r="AZ22" s="485"/>
      <c r="BA22" s="485"/>
      <c r="BB22" s="485"/>
      <c r="BC22" s="485"/>
      <c r="BD22" s="485"/>
      <c r="BE22" s="485"/>
      <c r="BF22" s="485"/>
      <c r="BG22" s="485"/>
      <c r="BH22" s="485"/>
      <c r="BI22" s="485"/>
      <c r="BJ22" s="485"/>
      <c r="BK22" s="485"/>
      <c r="BL22" s="485"/>
    </row>
    <row r="23" spans="1:64" s="485" customFormat="1" ht="24" hidden="1" customHeight="1">
      <c r="A23" s="767" t="s">
        <v>374</v>
      </c>
      <c r="B23" s="770" t="s">
        <v>47</v>
      </c>
      <c r="C23" s="769" t="s">
        <v>375</v>
      </c>
      <c r="D23" s="841">
        <v>0</v>
      </c>
      <c r="E23" s="842">
        <v>0</v>
      </c>
      <c r="F23" s="842">
        <v>0</v>
      </c>
      <c r="G23" s="846">
        <v>0</v>
      </c>
      <c r="H23" s="844">
        <v>0</v>
      </c>
    </row>
    <row r="24" spans="1:64" s="486" customFormat="1" ht="24" customHeight="1">
      <c r="A24" s="767" t="s">
        <v>377</v>
      </c>
      <c r="B24" s="770" t="s">
        <v>47</v>
      </c>
      <c r="C24" s="769" t="s">
        <v>83</v>
      </c>
      <c r="D24" s="841">
        <v>19228953.520000018</v>
      </c>
      <c r="E24" s="842">
        <v>2557.48</v>
      </c>
      <c r="F24" s="842">
        <v>1056.48</v>
      </c>
      <c r="G24" s="846">
        <v>2557.48</v>
      </c>
      <c r="H24" s="844">
        <v>0</v>
      </c>
      <c r="I24" s="485"/>
      <c r="J24" s="485"/>
      <c r="K24" s="485"/>
      <c r="L24" s="485"/>
      <c r="M24" s="485"/>
      <c r="N24" s="485"/>
      <c r="O24" s="485"/>
      <c r="P24" s="485"/>
      <c r="Q24" s="485"/>
      <c r="R24" s="485"/>
      <c r="S24" s="485"/>
      <c r="T24" s="485"/>
      <c r="U24" s="485"/>
      <c r="V24" s="485"/>
      <c r="W24" s="485"/>
      <c r="X24" s="485"/>
      <c r="Y24" s="485"/>
      <c r="Z24" s="485"/>
      <c r="AA24" s="485"/>
      <c r="AB24" s="485"/>
      <c r="AC24" s="485"/>
      <c r="AD24" s="485"/>
      <c r="AE24" s="485"/>
      <c r="AF24" s="485"/>
      <c r="AG24" s="485"/>
      <c r="AH24" s="485"/>
      <c r="AI24" s="485"/>
      <c r="AJ24" s="485"/>
      <c r="AK24" s="485"/>
      <c r="AL24" s="485"/>
      <c r="AM24" s="485"/>
      <c r="AN24" s="485"/>
      <c r="AO24" s="485"/>
      <c r="AP24" s="485"/>
      <c r="AQ24" s="485"/>
      <c r="AR24" s="485"/>
      <c r="AS24" s="485"/>
      <c r="AT24" s="485"/>
      <c r="AU24" s="485"/>
      <c r="AV24" s="485"/>
      <c r="AW24" s="485"/>
      <c r="AX24" s="485"/>
      <c r="AY24" s="485"/>
      <c r="AZ24" s="485"/>
      <c r="BA24" s="485"/>
      <c r="BB24" s="485"/>
      <c r="BC24" s="485"/>
      <c r="BD24" s="485"/>
      <c r="BE24" s="485"/>
      <c r="BF24" s="485"/>
      <c r="BG24" s="485"/>
      <c r="BH24" s="485"/>
      <c r="BI24" s="485"/>
      <c r="BJ24" s="485"/>
      <c r="BK24" s="485"/>
      <c r="BL24" s="485"/>
    </row>
    <row r="25" spans="1:64" s="487" customFormat="1" ht="24" customHeight="1">
      <c r="A25" s="767" t="s">
        <v>383</v>
      </c>
      <c r="B25" s="770" t="s">
        <v>47</v>
      </c>
      <c r="C25" s="769" t="s">
        <v>113</v>
      </c>
      <c r="D25" s="841">
        <v>1656683.08</v>
      </c>
      <c r="E25" s="842">
        <v>0</v>
      </c>
      <c r="F25" s="842">
        <v>0</v>
      </c>
      <c r="G25" s="846">
        <v>0</v>
      </c>
      <c r="H25" s="844">
        <v>0</v>
      </c>
      <c r="I25" s="485"/>
      <c r="J25" s="485"/>
      <c r="K25" s="485"/>
      <c r="L25" s="485"/>
      <c r="M25" s="485"/>
      <c r="N25" s="485"/>
      <c r="O25" s="485"/>
      <c r="P25" s="485"/>
      <c r="Q25" s="485"/>
      <c r="R25" s="485"/>
      <c r="S25" s="485"/>
      <c r="T25" s="485"/>
      <c r="U25" s="485"/>
      <c r="V25" s="485"/>
      <c r="W25" s="485"/>
      <c r="X25" s="485"/>
      <c r="Y25" s="485"/>
      <c r="Z25" s="485"/>
      <c r="AA25" s="485"/>
      <c r="AB25" s="485"/>
      <c r="AC25" s="485"/>
      <c r="AD25" s="485"/>
      <c r="AE25" s="485"/>
      <c r="AF25" s="485"/>
      <c r="AG25" s="485"/>
      <c r="AH25" s="485"/>
      <c r="AI25" s="485"/>
      <c r="AJ25" s="485"/>
      <c r="AK25" s="485"/>
      <c r="AL25" s="485"/>
      <c r="AM25" s="485"/>
      <c r="AN25" s="485"/>
      <c r="AO25" s="485"/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5"/>
      <c r="BA25" s="485"/>
      <c r="BB25" s="485"/>
      <c r="BC25" s="485"/>
      <c r="BD25" s="485"/>
      <c r="BE25" s="485"/>
      <c r="BF25" s="485"/>
      <c r="BG25" s="485"/>
      <c r="BH25" s="485"/>
      <c r="BI25" s="485"/>
      <c r="BJ25" s="485"/>
      <c r="BK25" s="485"/>
      <c r="BL25" s="485"/>
    </row>
    <row r="26" spans="1:64" s="488" customFormat="1" ht="24" customHeight="1">
      <c r="A26" s="767" t="s">
        <v>387</v>
      </c>
      <c r="B26" s="770" t="s">
        <v>47</v>
      </c>
      <c r="C26" s="769" t="s">
        <v>579</v>
      </c>
      <c r="D26" s="841">
        <v>5569988.3600000041</v>
      </c>
      <c r="E26" s="842">
        <v>0</v>
      </c>
      <c r="F26" s="842">
        <v>0</v>
      </c>
      <c r="G26" s="846">
        <v>0</v>
      </c>
      <c r="H26" s="844">
        <v>0</v>
      </c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485"/>
      <c r="U26" s="485"/>
      <c r="V26" s="485"/>
      <c r="W26" s="485"/>
      <c r="X26" s="485"/>
      <c r="Y26" s="485"/>
      <c r="Z26" s="485"/>
      <c r="AA26" s="485"/>
      <c r="AB26" s="485"/>
      <c r="AC26" s="485"/>
      <c r="AD26" s="485"/>
      <c r="AE26" s="485"/>
      <c r="AF26" s="485"/>
      <c r="AG26" s="485"/>
      <c r="AH26" s="485"/>
      <c r="AI26" s="485"/>
      <c r="AJ26" s="485"/>
      <c r="AK26" s="485"/>
      <c r="AL26" s="485"/>
      <c r="AM26" s="485"/>
      <c r="AN26" s="485"/>
      <c r="AO26" s="485"/>
      <c r="AP26" s="485"/>
      <c r="AQ26" s="485"/>
      <c r="AR26" s="485"/>
      <c r="AS26" s="485"/>
      <c r="AT26" s="485"/>
      <c r="AU26" s="485"/>
      <c r="AV26" s="485"/>
      <c r="AW26" s="485"/>
      <c r="AX26" s="485"/>
      <c r="AY26" s="485"/>
      <c r="AZ26" s="485"/>
      <c r="BA26" s="485"/>
      <c r="BB26" s="485"/>
      <c r="BC26" s="485"/>
      <c r="BD26" s="485"/>
      <c r="BE26" s="485"/>
      <c r="BF26" s="485"/>
      <c r="BG26" s="485"/>
      <c r="BH26" s="485"/>
      <c r="BI26" s="485"/>
      <c r="BJ26" s="485"/>
      <c r="BK26" s="485"/>
      <c r="BL26" s="485"/>
    </row>
    <row r="27" spans="1:64" s="489" customFormat="1" ht="24" hidden="1" customHeight="1">
      <c r="A27" s="764" t="s">
        <v>400</v>
      </c>
      <c r="B27" s="765" t="s">
        <v>47</v>
      </c>
      <c r="C27" s="766" t="s">
        <v>401</v>
      </c>
      <c r="D27" s="841">
        <v>0</v>
      </c>
      <c r="E27" s="842">
        <v>0</v>
      </c>
      <c r="F27" s="842">
        <v>0</v>
      </c>
      <c r="G27" s="845">
        <v>0</v>
      </c>
      <c r="H27" s="844">
        <v>0</v>
      </c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  <c r="BK27" s="444"/>
      <c r="BL27" s="444"/>
    </row>
    <row r="28" spans="1:64" s="489" customFormat="1" ht="24" customHeight="1">
      <c r="A28" s="764" t="s">
        <v>402</v>
      </c>
      <c r="B28" s="765" t="s">
        <v>47</v>
      </c>
      <c r="C28" s="766" t="s">
        <v>115</v>
      </c>
      <c r="D28" s="841">
        <v>2658253.4599999995</v>
      </c>
      <c r="E28" s="842">
        <v>0</v>
      </c>
      <c r="F28" s="842">
        <v>0</v>
      </c>
      <c r="G28" s="845">
        <v>0</v>
      </c>
      <c r="H28" s="844">
        <v>0</v>
      </c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  <c r="BK28" s="444"/>
      <c r="BL28" s="444"/>
    </row>
    <row r="29" spans="1:64" s="490" customFormat="1" ht="24" customHeight="1">
      <c r="A29" s="764" t="s">
        <v>403</v>
      </c>
      <c r="B29" s="765" t="s">
        <v>47</v>
      </c>
      <c r="C29" s="766" t="s">
        <v>404</v>
      </c>
      <c r="D29" s="841">
        <v>23494840.550000004</v>
      </c>
      <c r="E29" s="842">
        <v>1031360</v>
      </c>
      <c r="F29" s="842">
        <v>0</v>
      </c>
      <c r="G29" s="845">
        <v>1031360</v>
      </c>
      <c r="H29" s="844">
        <v>0</v>
      </c>
      <c r="I29" s="444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4"/>
      <c r="AL29" s="444"/>
      <c r="AM29" s="444"/>
      <c r="AN29" s="444"/>
      <c r="AO29" s="444"/>
      <c r="AP29" s="444"/>
      <c r="AQ29" s="444"/>
      <c r="AR29" s="444"/>
      <c r="AS29" s="444"/>
      <c r="AT29" s="444"/>
      <c r="AU29" s="444"/>
      <c r="AV29" s="444"/>
      <c r="AW29" s="444"/>
      <c r="AX29" s="444"/>
      <c r="AY29" s="444"/>
      <c r="AZ29" s="444"/>
      <c r="BA29" s="444"/>
      <c r="BB29" s="444"/>
      <c r="BC29" s="444"/>
      <c r="BD29" s="444"/>
      <c r="BE29" s="444"/>
      <c r="BF29" s="444"/>
      <c r="BG29" s="444"/>
      <c r="BH29" s="444"/>
      <c r="BI29" s="444"/>
      <c r="BJ29" s="444"/>
      <c r="BK29" s="444"/>
      <c r="BL29" s="444"/>
    </row>
    <row r="30" spans="1:64" s="489" customFormat="1" ht="24" customHeight="1">
      <c r="A30" s="764" t="s">
        <v>405</v>
      </c>
      <c r="B30" s="765" t="s">
        <v>47</v>
      </c>
      <c r="C30" s="766" t="s">
        <v>406</v>
      </c>
      <c r="D30" s="841">
        <v>8895.7999999999993</v>
      </c>
      <c r="E30" s="842">
        <v>0</v>
      </c>
      <c r="F30" s="842">
        <v>0</v>
      </c>
      <c r="G30" s="845">
        <v>0</v>
      </c>
      <c r="H30" s="844">
        <v>0</v>
      </c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H30" s="444"/>
      <c r="AI30" s="444"/>
      <c r="AJ30" s="444"/>
      <c r="AK30" s="444"/>
      <c r="AL30" s="444"/>
      <c r="AM30" s="444"/>
      <c r="AN30" s="444"/>
      <c r="AO30" s="444"/>
      <c r="AP30" s="444"/>
      <c r="AQ30" s="444"/>
      <c r="AR30" s="444"/>
      <c r="AS30" s="444"/>
      <c r="AT30" s="444"/>
      <c r="AU30" s="444"/>
      <c r="AV30" s="444"/>
      <c r="AW30" s="444"/>
      <c r="AX30" s="444"/>
      <c r="AY30" s="444"/>
      <c r="AZ30" s="444"/>
      <c r="BA30" s="444"/>
      <c r="BB30" s="444"/>
      <c r="BC30" s="444"/>
      <c r="BD30" s="444"/>
      <c r="BE30" s="444"/>
      <c r="BF30" s="444"/>
      <c r="BG30" s="444"/>
      <c r="BH30" s="444"/>
      <c r="BI30" s="444"/>
      <c r="BJ30" s="444"/>
      <c r="BK30" s="444"/>
      <c r="BL30" s="444"/>
    </row>
    <row r="31" spans="1:64" s="489" customFormat="1" ht="24" customHeight="1">
      <c r="A31" s="764" t="s">
        <v>407</v>
      </c>
      <c r="B31" s="765" t="s">
        <v>47</v>
      </c>
      <c r="C31" s="766" t="s">
        <v>582</v>
      </c>
      <c r="D31" s="841">
        <v>203664.80999999994</v>
      </c>
      <c r="E31" s="842">
        <v>180</v>
      </c>
      <c r="F31" s="842">
        <v>0</v>
      </c>
      <c r="G31" s="845">
        <v>180</v>
      </c>
      <c r="H31" s="844">
        <v>0</v>
      </c>
    </row>
    <row r="32" spans="1:64" s="484" customFormat="1" ht="24" customHeight="1">
      <c r="A32" s="764" t="s">
        <v>410</v>
      </c>
      <c r="B32" s="765" t="s">
        <v>47</v>
      </c>
      <c r="C32" s="766" t="s">
        <v>583</v>
      </c>
      <c r="D32" s="841">
        <v>1151682.4100000001</v>
      </c>
      <c r="E32" s="842">
        <v>0</v>
      </c>
      <c r="F32" s="842">
        <v>0</v>
      </c>
      <c r="G32" s="845">
        <v>0</v>
      </c>
      <c r="H32" s="844">
        <v>0</v>
      </c>
    </row>
    <row r="33" spans="1:8" s="484" customFormat="1" ht="24" customHeight="1">
      <c r="A33" s="764" t="s">
        <v>426</v>
      </c>
      <c r="B33" s="765" t="s">
        <v>47</v>
      </c>
      <c r="C33" s="766" t="s">
        <v>178</v>
      </c>
      <c r="D33" s="841">
        <v>767076.69</v>
      </c>
      <c r="E33" s="842">
        <v>0</v>
      </c>
      <c r="F33" s="842">
        <v>0</v>
      </c>
      <c r="G33" s="845">
        <v>0</v>
      </c>
      <c r="H33" s="844">
        <v>0</v>
      </c>
    </row>
    <row r="34" spans="1:8" s="484" customFormat="1" ht="24" customHeight="1">
      <c r="A34" s="764" t="s">
        <v>413</v>
      </c>
      <c r="B34" s="765" t="s">
        <v>47</v>
      </c>
      <c r="C34" s="766" t="s">
        <v>584</v>
      </c>
      <c r="D34" s="841">
        <v>2551240.2000000002</v>
      </c>
      <c r="E34" s="842">
        <v>0</v>
      </c>
      <c r="F34" s="842">
        <v>0</v>
      </c>
      <c r="G34" s="845">
        <v>0</v>
      </c>
      <c r="H34" s="844">
        <v>0</v>
      </c>
    </row>
    <row r="35" spans="1:8" s="484" customFormat="1" ht="24" customHeight="1">
      <c r="A35" s="764" t="s">
        <v>416</v>
      </c>
      <c r="B35" s="491" t="s">
        <v>47</v>
      </c>
      <c r="C35" s="766" t="s">
        <v>585</v>
      </c>
      <c r="D35" s="841">
        <v>958582.01</v>
      </c>
      <c r="E35" s="842">
        <v>0</v>
      </c>
      <c r="F35" s="842">
        <v>0</v>
      </c>
      <c r="G35" s="845">
        <v>0</v>
      </c>
      <c r="H35" s="844">
        <v>0</v>
      </c>
    </row>
    <row r="36" spans="1:8" s="484" customFormat="1" ht="36.75" hidden="1" customHeight="1">
      <c r="A36" s="492" t="s">
        <v>419</v>
      </c>
      <c r="B36" s="493" t="s">
        <v>47</v>
      </c>
      <c r="C36" s="771" t="s">
        <v>586</v>
      </c>
      <c r="D36" s="841" t="e">
        <f>SUMIFS(#REF!,#REF!,"85",#REF!,A36)</f>
        <v>#REF!</v>
      </c>
      <c r="E36" s="842" t="e">
        <f>SUMIFS(#REF!,#REF!,A36,#REF!,"85")+SUMIFS(#REF!,#REF!,A36,#REF!,"85")</f>
        <v>#REF!</v>
      </c>
      <c r="F36" s="842" t="e">
        <f>SUMIFS(#REF!,#REF!,A36,#REF!,"85")</f>
        <v>#REF!</v>
      </c>
      <c r="G36" s="847" t="e">
        <f t="shared" ref="G36" si="0">E36-H36</f>
        <v>#REF!</v>
      </c>
      <c r="H36" s="844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</row>
    <row r="37" spans="1:8" s="484" customFormat="1" ht="19.5" customHeight="1">
      <c r="A37" s="494" t="s">
        <v>4</v>
      </c>
      <c r="B37" s="495"/>
      <c r="C37" s="494"/>
      <c r="D37" s="496" t="s">
        <v>4</v>
      </c>
      <c r="E37" s="496" t="s">
        <v>4</v>
      </c>
      <c r="F37" s="496" t="s">
        <v>4</v>
      </c>
      <c r="G37" s="497" t="s">
        <v>4</v>
      </c>
      <c r="H37" s="496" t="s">
        <v>4</v>
      </c>
    </row>
    <row r="38" spans="1:8" s="484" customFormat="1" ht="16.5" customHeight="1">
      <c r="A38" s="498"/>
      <c r="B38" s="491"/>
      <c r="C38" s="499"/>
      <c r="D38" s="500"/>
      <c r="E38" s="501"/>
      <c r="F38" s="501"/>
      <c r="G38" s="502"/>
      <c r="H38" s="503"/>
    </row>
    <row r="39" spans="1:8" s="484" customFormat="1" ht="18.75" customHeight="1"/>
    <row r="40" spans="1:8" ht="16.5" customHeight="1">
      <c r="A40" s="504" t="s">
        <v>4</v>
      </c>
      <c r="B40" s="505"/>
      <c r="C40" s="504"/>
      <c r="D40" s="444" t="s">
        <v>4</v>
      </c>
    </row>
    <row r="41" spans="1:8" ht="22.5" hidden="1" customHeight="1">
      <c r="B41" s="1658" t="s">
        <v>600</v>
      </c>
      <c r="C41" s="1658"/>
      <c r="D41" s="444">
        <v>0</v>
      </c>
    </row>
    <row r="42" spans="1:8">
      <c r="D42" s="444" t="s">
        <v>4</v>
      </c>
    </row>
    <row r="43" spans="1:8">
      <c r="D43" s="444" t="s">
        <v>4</v>
      </c>
    </row>
    <row r="44" spans="1:8">
      <c r="D44" s="444" t="s">
        <v>4</v>
      </c>
    </row>
    <row r="45" spans="1:8">
      <c r="D45" s="444" t="s">
        <v>4</v>
      </c>
    </row>
    <row r="46" spans="1:8">
      <c r="D46" s="444" t="s">
        <v>4</v>
      </c>
    </row>
    <row r="47" spans="1:8">
      <c r="D47" s="506" t="s">
        <v>4</v>
      </c>
    </row>
    <row r="48" spans="1:8">
      <c r="D48" s="444" t="s">
        <v>4</v>
      </c>
    </row>
    <row r="49" spans="4:4">
      <c r="D49" s="444" t="s">
        <v>4</v>
      </c>
    </row>
    <row r="50" spans="4:4">
      <c r="D50" s="444" t="s">
        <v>4</v>
      </c>
    </row>
    <row r="51" spans="4:4">
      <c r="D51" s="444" t="s">
        <v>4</v>
      </c>
    </row>
    <row r="52" spans="4:4">
      <c r="D52" s="444" t="s">
        <v>4</v>
      </c>
    </row>
    <row r="53" spans="4:4">
      <c r="D53" s="444" t="s">
        <v>4</v>
      </c>
    </row>
    <row r="54" spans="4:4">
      <c r="D54" s="444" t="s">
        <v>4</v>
      </c>
    </row>
    <row r="55" spans="4:4">
      <c r="D55" s="507" t="s">
        <v>4</v>
      </c>
    </row>
    <row r="56" spans="4:4">
      <c r="D56" s="507" t="s">
        <v>4</v>
      </c>
    </row>
    <row r="57" spans="4:4">
      <c r="D57" s="507" t="s">
        <v>4</v>
      </c>
    </row>
    <row r="58" spans="4:4">
      <c r="D58" s="507" t="s">
        <v>4</v>
      </c>
    </row>
    <row r="59" spans="4:4">
      <c r="D59" s="507" t="s">
        <v>4</v>
      </c>
    </row>
    <row r="60" spans="4:4">
      <c r="D60" s="507" t="s">
        <v>4</v>
      </c>
    </row>
    <row r="61" spans="4:4">
      <c r="D61" s="507" t="s">
        <v>4</v>
      </c>
    </row>
    <row r="62" spans="4:4">
      <c r="D62" s="507" t="s">
        <v>4</v>
      </c>
    </row>
    <row r="63" spans="4:4">
      <c r="D63" s="507" t="s">
        <v>4</v>
      </c>
    </row>
    <row r="64" spans="4:4">
      <c r="D64" s="507" t="s">
        <v>4</v>
      </c>
    </row>
    <row r="65" spans="4:4">
      <c r="D65" s="507" t="s">
        <v>4</v>
      </c>
    </row>
    <row r="66" spans="4:4">
      <c r="D66" s="507" t="s">
        <v>4</v>
      </c>
    </row>
    <row r="67" spans="4:4">
      <c r="D67" s="507" t="s">
        <v>4</v>
      </c>
    </row>
    <row r="68" spans="4:4">
      <c r="D68" s="507" t="s">
        <v>4</v>
      </c>
    </row>
    <row r="69" spans="4:4">
      <c r="D69" s="507" t="s">
        <v>4</v>
      </c>
    </row>
    <row r="70" spans="4:4">
      <c r="D70" s="507" t="s">
        <v>4</v>
      </c>
    </row>
    <row r="71" spans="4:4">
      <c r="D71" s="507" t="s">
        <v>4</v>
      </c>
    </row>
    <row r="72" spans="4:4">
      <c r="D72" s="507" t="s">
        <v>4</v>
      </c>
    </row>
    <row r="73" spans="4:4">
      <c r="D73" s="507" t="s">
        <v>4</v>
      </c>
    </row>
    <row r="74" spans="4:4">
      <c r="D74" s="507" t="s">
        <v>4</v>
      </c>
    </row>
    <row r="75" spans="4:4">
      <c r="D75" s="507" t="s">
        <v>4</v>
      </c>
    </row>
    <row r="76" spans="4:4">
      <c r="D76" s="507" t="s">
        <v>4</v>
      </c>
    </row>
    <row r="77" spans="4:4">
      <c r="D77" s="507" t="s">
        <v>4</v>
      </c>
    </row>
    <row r="78" spans="4:4">
      <c r="D78" s="507" t="s">
        <v>4</v>
      </c>
    </row>
    <row r="79" spans="4:4">
      <c r="D79" s="507" t="s">
        <v>4</v>
      </c>
    </row>
    <row r="80" spans="4:4">
      <c r="D80" s="507" t="s">
        <v>4</v>
      </c>
    </row>
    <row r="81" spans="4:4">
      <c r="D81" s="507" t="s">
        <v>4</v>
      </c>
    </row>
    <row r="82" spans="4:4">
      <c r="D82" s="507" t="s">
        <v>4</v>
      </c>
    </row>
    <row r="83" spans="4:4">
      <c r="D83" s="507" t="s">
        <v>4</v>
      </c>
    </row>
    <row r="84" spans="4:4">
      <c r="D84" s="507" t="s">
        <v>4</v>
      </c>
    </row>
    <row r="85" spans="4:4">
      <c r="D85" s="507" t="s">
        <v>4</v>
      </c>
    </row>
    <row r="86" spans="4:4">
      <c r="D86" s="507" t="s">
        <v>4</v>
      </c>
    </row>
    <row r="87" spans="4:4">
      <c r="D87" s="507" t="s">
        <v>4</v>
      </c>
    </row>
    <row r="88" spans="4:4">
      <c r="D88" s="507" t="s">
        <v>4</v>
      </c>
    </row>
    <row r="89" spans="4:4">
      <c r="D89" s="507" t="s">
        <v>4</v>
      </c>
    </row>
    <row r="90" spans="4:4">
      <c r="D90" s="507" t="s">
        <v>4</v>
      </c>
    </row>
    <row r="91" spans="4:4">
      <c r="D91" s="507" t="s">
        <v>4</v>
      </c>
    </row>
    <row r="92" spans="4:4">
      <c r="D92" s="507" t="s">
        <v>4</v>
      </c>
    </row>
    <row r="93" spans="4:4">
      <c r="D93" s="507" t="s">
        <v>4</v>
      </c>
    </row>
    <row r="94" spans="4:4">
      <c r="D94" s="507" t="s">
        <v>4</v>
      </c>
    </row>
    <row r="95" spans="4:4">
      <c r="D95" s="507" t="s">
        <v>4</v>
      </c>
    </row>
    <row r="96" spans="4:4">
      <c r="D96" s="507" t="s">
        <v>4</v>
      </c>
    </row>
    <row r="97" spans="4:4">
      <c r="D97" s="507" t="s">
        <v>4</v>
      </c>
    </row>
    <row r="98" spans="4:4">
      <c r="D98" s="507" t="s">
        <v>4</v>
      </c>
    </row>
    <row r="99" spans="4:4">
      <c r="D99" s="507" t="s">
        <v>4</v>
      </c>
    </row>
    <row r="100" spans="4:4">
      <c r="D100" s="507" t="s">
        <v>4</v>
      </c>
    </row>
    <row r="101" spans="4:4">
      <c r="D101" s="507" t="s">
        <v>4</v>
      </c>
    </row>
    <row r="102" spans="4:4">
      <c r="D102" s="507" t="s">
        <v>4</v>
      </c>
    </row>
    <row r="103" spans="4:4">
      <c r="D103" s="507" t="s">
        <v>4</v>
      </c>
    </row>
    <row r="104" spans="4:4">
      <c r="D104" s="507" t="s">
        <v>4</v>
      </c>
    </row>
    <row r="105" spans="4:4">
      <c r="D105" s="507" t="s">
        <v>4</v>
      </c>
    </row>
    <row r="106" spans="4:4">
      <c r="D106" s="507" t="s">
        <v>4</v>
      </c>
    </row>
    <row r="107" spans="4:4">
      <c r="D107" s="507" t="s">
        <v>4</v>
      </c>
    </row>
    <row r="108" spans="4:4">
      <c r="D108" s="507" t="s">
        <v>4</v>
      </c>
    </row>
    <row r="109" spans="4:4">
      <c r="D109" s="507" t="s">
        <v>4</v>
      </c>
    </row>
    <row r="110" spans="4:4">
      <c r="D110" s="507" t="s">
        <v>4</v>
      </c>
    </row>
    <row r="111" spans="4:4">
      <c r="D111" s="507" t="s">
        <v>4</v>
      </c>
    </row>
    <row r="112" spans="4:4">
      <c r="D112" s="507" t="s">
        <v>4</v>
      </c>
    </row>
    <row r="113" spans="4:4">
      <c r="D113" s="507" t="s">
        <v>4</v>
      </c>
    </row>
    <row r="114" spans="4:4">
      <c r="D114" s="507" t="s">
        <v>4</v>
      </c>
    </row>
    <row r="115" spans="4:4">
      <c r="D115" s="507" t="s">
        <v>4</v>
      </c>
    </row>
    <row r="116" spans="4:4">
      <c r="D116" s="507" t="s">
        <v>4</v>
      </c>
    </row>
    <row r="117" spans="4:4">
      <c r="D117" s="507" t="s">
        <v>4</v>
      </c>
    </row>
    <row r="118" spans="4:4">
      <c r="D118" s="507" t="s">
        <v>4</v>
      </c>
    </row>
    <row r="119" spans="4:4">
      <c r="D119" s="507" t="s">
        <v>4</v>
      </c>
    </row>
    <row r="120" spans="4:4">
      <c r="D120" s="507" t="s">
        <v>4</v>
      </c>
    </row>
    <row r="121" spans="4:4">
      <c r="D121" s="507" t="s">
        <v>4</v>
      </c>
    </row>
    <row r="122" spans="4:4">
      <c r="D122" s="507" t="s">
        <v>4</v>
      </c>
    </row>
    <row r="123" spans="4:4">
      <c r="D123" s="507" t="s">
        <v>4</v>
      </c>
    </row>
    <row r="124" spans="4:4">
      <c r="D124" s="507" t="s">
        <v>4</v>
      </c>
    </row>
    <row r="125" spans="4:4">
      <c r="D125" s="507" t="s">
        <v>4</v>
      </c>
    </row>
    <row r="126" spans="4:4">
      <c r="D126" s="507" t="s">
        <v>4</v>
      </c>
    </row>
    <row r="127" spans="4:4">
      <c r="D127" s="507" t="s">
        <v>4</v>
      </c>
    </row>
    <row r="128" spans="4:4">
      <c r="D128" s="507" t="s">
        <v>4</v>
      </c>
    </row>
    <row r="129" spans="4:4">
      <c r="D129" s="507" t="s">
        <v>4</v>
      </c>
    </row>
    <row r="130" spans="4:4">
      <c r="D130" s="507" t="s">
        <v>4</v>
      </c>
    </row>
    <row r="131" spans="4:4">
      <c r="D131" s="507" t="s">
        <v>4</v>
      </c>
    </row>
    <row r="132" spans="4:4">
      <c r="D132" s="507" t="s">
        <v>4</v>
      </c>
    </row>
    <row r="133" spans="4:4">
      <c r="D133" s="507" t="s">
        <v>4</v>
      </c>
    </row>
    <row r="134" spans="4:4">
      <c r="D134" s="507" t="s">
        <v>4</v>
      </c>
    </row>
    <row r="135" spans="4:4">
      <c r="D135" s="507" t="s">
        <v>4</v>
      </c>
    </row>
    <row r="136" spans="4:4">
      <c r="D136" s="507" t="s">
        <v>4</v>
      </c>
    </row>
    <row r="137" spans="4:4">
      <c r="D137" s="507" t="s">
        <v>4</v>
      </c>
    </row>
    <row r="138" spans="4:4">
      <c r="D138" s="507" t="s">
        <v>4</v>
      </c>
    </row>
    <row r="139" spans="4:4">
      <c r="D139" s="507" t="s">
        <v>4</v>
      </c>
    </row>
    <row r="140" spans="4:4">
      <c r="D140" s="507" t="s">
        <v>4</v>
      </c>
    </row>
    <row r="141" spans="4:4">
      <c r="D141" s="507" t="s">
        <v>4</v>
      </c>
    </row>
    <row r="142" spans="4:4">
      <c r="D142" s="507" t="s">
        <v>4</v>
      </c>
    </row>
    <row r="143" spans="4:4">
      <c r="D143" s="507" t="s">
        <v>4</v>
      </c>
    </row>
    <row r="144" spans="4:4">
      <c r="D144" s="507" t="s">
        <v>4</v>
      </c>
    </row>
    <row r="145" spans="4:4">
      <c r="D145" s="507" t="s">
        <v>4</v>
      </c>
    </row>
    <row r="146" spans="4:4">
      <c r="D146" s="507" t="s">
        <v>4</v>
      </c>
    </row>
    <row r="147" spans="4:4">
      <c r="D147" s="507" t="s">
        <v>4</v>
      </c>
    </row>
    <row r="148" spans="4:4">
      <c r="D148" s="507" t="s">
        <v>4</v>
      </c>
    </row>
    <row r="149" spans="4:4">
      <c r="D149" s="507" t="s">
        <v>4</v>
      </c>
    </row>
    <row r="150" spans="4:4">
      <c r="D150" s="507" t="s">
        <v>4</v>
      </c>
    </row>
    <row r="151" spans="4:4">
      <c r="D151" s="507" t="s">
        <v>4</v>
      </c>
    </row>
    <row r="152" spans="4:4">
      <c r="D152" s="507" t="s">
        <v>4</v>
      </c>
    </row>
    <row r="153" spans="4:4">
      <c r="D153" s="507" t="s">
        <v>4</v>
      </c>
    </row>
    <row r="154" spans="4:4">
      <c r="D154" s="507" t="s">
        <v>4</v>
      </c>
    </row>
    <row r="155" spans="4:4">
      <c r="D155" s="507" t="s">
        <v>4</v>
      </c>
    </row>
    <row r="156" spans="4:4">
      <c r="D156" s="507" t="s">
        <v>4</v>
      </c>
    </row>
    <row r="157" spans="4:4">
      <c r="D157" s="507" t="s">
        <v>4</v>
      </c>
    </row>
    <row r="158" spans="4:4">
      <c r="D158" s="507" t="s">
        <v>4</v>
      </c>
    </row>
    <row r="159" spans="4:4">
      <c r="D159" s="507" t="s">
        <v>4</v>
      </c>
    </row>
    <row r="160" spans="4:4">
      <c r="D160" s="507" t="s">
        <v>4</v>
      </c>
    </row>
    <row r="161" spans="4:4">
      <c r="D161" s="507" t="s">
        <v>4</v>
      </c>
    </row>
    <row r="162" spans="4:4">
      <c r="D162" s="507" t="s">
        <v>4</v>
      </c>
    </row>
    <row r="163" spans="4:4">
      <c r="D163" s="507" t="s">
        <v>4</v>
      </c>
    </row>
    <row r="164" spans="4:4">
      <c r="D164" s="507" t="s">
        <v>4</v>
      </c>
    </row>
    <row r="165" spans="4:4">
      <c r="D165" s="507" t="s">
        <v>4</v>
      </c>
    </row>
    <row r="166" spans="4:4">
      <c r="D166" s="507" t="s">
        <v>4</v>
      </c>
    </row>
    <row r="167" spans="4:4">
      <c r="D167" s="507" t="s">
        <v>4</v>
      </c>
    </row>
    <row r="168" spans="4:4">
      <c r="D168" s="507" t="s">
        <v>4</v>
      </c>
    </row>
    <row r="169" spans="4:4">
      <c r="D169" s="507" t="s">
        <v>4</v>
      </c>
    </row>
    <row r="170" spans="4:4">
      <c r="D170" s="507" t="s">
        <v>4</v>
      </c>
    </row>
    <row r="171" spans="4:4">
      <c r="D171" s="507" t="s">
        <v>4</v>
      </c>
    </row>
    <row r="172" spans="4:4">
      <c r="D172" s="507" t="s">
        <v>4</v>
      </c>
    </row>
    <row r="173" spans="4:4">
      <c r="D173" s="507" t="s">
        <v>4</v>
      </c>
    </row>
    <row r="174" spans="4:4">
      <c r="D174" s="507" t="s">
        <v>4</v>
      </c>
    </row>
    <row r="175" spans="4:4">
      <c r="D175" s="507" t="s">
        <v>4</v>
      </c>
    </row>
    <row r="176" spans="4:4">
      <c r="D176" s="507" t="s">
        <v>4</v>
      </c>
    </row>
    <row r="177" spans="4:4">
      <c r="D177" s="507" t="s">
        <v>4</v>
      </c>
    </row>
    <row r="178" spans="4:4">
      <c r="D178" s="507" t="s">
        <v>4</v>
      </c>
    </row>
    <row r="179" spans="4:4">
      <c r="D179" s="507" t="s">
        <v>4</v>
      </c>
    </row>
    <row r="180" spans="4:4">
      <c r="D180" s="507" t="s">
        <v>4</v>
      </c>
    </row>
    <row r="181" spans="4:4">
      <c r="D181" s="507" t="s">
        <v>4</v>
      </c>
    </row>
    <row r="182" spans="4:4">
      <c r="D182" s="507" t="s">
        <v>4</v>
      </c>
    </row>
    <row r="183" spans="4:4">
      <c r="D183" s="507" t="s">
        <v>4</v>
      </c>
    </row>
    <row r="184" spans="4:4">
      <c r="D184" s="507" t="s">
        <v>4</v>
      </c>
    </row>
    <row r="185" spans="4:4">
      <c r="D185" s="507" t="s">
        <v>4</v>
      </c>
    </row>
    <row r="186" spans="4:4">
      <c r="D186" s="507" t="s">
        <v>4</v>
      </c>
    </row>
    <row r="187" spans="4:4">
      <c r="D187" s="507" t="s">
        <v>4</v>
      </c>
    </row>
    <row r="188" spans="4:4">
      <c r="D188" s="507" t="s">
        <v>4</v>
      </c>
    </row>
    <row r="189" spans="4:4">
      <c r="D189" s="507" t="s">
        <v>4</v>
      </c>
    </row>
    <row r="190" spans="4:4">
      <c r="D190" s="507" t="s">
        <v>4</v>
      </c>
    </row>
    <row r="191" spans="4:4">
      <c r="D191" s="507" t="s">
        <v>4</v>
      </c>
    </row>
    <row r="192" spans="4:4">
      <c r="D192" s="507" t="s">
        <v>4</v>
      </c>
    </row>
    <row r="193" spans="4:4">
      <c r="D193" s="507" t="s">
        <v>4</v>
      </c>
    </row>
    <row r="194" spans="4:4">
      <c r="D194" s="507" t="s">
        <v>4</v>
      </c>
    </row>
    <row r="195" spans="4:4">
      <c r="D195" s="507" t="s">
        <v>4</v>
      </c>
    </row>
    <row r="196" spans="4:4">
      <c r="D196" s="507" t="s">
        <v>4</v>
      </c>
    </row>
    <row r="197" spans="4:4">
      <c r="D197" s="507" t="s">
        <v>4</v>
      </c>
    </row>
    <row r="198" spans="4:4">
      <c r="D198" s="507" t="s">
        <v>4</v>
      </c>
    </row>
    <row r="199" spans="4:4">
      <c r="D199" s="507" t="s">
        <v>4</v>
      </c>
    </row>
    <row r="200" spans="4:4">
      <c r="D200" s="507" t="s">
        <v>4</v>
      </c>
    </row>
    <row r="201" spans="4:4">
      <c r="D201" s="507" t="s">
        <v>4</v>
      </c>
    </row>
    <row r="202" spans="4:4">
      <c r="D202" s="507" t="s">
        <v>4</v>
      </c>
    </row>
    <row r="203" spans="4:4">
      <c r="D203" s="507" t="s">
        <v>4</v>
      </c>
    </row>
    <row r="204" spans="4:4">
      <c r="D204" s="507" t="s">
        <v>4</v>
      </c>
    </row>
    <row r="205" spans="4:4">
      <c r="D205" s="507" t="s">
        <v>4</v>
      </c>
    </row>
    <row r="206" spans="4:4">
      <c r="D206" s="507" t="s">
        <v>4</v>
      </c>
    </row>
    <row r="207" spans="4:4">
      <c r="D207" s="507" t="s">
        <v>4</v>
      </c>
    </row>
    <row r="208" spans="4:4">
      <c r="D208" s="507" t="s">
        <v>4</v>
      </c>
    </row>
    <row r="209" spans="4:4">
      <c r="D209" s="507" t="s">
        <v>4</v>
      </c>
    </row>
    <row r="210" spans="4:4">
      <c r="D210" s="507" t="s">
        <v>4</v>
      </c>
    </row>
    <row r="211" spans="4:4">
      <c r="D211" s="507" t="s">
        <v>4</v>
      </c>
    </row>
    <row r="212" spans="4:4">
      <c r="D212" s="507" t="s">
        <v>4</v>
      </c>
    </row>
    <row r="213" spans="4:4">
      <c r="D213" s="507" t="s">
        <v>4</v>
      </c>
    </row>
    <row r="214" spans="4:4">
      <c r="D214" s="507" t="s">
        <v>4</v>
      </c>
    </row>
    <row r="215" spans="4:4">
      <c r="D215" s="507" t="s">
        <v>4</v>
      </c>
    </row>
    <row r="216" spans="4:4">
      <c r="D216" s="507" t="s">
        <v>4</v>
      </c>
    </row>
    <row r="217" spans="4:4">
      <c r="D217" s="507" t="s">
        <v>4</v>
      </c>
    </row>
    <row r="218" spans="4:4">
      <c r="D218" s="507" t="s">
        <v>4</v>
      </c>
    </row>
    <row r="219" spans="4:4">
      <c r="D219" s="507" t="s">
        <v>4</v>
      </c>
    </row>
    <row r="220" spans="4:4">
      <c r="D220" s="507" t="s">
        <v>4</v>
      </c>
    </row>
    <row r="221" spans="4:4">
      <c r="D221" s="507" t="s">
        <v>4</v>
      </c>
    </row>
    <row r="222" spans="4:4">
      <c r="D222" s="507" t="s">
        <v>4</v>
      </c>
    </row>
    <row r="223" spans="4:4">
      <c r="D223" s="507" t="s">
        <v>4</v>
      </c>
    </row>
    <row r="224" spans="4:4">
      <c r="D224" s="507" t="s">
        <v>4</v>
      </c>
    </row>
    <row r="225" spans="4:4">
      <c r="D225" s="507" t="s">
        <v>4</v>
      </c>
    </row>
    <row r="226" spans="4:4">
      <c r="D226" s="507" t="s">
        <v>4</v>
      </c>
    </row>
    <row r="227" spans="4:4">
      <c r="D227" s="507" t="s">
        <v>4</v>
      </c>
    </row>
    <row r="228" spans="4:4">
      <c r="D228" s="507" t="s">
        <v>4</v>
      </c>
    </row>
    <row r="229" spans="4:4">
      <c r="D229" s="507" t="s">
        <v>4</v>
      </c>
    </row>
    <row r="230" spans="4:4">
      <c r="D230" s="507" t="s">
        <v>4</v>
      </c>
    </row>
    <row r="231" spans="4:4">
      <c r="D231" s="507" t="s">
        <v>4</v>
      </c>
    </row>
    <row r="232" spans="4:4">
      <c r="D232" s="507" t="s">
        <v>4</v>
      </c>
    </row>
    <row r="233" spans="4:4">
      <c r="D233" s="507" t="s">
        <v>4</v>
      </c>
    </row>
    <row r="234" spans="4:4">
      <c r="D234" s="507" t="s">
        <v>4</v>
      </c>
    </row>
    <row r="235" spans="4:4">
      <c r="D235" s="507" t="s">
        <v>4</v>
      </c>
    </row>
    <row r="236" spans="4:4">
      <c r="D236" s="507" t="s">
        <v>4</v>
      </c>
    </row>
    <row r="237" spans="4:4">
      <c r="D237" s="507" t="s">
        <v>4</v>
      </c>
    </row>
    <row r="238" spans="4:4">
      <c r="D238" s="507" t="s">
        <v>4</v>
      </c>
    </row>
    <row r="239" spans="4:4">
      <c r="D239" s="507" t="s">
        <v>4</v>
      </c>
    </row>
    <row r="240" spans="4:4">
      <c r="D240" s="507" t="s">
        <v>4</v>
      </c>
    </row>
    <row r="241" spans="4:4">
      <c r="D241" s="507" t="s">
        <v>4</v>
      </c>
    </row>
    <row r="242" spans="4:4">
      <c r="D242" s="507" t="s">
        <v>4</v>
      </c>
    </row>
    <row r="243" spans="4:4">
      <c r="D243" s="507" t="s">
        <v>4</v>
      </c>
    </row>
    <row r="244" spans="4:4">
      <c r="D244" s="507" t="s">
        <v>4</v>
      </c>
    </row>
    <row r="245" spans="4:4">
      <c r="D245" s="507" t="s">
        <v>4</v>
      </c>
    </row>
    <row r="246" spans="4:4">
      <c r="D246" s="507" t="s">
        <v>4</v>
      </c>
    </row>
    <row r="247" spans="4:4">
      <c r="D247" s="507" t="s">
        <v>4</v>
      </c>
    </row>
    <row r="248" spans="4:4">
      <c r="D248" s="507" t="s">
        <v>4</v>
      </c>
    </row>
    <row r="249" spans="4:4">
      <c r="D249" s="507" t="s">
        <v>4</v>
      </c>
    </row>
    <row r="250" spans="4:4">
      <c r="D250" s="507" t="s">
        <v>4</v>
      </c>
    </row>
    <row r="251" spans="4:4">
      <c r="D251" s="507" t="s">
        <v>4</v>
      </c>
    </row>
    <row r="252" spans="4:4">
      <c r="D252" s="507" t="s">
        <v>4</v>
      </c>
    </row>
    <row r="253" spans="4:4">
      <c r="D253" s="507" t="s">
        <v>4</v>
      </c>
    </row>
    <row r="254" spans="4:4">
      <c r="D254" s="507" t="s">
        <v>4</v>
      </c>
    </row>
    <row r="255" spans="4:4">
      <c r="D255" s="507" t="s">
        <v>4</v>
      </c>
    </row>
    <row r="256" spans="4:4">
      <c r="D256" s="507" t="s">
        <v>4</v>
      </c>
    </row>
    <row r="257" spans="4:4">
      <c r="D257" s="507" t="s">
        <v>4</v>
      </c>
    </row>
    <row r="258" spans="4:4">
      <c r="D258" s="507" t="s">
        <v>4</v>
      </c>
    </row>
    <row r="259" spans="4:4">
      <c r="D259" s="507" t="s">
        <v>4</v>
      </c>
    </row>
    <row r="260" spans="4:4">
      <c r="D260" s="507" t="s">
        <v>4</v>
      </c>
    </row>
    <row r="261" spans="4:4">
      <c r="D261" s="507" t="s">
        <v>4</v>
      </c>
    </row>
    <row r="262" spans="4:4">
      <c r="D262" s="507" t="s">
        <v>4</v>
      </c>
    </row>
    <row r="263" spans="4:4">
      <c r="D263" s="507" t="s">
        <v>4</v>
      </c>
    </row>
    <row r="264" spans="4:4">
      <c r="D264" s="507" t="s">
        <v>4</v>
      </c>
    </row>
    <row r="265" spans="4:4">
      <c r="D265" s="507" t="s">
        <v>4</v>
      </c>
    </row>
    <row r="266" spans="4:4">
      <c r="D266" s="507" t="s">
        <v>4</v>
      </c>
    </row>
    <row r="267" spans="4:4">
      <c r="D267" s="507" t="s">
        <v>4</v>
      </c>
    </row>
    <row r="268" spans="4:4">
      <c r="D268" s="507" t="s">
        <v>4</v>
      </c>
    </row>
    <row r="269" spans="4:4">
      <c r="D269" s="507" t="s">
        <v>4</v>
      </c>
    </row>
    <row r="270" spans="4:4">
      <c r="D270" s="507" t="s">
        <v>4</v>
      </c>
    </row>
    <row r="271" spans="4:4">
      <c r="D271" s="507" t="s">
        <v>4</v>
      </c>
    </row>
    <row r="272" spans="4:4">
      <c r="D272" s="507" t="s">
        <v>4</v>
      </c>
    </row>
    <row r="273" spans="4:4">
      <c r="D273" s="507" t="s">
        <v>4</v>
      </c>
    </row>
    <row r="274" spans="4:4">
      <c r="D274" s="507" t="s">
        <v>4</v>
      </c>
    </row>
    <row r="275" spans="4:4">
      <c r="D275" s="507" t="s">
        <v>4</v>
      </c>
    </row>
    <row r="276" spans="4:4">
      <c r="D276" s="507" t="s">
        <v>4</v>
      </c>
    </row>
    <row r="277" spans="4:4">
      <c r="D277" s="507" t="s">
        <v>4</v>
      </c>
    </row>
    <row r="278" spans="4:4">
      <c r="D278" s="507" t="s">
        <v>4</v>
      </c>
    </row>
    <row r="279" spans="4:4">
      <c r="D279" s="507" t="s">
        <v>4</v>
      </c>
    </row>
    <row r="280" spans="4:4">
      <c r="D280" s="507" t="s">
        <v>4</v>
      </c>
    </row>
    <row r="281" spans="4:4">
      <c r="D281" s="507" t="s">
        <v>4</v>
      </c>
    </row>
    <row r="282" spans="4:4">
      <c r="D282" s="507" t="s">
        <v>4</v>
      </c>
    </row>
    <row r="283" spans="4:4">
      <c r="D283" s="507" t="s">
        <v>4</v>
      </c>
    </row>
    <row r="284" spans="4:4">
      <c r="D284" s="507" t="s">
        <v>4</v>
      </c>
    </row>
    <row r="285" spans="4:4">
      <c r="D285" s="507" t="s">
        <v>4</v>
      </c>
    </row>
    <row r="286" spans="4:4">
      <c r="D286" s="507" t="s">
        <v>4</v>
      </c>
    </row>
    <row r="287" spans="4:4">
      <c r="D287" s="507" t="s">
        <v>4</v>
      </c>
    </row>
    <row r="288" spans="4:4">
      <c r="D288" s="507" t="s">
        <v>4</v>
      </c>
    </row>
    <row r="289" spans="4:4">
      <c r="D289" s="507" t="s">
        <v>4</v>
      </c>
    </row>
    <row r="290" spans="4:4">
      <c r="D290" s="507" t="s">
        <v>4</v>
      </c>
    </row>
    <row r="291" spans="4:4">
      <c r="D291" s="507" t="s">
        <v>4</v>
      </c>
    </row>
    <row r="292" spans="4:4">
      <c r="D292" s="507" t="s">
        <v>4</v>
      </c>
    </row>
    <row r="293" spans="4:4">
      <c r="D293" s="507" t="s">
        <v>4</v>
      </c>
    </row>
    <row r="294" spans="4:4">
      <c r="D294" s="507" t="s">
        <v>4</v>
      </c>
    </row>
    <row r="295" spans="4:4">
      <c r="D295" s="507" t="s">
        <v>4</v>
      </c>
    </row>
    <row r="296" spans="4:4">
      <c r="D296" s="507" t="s">
        <v>4</v>
      </c>
    </row>
    <row r="297" spans="4:4">
      <c r="D297" s="507" t="s">
        <v>4</v>
      </c>
    </row>
    <row r="298" spans="4:4">
      <c r="D298" s="507" t="s">
        <v>4</v>
      </c>
    </row>
    <row r="299" spans="4:4">
      <c r="D299" s="507" t="s">
        <v>4</v>
      </c>
    </row>
    <row r="300" spans="4:4">
      <c r="D300" s="507" t="s">
        <v>4</v>
      </c>
    </row>
    <row r="301" spans="4:4">
      <c r="D301" s="507" t="s">
        <v>4</v>
      </c>
    </row>
    <row r="302" spans="4:4">
      <c r="D302" s="507" t="s">
        <v>4</v>
      </c>
    </row>
    <row r="303" spans="4:4">
      <c r="D303" s="507" t="s">
        <v>4</v>
      </c>
    </row>
    <row r="304" spans="4:4">
      <c r="D304" s="507" t="s">
        <v>4</v>
      </c>
    </row>
    <row r="305" spans="4:4">
      <c r="D305" s="507" t="s">
        <v>4</v>
      </c>
    </row>
    <row r="306" spans="4:4">
      <c r="D306" s="507" t="s">
        <v>4</v>
      </c>
    </row>
    <row r="307" spans="4:4">
      <c r="D307" s="507" t="s">
        <v>4</v>
      </c>
    </row>
    <row r="308" spans="4:4">
      <c r="D308" s="507" t="s">
        <v>4</v>
      </c>
    </row>
    <row r="309" spans="4:4">
      <c r="D309" s="507" t="s">
        <v>4</v>
      </c>
    </row>
    <row r="310" spans="4:4">
      <c r="D310" s="507" t="s">
        <v>4</v>
      </c>
    </row>
    <row r="311" spans="4:4">
      <c r="D311" s="507" t="s">
        <v>4</v>
      </c>
    </row>
    <row r="312" spans="4:4">
      <c r="D312" s="507" t="s">
        <v>4</v>
      </c>
    </row>
    <row r="313" spans="4:4">
      <c r="D313" s="507" t="s">
        <v>4</v>
      </c>
    </row>
    <row r="314" spans="4:4">
      <c r="D314" s="507" t="s">
        <v>4</v>
      </c>
    </row>
    <row r="315" spans="4:4">
      <c r="D315" s="507" t="s">
        <v>4</v>
      </c>
    </row>
    <row r="316" spans="4:4">
      <c r="D316" s="507" t="s">
        <v>4</v>
      </c>
    </row>
    <row r="317" spans="4:4">
      <c r="D317" s="507" t="s">
        <v>4</v>
      </c>
    </row>
    <row r="318" spans="4:4">
      <c r="D318" s="507" t="s">
        <v>4</v>
      </c>
    </row>
    <row r="319" spans="4:4">
      <c r="D319" s="507" t="s">
        <v>4</v>
      </c>
    </row>
    <row r="320" spans="4:4">
      <c r="D320" s="507" t="s">
        <v>4</v>
      </c>
    </row>
    <row r="321" spans="4:4">
      <c r="D321" s="507" t="s">
        <v>4</v>
      </c>
    </row>
    <row r="322" spans="4:4">
      <c r="D322" s="507" t="s">
        <v>4</v>
      </c>
    </row>
    <row r="323" spans="4:4">
      <c r="D323" s="507" t="s">
        <v>4</v>
      </c>
    </row>
    <row r="324" spans="4:4">
      <c r="D324" s="507" t="s">
        <v>4</v>
      </c>
    </row>
    <row r="325" spans="4:4">
      <c r="D325" s="507" t="s">
        <v>4</v>
      </c>
    </row>
    <row r="326" spans="4:4">
      <c r="D326" s="507" t="s">
        <v>4</v>
      </c>
    </row>
    <row r="327" spans="4:4">
      <c r="D327" s="507" t="s">
        <v>4</v>
      </c>
    </row>
    <row r="328" spans="4:4">
      <c r="D328" s="507" t="s">
        <v>4</v>
      </c>
    </row>
    <row r="329" spans="4:4">
      <c r="D329" s="507" t="s">
        <v>4</v>
      </c>
    </row>
    <row r="330" spans="4:4">
      <c r="D330" s="507" t="s">
        <v>4</v>
      </c>
    </row>
    <row r="331" spans="4:4">
      <c r="D331" s="507" t="s">
        <v>4</v>
      </c>
    </row>
    <row r="332" spans="4:4">
      <c r="D332" s="507" t="s">
        <v>4</v>
      </c>
    </row>
    <row r="333" spans="4:4">
      <c r="D333" s="507" t="s">
        <v>4</v>
      </c>
    </row>
    <row r="334" spans="4:4">
      <c r="D334" s="507" t="s">
        <v>4</v>
      </c>
    </row>
    <row r="335" spans="4:4">
      <c r="D335" s="507" t="s">
        <v>4</v>
      </c>
    </row>
    <row r="336" spans="4:4">
      <c r="D336" s="507" t="s">
        <v>4</v>
      </c>
    </row>
    <row r="337" spans="4:4">
      <c r="D337" s="507" t="s">
        <v>4</v>
      </c>
    </row>
    <row r="338" spans="4:4">
      <c r="D338" s="507" t="s">
        <v>4</v>
      </c>
    </row>
    <row r="339" spans="4:4">
      <c r="D339" s="507" t="s">
        <v>4</v>
      </c>
    </row>
    <row r="340" spans="4:4">
      <c r="D340" s="507" t="s">
        <v>4</v>
      </c>
    </row>
    <row r="341" spans="4:4">
      <c r="D341" s="507" t="s">
        <v>4</v>
      </c>
    </row>
    <row r="342" spans="4:4">
      <c r="D342" s="507" t="s">
        <v>4</v>
      </c>
    </row>
    <row r="343" spans="4:4">
      <c r="D343" s="507" t="s">
        <v>4</v>
      </c>
    </row>
    <row r="344" spans="4:4">
      <c r="D344" s="507" t="s">
        <v>4</v>
      </c>
    </row>
    <row r="345" spans="4:4">
      <c r="D345" s="507" t="s">
        <v>4</v>
      </c>
    </row>
    <row r="346" spans="4:4">
      <c r="D346" s="507" t="s">
        <v>4</v>
      </c>
    </row>
    <row r="347" spans="4:4">
      <c r="D347" s="507" t="s">
        <v>4</v>
      </c>
    </row>
    <row r="348" spans="4:4">
      <c r="D348" s="507" t="s">
        <v>4</v>
      </c>
    </row>
    <row r="349" spans="4:4">
      <c r="D349" s="507" t="s">
        <v>4</v>
      </c>
    </row>
    <row r="350" spans="4:4">
      <c r="D350" s="507" t="s">
        <v>4</v>
      </c>
    </row>
    <row r="351" spans="4:4">
      <c r="D351" s="507" t="s">
        <v>4</v>
      </c>
    </row>
    <row r="352" spans="4:4">
      <c r="D352" s="507" t="s">
        <v>4</v>
      </c>
    </row>
    <row r="353" spans="4:4">
      <c r="D353" s="507" t="s">
        <v>4</v>
      </c>
    </row>
    <row r="354" spans="4:4">
      <c r="D354" s="507" t="s">
        <v>4</v>
      </c>
    </row>
    <row r="355" spans="4:4">
      <c r="D355" s="507" t="s">
        <v>4</v>
      </c>
    </row>
    <row r="356" spans="4:4">
      <c r="D356" s="507" t="s">
        <v>4</v>
      </c>
    </row>
    <row r="357" spans="4:4">
      <c r="D357" s="507" t="s">
        <v>4</v>
      </c>
    </row>
    <row r="358" spans="4:4">
      <c r="D358" s="507" t="s">
        <v>4</v>
      </c>
    </row>
    <row r="359" spans="4:4">
      <c r="D359" s="507" t="s">
        <v>4</v>
      </c>
    </row>
    <row r="360" spans="4:4">
      <c r="D360" s="507" t="s">
        <v>4</v>
      </c>
    </row>
    <row r="361" spans="4:4">
      <c r="D361" s="507" t="s">
        <v>4</v>
      </c>
    </row>
    <row r="362" spans="4:4">
      <c r="D362" s="507" t="s">
        <v>4</v>
      </c>
    </row>
    <row r="363" spans="4:4">
      <c r="D363" s="507" t="s">
        <v>4</v>
      </c>
    </row>
    <row r="364" spans="4:4">
      <c r="D364" s="507" t="s">
        <v>4</v>
      </c>
    </row>
    <row r="365" spans="4:4">
      <c r="D365" s="507" t="s">
        <v>4</v>
      </c>
    </row>
    <row r="366" spans="4:4">
      <c r="D366" s="507" t="s">
        <v>4</v>
      </c>
    </row>
    <row r="367" spans="4:4">
      <c r="D367" s="507" t="s">
        <v>4</v>
      </c>
    </row>
    <row r="368" spans="4:4">
      <c r="D368" s="507" t="s">
        <v>4</v>
      </c>
    </row>
    <row r="369" spans="4:4">
      <c r="D369" s="507" t="s">
        <v>4</v>
      </c>
    </row>
    <row r="370" spans="4:4">
      <c r="D370" s="507" t="s">
        <v>4</v>
      </c>
    </row>
    <row r="371" spans="4:4">
      <c r="D371" s="507" t="s">
        <v>4</v>
      </c>
    </row>
    <row r="372" spans="4:4">
      <c r="D372" s="507" t="s">
        <v>4</v>
      </c>
    </row>
    <row r="373" spans="4:4">
      <c r="D373" s="507" t="s">
        <v>4</v>
      </c>
    </row>
    <row r="374" spans="4:4">
      <c r="D374" s="507" t="s">
        <v>4</v>
      </c>
    </row>
    <row r="375" spans="4:4">
      <c r="D375" s="507" t="s">
        <v>4</v>
      </c>
    </row>
    <row r="376" spans="4:4">
      <c r="D376" s="507" t="s">
        <v>4</v>
      </c>
    </row>
    <row r="377" spans="4:4">
      <c r="D377" s="507" t="s">
        <v>4</v>
      </c>
    </row>
    <row r="378" spans="4:4">
      <c r="D378" s="507" t="s">
        <v>4</v>
      </c>
    </row>
    <row r="379" spans="4:4">
      <c r="D379" s="507" t="s">
        <v>4</v>
      </c>
    </row>
    <row r="380" spans="4:4">
      <c r="D380" s="507" t="s">
        <v>4</v>
      </c>
    </row>
    <row r="381" spans="4:4">
      <c r="D381" s="507" t="s">
        <v>4</v>
      </c>
    </row>
    <row r="382" spans="4:4">
      <c r="D382" s="507" t="s">
        <v>4</v>
      </c>
    </row>
    <row r="383" spans="4:4">
      <c r="D383" s="507" t="s">
        <v>4</v>
      </c>
    </row>
    <row r="384" spans="4:4">
      <c r="D384" s="507" t="s">
        <v>4</v>
      </c>
    </row>
    <row r="385" spans="4:4">
      <c r="D385" s="507" t="s">
        <v>4</v>
      </c>
    </row>
    <row r="386" spans="4:4">
      <c r="D386" s="507" t="s">
        <v>4</v>
      </c>
    </row>
    <row r="387" spans="4:4">
      <c r="D387" s="507" t="s">
        <v>4</v>
      </c>
    </row>
    <row r="388" spans="4:4">
      <c r="D388" s="507" t="s">
        <v>4</v>
      </c>
    </row>
    <row r="389" spans="4:4">
      <c r="D389" s="507" t="s">
        <v>4</v>
      </c>
    </row>
    <row r="390" spans="4:4">
      <c r="D390" s="507" t="s">
        <v>4</v>
      </c>
    </row>
    <row r="391" spans="4:4">
      <c r="D391" s="507" t="s">
        <v>4</v>
      </c>
    </row>
    <row r="392" spans="4:4">
      <c r="D392" s="507" t="s">
        <v>4</v>
      </c>
    </row>
    <row r="393" spans="4:4">
      <c r="D393" s="507" t="s">
        <v>4</v>
      </c>
    </row>
    <row r="394" spans="4:4">
      <c r="D394" s="507" t="s">
        <v>4</v>
      </c>
    </row>
    <row r="395" spans="4:4">
      <c r="D395" s="507" t="s">
        <v>4</v>
      </c>
    </row>
    <row r="396" spans="4:4">
      <c r="D396" s="507" t="s">
        <v>4</v>
      </c>
    </row>
    <row r="397" spans="4:4">
      <c r="D397" s="507" t="s">
        <v>4</v>
      </c>
    </row>
    <row r="398" spans="4:4">
      <c r="D398" s="507" t="s">
        <v>4</v>
      </c>
    </row>
    <row r="399" spans="4:4">
      <c r="D399" s="507" t="s">
        <v>4</v>
      </c>
    </row>
    <row r="400" spans="4:4">
      <c r="D400" s="507" t="s">
        <v>4</v>
      </c>
    </row>
    <row r="401" spans="4:4">
      <c r="D401" s="507" t="s">
        <v>4</v>
      </c>
    </row>
    <row r="402" spans="4:4">
      <c r="D402" s="507" t="s">
        <v>4</v>
      </c>
    </row>
    <row r="403" spans="4:4">
      <c r="D403" s="507" t="s">
        <v>4</v>
      </c>
    </row>
    <row r="404" spans="4:4">
      <c r="D404" s="507" t="s">
        <v>4</v>
      </c>
    </row>
    <row r="405" spans="4:4">
      <c r="D405" s="507" t="s">
        <v>4</v>
      </c>
    </row>
    <row r="406" spans="4:4">
      <c r="D406" s="507" t="s">
        <v>4</v>
      </c>
    </row>
    <row r="407" spans="4:4">
      <c r="D407" s="507" t="s">
        <v>4</v>
      </c>
    </row>
    <row r="408" spans="4:4">
      <c r="D408" s="507" t="s">
        <v>4</v>
      </c>
    </row>
    <row r="409" spans="4:4">
      <c r="D409" s="507" t="s">
        <v>4</v>
      </c>
    </row>
    <row r="410" spans="4:4">
      <c r="D410" s="507" t="s">
        <v>4</v>
      </c>
    </row>
    <row r="411" spans="4:4">
      <c r="D411" s="507" t="s">
        <v>4</v>
      </c>
    </row>
    <row r="412" spans="4:4">
      <c r="D412" s="507" t="s">
        <v>4</v>
      </c>
    </row>
    <row r="413" spans="4:4">
      <c r="D413" s="507" t="s">
        <v>4</v>
      </c>
    </row>
    <row r="414" spans="4:4">
      <c r="D414" s="507" t="s">
        <v>4</v>
      </c>
    </row>
    <row r="415" spans="4:4">
      <c r="D415" s="507" t="s">
        <v>4</v>
      </c>
    </row>
    <row r="416" spans="4:4">
      <c r="D416" s="507" t="s">
        <v>4</v>
      </c>
    </row>
    <row r="417" spans="4:4">
      <c r="D417" s="507" t="s">
        <v>4</v>
      </c>
    </row>
    <row r="418" spans="4:4">
      <c r="D418" s="507" t="s">
        <v>4</v>
      </c>
    </row>
    <row r="419" spans="4:4">
      <c r="D419" s="507" t="s">
        <v>4</v>
      </c>
    </row>
    <row r="420" spans="4:4">
      <c r="D420" s="507" t="s">
        <v>4</v>
      </c>
    </row>
    <row r="421" spans="4:4">
      <c r="D421" s="507" t="s">
        <v>4</v>
      </c>
    </row>
    <row r="422" spans="4:4">
      <c r="D422" s="507" t="s">
        <v>4</v>
      </c>
    </row>
    <row r="423" spans="4:4">
      <c r="D423" s="507" t="s">
        <v>4</v>
      </c>
    </row>
    <row r="424" spans="4:4">
      <c r="D424" s="507" t="s">
        <v>4</v>
      </c>
    </row>
    <row r="425" spans="4:4">
      <c r="D425" s="507" t="s">
        <v>4</v>
      </c>
    </row>
    <row r="426" spans="4:4">
      <c r="D426" s="507" t="s">
        <v>4</v>
      </c>
    </row>
    <row r="427" spans="4:4">
      <c r="D427" s="507" t="s">
        <v>4</v>
      </c>
    </row>
    <row r="428" spans="4:4">
      <c r="D428" s="507" t="s">
        <v>4</v>
      </c>
    </row>
    <row r="429" spans="4:4">
      <c r="D429" s="507" t="s">
        <v>4</v>
      </c>
    </row>
    <row r="430" spans="4:4">
      <c r="D430" s="507" t="s">
        <v>4</v>
      </c>
    </row>
    <row r="431" spans="4:4">
      <c r="D431" s="507" t="s">
        <v>4</v>
      </c>
    </row>
    <row r="432" spans="4:4">
      <c r="D432" s="507" t="s">
        <v>4</v>
      </c>
    </row>
    <row r="433" spans="4:4">
      <c r="D433" s="507" t="s">
        <v>4</v>
      </c>
    </row>
    <row r="434" spans="4:4">
      <c r="D434" s="507" t="s">
        <v>4</v>
      </c>
    </row>
    <row r="435" spans="4:4">
      <c r="D435" s="507" t="s">
        <v>4</v>
      </c>
    </row>
    <row r="436" spans="4:4">
      <c r="D436" s="507" t="s">
        <v>4</v>
      </c>
    </row>
    <row r="437" spans="4:4">
      <c r="D437" s="507" t="s">
        <v>4</v>
      </c>
    </row>
    <row r="438" spans="4:4">
      <c r="D438" s="507" t="s">
        <v>4</v>
      </c>
    </row>
    <row r="439" spans="4:4">
      <c r="D439" s="507" t="s">
        <v>4</v>
      </c>
    </row>
    <row r="440" spans="4:4">
      <c r="D440" s="507" t="s">
        <v>4</v>
      </c>
    </row>
    <row r="441" spans="4:4">
      <c r="D441" s="507" t="s">
        <v>4</v>
      </c>
    </row>
    <row r="442" spans="4:4">
      <c r="D442" s="507" t="s">
        <v>4</v>
      </c>
    </row>
    <row r="443" spans="4:4">
      <c r="D443" s="507" t="s">
        <v>4</v>
      </c>
    </row>
    <row r="444" spans="4:4">
      <c r="D444" s="507" t="s">
        <v>4</v>
      </c>
    </row>
    <row r="445" spans="4:4">
      <c r="D445" s="507" t="s">
        <v>4</v>
      </c>
    </row>
    <row r="446" spans="4:4">
      <c r="D446" s="507" t="s">
        <v>4</v>
      </c>
    </row>
    <row r="447" spans="4:4">
      <c r="D447" s="507" t="s">
        <v>4</v>
      </c>
    </row>
    <row r="448" spans="4:4">
      <c r="D448" s="507" t="s">
        <v>4</v>
      </c>
    </row>
    <row r="449" spans="4:4">
      <c r="D449" s="507" t="s">
        <v>4</v>
      </c>
    </row>
    <row r="450" spans="4:4">
      <c r="D450" s="507" t="s">
        <v>4</v>
      </c>
    </row>
    <row r="451" spans="4:4">
      <c r="D451" s="507" t="s">
        <v>4</v>
      </c>
    </row>
    <row r="452" spans="4:4">
      <c r="D452" s="507" t="s">
        <v>4</v>
      </c>
    </row>
    <row r="453" spans="4:4">
      <c r="D453" s="507" t="s">
        <v>4</v>
      </c>
    </row>
    <row r="454" spans="4:4">
      <c r="D454" s="507" t="s">
        <v>4</v>
      </c>
    </row>
    <row r="455" spans="4:4">
      <c r="D455" s="507" t="s">
        <v>4</v>
      </c>
    </row>
    <row r="456" spans="4:4">
      <c r="D456" s="507" t="s">
        <v>4</v>
      </c>
    </row>
    <row r="457" spans="4:4">
      <c r="D457" s="507" t="s">
        <v>4</v>
      </c>
    </row>
    <row r="458" spans="4:4">
      <c r="D458" s="507" t="s">
        <v>4</v>
      </c>
    </row>
    <row r="459" spans="4:4">
      <c r="D459" s="507" t="s">
        <v>4</v>
      </c>
    </row>
    <row r="460" spans="4:4">
      <c r="D460" s="507" t="s">
        <v>4</v>
      </c>
    </row>
    <row r="461" spans="4:4">
      <c r="D461" s="507" t="s">
        <v>4</v>
      </c>
    </row>
    <row r="462" spans="4:4">
      <c r="D462" s="507" t="s">
        <v>4</v>
      </c>
    </row>
    <row r="463" spans="4:4">
      <c r="D463" s="507" t="s">
        <v>4</v>
      </c>
    </row>
    <row r="464" spans="4:4">
      <c r="D464" s="507" t="s">
        <v>4</v>
      </c>
    </row>
    <row r="465" spans="4:4">
      <c r="D465" s="507" t="s">
        <v>4</v>
      </c>
    </row>
    <row r="466" spans="4:4">
      <c r="D466" s="507" t="s">
        <v>4</v>
      </c>
    </row>
    <row r="467" spans="4:4">
      <c r="D467" s="507" t="s">
        <v>4</v>
      </c>
    </row>
    <row r="468" spans="4:4">
      <c r="D468" s="507" t="s">
        <v>4</v>
      </c>
    </row>
    <row r="469" spans="4:4">
      <c r="D469" s="507" t="s">
        <v>4</v>
      </c>
    </row>
    <row r="470" spans="4:4">
      <c r="D470" s="507" t="s">
        <v>4</v>
      </c>
    </row>
    <row r="471" spans="4:4">
      <c r="D471" s="507" t="s">
        <v>4</v>
      </c>
    </row>
    <row r="472" spans="4:4">
      <c r="D472" s="507" t="s">
        <v>4</v>
      </c>
    </row>
    <row r="473" spans="4:4">
      <c r="D473" s="507" t="s">
        <v>4</v>
      </c>
    </row>
    <row r="474" spans="4:4">
      <c r="D474" s="507" t="s">
        <v>4</v>
      </c>
    </row>
    <row r="475" spans="4:4">
      <c r="D475" s="507" t="s">
        <v>4</v>
      </c>
    </row>
    <row r="476" spans="4:4">
      <c r="D476" s="507" t="s">
        <v>4</v>
      </c>
    </row>
    <row r="477" spans="4:4">
      <c r="D477" s="507" t="s">
        <v>4</v>
      </c>
    </row>
    <row r="478" spans="4:4">
      <c r="D478" s="507" t="s">
        <v>4</v>
      </c>
    </row>
    <row r="479" spans="4:4">
      <c r="D479" s="507" t="s">
        <v>4</v>
      </c>
    </row>
    <row r="480" spans="4:4">
      <c r="D480" s="507" t="s">
        <v>4</v>
      </c>
    </row>
    <row r="481" spans="4:4">
      <c r="D481" s="507" t="s">
        <v>4</v>
      </c>
    </row>
    <row r="482" spans="4:4">
      <c r="D482" s="507" t="s">
        <v>4</v>
      </c>
    </row>
    <row r="483" spans="4:4">
      <c r="D483" s="507" t="s">
        <v>4</v>
      </c>
    </row>
    <row r="484" spans="4:4">
      <c r="D484" s="507" t="s">
        <v>4</v>
      </c>
    </row>
    <row r="485" spans="4:4">
      <c r="D485" s="507" t="s">
        <v>4</v>
      </c>
    </row>
    <row r="486" spans="4:4">
      <c r="D486" s="507" t="s">
        <v>4</v>
      </c>
    </row>
    <row r="487" spans="4:4">
      <c r="D487" s="507" t="s">
        <v>4</v>
      </c>
    </row>
    <row r="488" spans="4:4">
      <c r="D488" s="507" t="s">
        <v>4</v>
      </c>
    </row>
    <row r="489" spans="4:4">
      <c r="D489" s="507" t="s">
        <v>4</v>
      </c>
    </row>
    <row r="490" spans="4:4">
      <c r="D490" s="507" t="s">
        <v>4</v>
      </c>
    </row>
    <row r="491" spans="4:4">
      <c r="D491" s="507" t="s">
        <v>4</v>
      </c>
    </row>
    <row r="492" spans="4:4">
      <c r="D492" s="507" t="s">
        <v>4</v>
      </c>
    </row>
    <row r="493" spans="4:4">
      <c r="D493" s="507" t="s">
        <v>4</v>
      </c>
    </row>
    <row r="494" spans="4:4">
      <c r="D494" s="507" t="s">
        <v>4</v>
      </c>
    </row>
    <row r="495" spans="4:4">
      <c r="D495" s="507" t="s">
        <v>4</v>
      </c>
    </row>
    <row r="496" spans="4:4">
      <c r="D496" s="507" t="s">
        <v>4</v>
      </c>
    </row>
    <row r="497" spans="4:4">
      <c r="D497" s="507" t="s">
        <v>4</v>
      </c>
    </row>
    <row r="498" spans="4:4">
      <c r="D498" s="507" t="s">
        <v>4</v>
      </c>
    </row>
    <row r="499" spans="4:4">
      <c r="D499" s="507" t="s">
        <v>4</v>
      </c>
    </row>
    <row r="500" spans="4:4">
      <c r="D500" s="507" t="s">
        <v>4</v>
      </c>
    </row>
    <row r="501" spans="4:4">
      <c r="D501" s="507" t="s">
        <v>4</v>
      </c>
    </row>
    <row r="502" spans="4:4">
      <c r="D502" s="507" t="s">
        <v>4</v>
      </c>
    </row>
    <row r="503" spans="4:4">
      <c r="D503" s="507" t="s">
        <v>4</v>
      </c>
    </row>
    <row r="504" spans="4:4">
      <c r="D504" s="507" t="s">
        <v>4</v>
      </c>
    </row>
    <row r="505" spans="4:4">
      <c r="D505" s="507" t="s">
        <v>4</v>
      </c>
    </row>
    <row r="506" spans="4:4">
      <c r="D506" s="507" t="s">
        <v>4</v>
      </c>
    </row>
    <row r="507" spans="4:4">
      <c r="D507" s="507" t="s">
        <v>4</v>
      </c>
    </row>
    <row r="508" spans="4:4">
      <c r="D508" s="507" t="s">
        <v>4</v>
      </c>
    </row>
    <row r="509" spans="4:4">
      <c r="D509" s="507" t="s">
        <v>4</v>
      </c>
    </row>
    <row r="510" spans="4:4">
      <c r="D510" s="507" t="s">
        <v>4</v>
      </c>
    </row>
    <row r="511" spans="4:4">
      <c r="D511" s="507" t="s">
        <v>4</v>
      </c>
    </row>
    <row r="512" spans="4:4">
      <c r="D512" s="507" t="s">
        <v>4</v>
      </c>
    </row>
    <row r="513" spans="4:4">
      <c r="D513" s="507" t="s">
        <v>4</v>
      </c>
    </row>
    <row r="514" spans="4:4">
      <c r="D514" s="507" t="s">
        <v>4</v>
      </c>
    </row>
    <row r="515" spans="4:4">
      <c r="D515" s="507" t="s">
        <v>4</v>
      </c>
    </row>
    <row r="516" spans="4:4">
      <c r="D516" s="507" t="s">
        <v>4</v>
      </c>
    </row>
    <row r="517" spans="4:4">
      <c r="D517" s="507" t="s">
        <v>4</v>
      </c>
    </row>
    <row r="518" spans="4:4">
      <c r="D518" s="507" t="s">
        <v>4</v>
      </c>
    </row>
    <row r="519" spans="4:4">
      <c r="D519" s="507" t="s">
        <v>4</v>
      </c>
    </row>
    <row r="520" spans="4:4">
      <c r="D520" s="507" t="s">
        <v>4</v>
      </c>
    </row>
    <row r="521" spans="4:4">
      <c r="D521" s="507" t="s">
        <v>4</v>
      </c>
    </row>
    <row r="522" spans="4:4">
      <c r="D522" s="507" t="s">
        <v>4</v>
      </c>
    </row>
    <row r="523" spans="4:4">
      <c r="D523" s="507" t="s">
        <v>4</v>
      </c>
    </row>
    <row r="524" spans="4:4">
      <c r="D524" s="507" t="s">
        <v>4</v>
      </c>
    </row>
    <row r="525" spans="4:4">
      <c r="D525" s="507" t="s">
        <v>4</v>
      </c>
    </row>
    <row r="526" spans="4:4">
      <c r="D526" s="507" t="s">
        <v>4</v>
      </c>
    </row>
    <row r="527" spans="4:4">
      <c r="D527" s="507" t="s">
        <v>4</v>
      </c>
    </row>
    <row r="528" spans="4:4">
      <c r="D528" s="507" t="s">
        <v>4</v>
      </c>
    </row>
    <row r="529" spans="4:4">
      <c r="D529" s="507" t="s">
        <v>4</v>
      </c>
    </row>
    <row r="530" spans="4:4">
      <c r="D530" s="507" t="s">
        <v>4</v>
      </c>
    </row>
    <row r="531" spans="4:4">
      <c r="D531" s="507" t="s">
        <v>4</v>
      </c>
    </row>
    <row r="532" spans="4:4">
      <c r="D532" s="507" t="s">
        <v>4</v>
      </c>
    </row>
    <row r="533" spans="4:4">
      <c r="D533" s="507" t="s">
        <v>4</v>
      </c>
    </row>
    <row r="534" spans="4:4">
      <c r="D534" s="507" t="s">
        <v>4</v>
      </c>
    </row>
    <row r="535" spans="4:4">
      <c r="D535" s="507" t="s">
        <v>4</v>
      </c>
    </row>
    <row r="536" spans="4:4">
      <c r="D536" s="507" t="s">
        <v>4</v>
      </c>
    </row>
    <row r="537" spans="4:4">
      <c r="D537" s="507" t="s">
        <v>4</v>
      </c>
    </row>
    <row r="538" spans="4:4">
      <c r="D538" s="507" t="s">
        <v>4</v>
      </c>
    </row>
    <row r="539" spans="4:4">
      <c r="D539" s="507" t="s">
        <v>4</v>
      </c>
    </row>
    <row r="540" spans="4:4">
      <c r="D540" s="507" t="s">
        <v>4</v>
      </c>
    </row>
    <row r="541" spans="4:4">
      <c r="D541" s="507" t="s">
        <v>4</v>
      </c>
    </row>
    <row r="542" spans="4:4">
      <c r="D542" s="507" t="s">
        <v>4</v>
      </c>
    </row>
    <row r="543" spans="4:4">
      <c r="D543" s="507" t="s">
        <v>4</v>
      </c>
    </row>
    <row r="544" spans="4:4">
      <c r="D544" s="507" t="s">
        <v>4</v>
      </c>
    </row>
    <row r="545" spans="4:4">
      <c r="D545" s="507" t="s">
        <v>4</v>
      </c>
    </row>
    <row r="546" spans="4:4">
      <c r="D546" s="507" t="s">
        <v>4</v>
      </c>
    </row>
    <row r="547" spans="4:4">
      <c r="D547" s="507" t="s">
        <v>4</v>
      </c>
    </row>
    <row r="548" spans="4:4">
      <c r="D548" s="507" t="s">
        <v>4</v>
      </c>
    </row>
    <row r="549" spans="4:4">
      <c r="D549" s="507" t="s">
        <v>4</v>
      </c>
    </row>
    <row r="550" spans="4:4">
      <c r="D550" s="507" t="s">
        <v>4</v>
      </c>
    </row>
    <row r="551" spans="4:4">
      <c r="D551" s="507" t="s">
        <v>4</v>
      </c>
    </row>
    <row r="552" spans="4:4">
      <c r="D552" s="507" t="s">
        <v>4</v>
      </c>
    </row>
    <row r="553" spans="4:4">
      <c r="D553" s="507" t="s">
        <v>4</v>
      </c>
    </row>
    <row r="554" spans="4:4">
      <c r="D554" s="507" t="s">
        <v>4</v>
      </c>
    </row>
    <row r="555" spans="4:4">
      <c r="D555" s="507" t="s">
        <v>4</v>
      </c>
    </row>
    <row r="556" spans="4:4">
      <c r="D556" s="507" t="s">
        <v>4</v>
      </c>
    </row>
    <row r="557" spans="4:4">
      <c r="D557" s="507" t="s">
        <v>4</v>
      </c>
    </row>
    <row r="558" spans="4:4">
      <c r="D558" s="507" t="s">
        <v>4</v>
      </c>
    </row>
    <row r="559" spans="4:4">
      <c r="D559" s="507" t="s">
        <v>4</v>
      </c>
    </row>
    <row r="560" spans="4:4">
      <c r="D560" s="507" t="s">
        <v>4</v>
      </c>
    </row>
    <row r="561" spans="4:4">
      <c r="D561" s="507" t="s">
        <v>4</v>
      </c>
    </row>
    <row r="562" spans="4:4">
      <c r="D562" s="507" t="s">
        <v>4</v>
      </c>
    </row>
    <row r="563" spans="4:4">
      <c r="D563" s="507" t="s">
        <v>4</v>
      </c>
    </row>
    <row r="564" spans="4:4">
      <c r="D564" s="507" t="s">
        <v>4</v>
      </c>
    </row>
    <row r="565" spans="4:4">
      <c r="D565" s="507" t="s">
        <v>4</v>
      </c>
    </row>
    <row r="566" spans="4:4">
      <c r="D566" s="507" t="s">
        <v>4</v>
      </c>
    </row>
    <row r="567" spans="4:4">
      <c r="D567" s="507" t="s">
        <v>4</v>
      </c>
    </row>
    <row r="568" spans="4:4">
      <c r="D568" s="507" t="s">
        <v>4</v>
      </c>
    </row>
    <row r="569" spans="4:4">
      <c r="D569" s="507" t="s">
        <v>4</v>
      </c>
    </row>
    <row r="570" spans="4:4">
      <c r="D570" s="507" t="s">
        <v>4</v>
      </c>
    </row>
    <row r="571" spans="4:4">
      <c r="D571" s="507" t="s">
        <v>4</v>
      </c>
    </row>
    <row r="572" spans="4:4">
      <c r="D572" s="507" t="s">
        <v>4</v>
      </c>
    </row>
    <row r="573" spans="4:4">
      <c r="D573" s="507" t="s">
        <v>4</v>
      </c>
    </row>
    <row r="574" spans="4:4">
      <c r="D574" s="507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N15" sqref="N15"/>
    </sheetView>
  </sheetViews>
  <sheetFormatPr defaultColWidth="12.5703125" defaultRowHeight="15"/>
  <cols>
    <col min="1" max="1" width="4.85546875" style="510" customWidth="1"/>
    <col min="2" max="2" width="1.7109375" style="510" customWidth="1"/>
    <col min="3" max="3" width="55" style="510" customWidth="1"/>
    <col min="4" max="4" width="20.140625" style="510" customWidth="1"/>
    <col min="5" max="8" width="21.42578125" style="510" customWidth="1"/>
    <col min="9" max="256" width="12.5703125" style="510"/>
    <col min="257" max="257" width="4.85546875" style="510" customWidth="1"/>
    <col min="258" max="258" width="1.7109375" style="510" customWidth="1"/>
    <col min="259" max="259" width="55" style="510" customWidth="1"/>
    <col min="260" max="260" width="20.140625" style="510" customWidth="1"/>
    <col min="261" max="264" width="21.42578125" style="510" customWidth="1"/>
    <col min="265" max="512" width="12.5703125" style="510"/>
    <col min="513" max="513" width="4.85546875" style="510" customWidth="1"/>
    <col min="514" max="514" width="1.7109375" style="510" customWidth="1"/>
    <col min="515" max="515" width="55" style="510" customWidth="1"/>
    <col min="516" max="516" width="20.140625" style="510" customWidth="1"/>
    <col min="517" max="520" width="21.42578125" style="510" customWidth="1"/>
    <col min="521" max="768" width="12.5703125" style="510"/>
    <col min="769" max="769" width="4.85546875" style="510" customWidth="1"/>
    <col min="770" max="770" width="1.7109375" style="510" customWidth="1"/>
    <col min="771" max="771" width="55" style="510" customWidth="1"/>
    <col min="772" max="772" width="20.140625" style="510" customWidth="1"/>
    <col min="773" max="776" width="21.42578125" style="510" customWidth="1"/>
    <col min="777" max="1024" width="12.5703125" style="510"/>
    <col min="1025" max="1025" width="4.85546875" style="510" customWidth="1"/>
    <col min="1026" max="1026" width="1.7109375" style="510" customWidth="1"/>
    <col min="1027" max="1027" width="55" style="510" customWidth="1"/>
    <col min="1028" max="1028" width="20.140625" style="510" customWidth="1"/>
    <col min="1029" max="1032" width="21.42578125" style="510" customWidth="1"/>
    <col min="1033" max="1280" width="12.5703125" style="510"/>
    <col min="1281" max="1281" width="4.85546875" style="510" customWidth="1"/>
    <col min="1282" max="1282" width="1.7109375" style="510" customWidth="1"/>
    <col min="1283" max="1283" width="55" style="510" customWidth="1"/>
    <col min="1284" max="1284" width="20.140625" style="510" customWidth="1"/>
    <col min="1285" max="1288" width="21.42578125" style="510" customWidth="1"/>
    <col min="1289" max="1536" width="12.5703125" style="510"/>
    <col min="1537" max="1537" width="4.85546875" style="510" customWidth="1"/>
    <col min="1538" max="1538" width="1.7109375" style="510" customWidth="1"/>
    <col min="1539" max="1539" width="55" style="510" customWidth="1"/>
    <col min="1540" max="1540" width="20.140625" style="510" customWidth="1"/>
    <col min="1541" max="1544" width="21.42578125" style="510" customWidth="1"/>
    <col min="1545" max="1792" width="12.5703125" style="510"/>
    <col min="1793" max="1793" width="4.85546875" style="510" customWidth="1"/>
    <col min="1794" max="1794" width="1.7109375" style="510" customWidth="1"/>
    <col min="1795" max="1795" width="55" style="510" customWidth="1"/>
    <col min="1796" max="1796" width="20.140625" style="510" customWidth="1"/>
    <col min="1797" max="1800" width="21.42578125" style="510" customWidth="1"/>
    <col min="1801" max="2048" width="12.5703125" style="510"/>
    <col min="2049" max="2049" width="4.85546875" style="510" customWidth="1"/>
    <col min="2050" max="2050" width="1.7109375" style="510" customWidth="1"/>
    <col min="2051" max="2051" width="55" style="510" customWidth="1"/>
    <col min="2052" max="2052" width="20.140625" style="510" customWidth="1"/>
    <col min="2053" max="2056" width="21.42578125" style="510" customWidth="1"/>
    <col min="2057" max="2304" width="12.5703125" style="510"/>
    <col min="2305" max="2305" width="4.85546875" style="510" customWidth="1"/>
    <col min="2306" max="2306" width="1.7109375" style="510" customWidth="1"/>
    <col min="2307" max="2307" width="55" style="510" customWidth="1"/>
    <col min="2308" max="2308" width="20.140625" style="510" customWidth="1"/>
    <col min="2309" max="2312" width="21.42578125" style="510" customWidth="1"/>
    <col min="2313" max="2560" width="12.5703125" style="510"/>
    <col min="2561" max="2561" width="4.85546875" style="510" customWidth="1"/>
    <col min="2562" max="2562" width="1.7109375" style="510" customWidth="1"/>
    <col min="2563" max="2563" width="55" style="510" customWidth="1"/>
    <col min="2564" max="2564" width="20.140625" style="510" customWidth="1"/>
    <col min="2565" max="2568" width="21.42578125" style="510" customWidth="1"/>
    <col min="2569" max="2816" width="12.5703125" style="510"/>
    <col min="2817" max="2817" width="4.85546875" style="510" customWidth="1"/>
    <col min="2818" max="2818" width="1.7109375" style="510" customWidth="1"/>
    <col min="2819" max="2819" width="55" style="510" customWidth="1"/>
    <col min="2820" max="2820" width="20.140625" style="510" customWidth="1"/>
    <col min="2821" max="2824" width="21.42578125" style="510" customWidth="1"/>
    <col min="2825" max="3072" width="12.5703125" style="510"/>
    <col min="3073" max="3073" width="4.85546875" style="510" customWidth="1"/>
    <col min="3074" max="3074" width="1.7109375" style="510" customWidth="1"/>
    <col min="3075" max="3075" width="55" style="510" customWidth="1"/>
    <col min="3076" max="3076" width="20.140625" style="510" customWidth="1"/>
    <col min="3077" max="3080" width="21.42578125" style="510" customWidth="1"/>
    <col min="3081" max="3328" width="12.5703125" style="510"/>
    <col min="3329" max="3329" width="4.85546875" style="510" customWidth="1"/>
    <col min="3330" max="3330" width="1.7109375" style="510" customWidth="1"/>
    <col min="3331" max="3331" width="55" style="510" customWidth="1"/>
    <col min="3332" max="3332" width="20.140625" style="510" customWidth="1"/>
    <col min="3333" max="3336" width="21.42578125" style="510" customWidth="1"/>
    <col min="3337" max="3584" width="12.5703125" style="510"/>
    <col min="3585" max="3585" width="4.85546875" style="510" customWidth="1"/>
    <col min="3586" max="3586" width="1.7109375" style="510" customWidth="1"/>
    <col min="3587" max="3587" width="55" style="510" customWidth="1"/>
    <col min="3588" max="3588" width="20.140625" style="510" customWidth="1"/>
    <col min="3589" max="3592" width="21.42578125" style="510" customWidth="1"/>
    <col min="3593" max="3840" width="12.5703125" style="510"/>
    <col min="3841" max="3841" width="4.85546875" style="510" customWidth="1"/>
    <col min="3842" max="3842" width="1.7109375" style="510" customWidth="1"/>
    <col min="3843" max="3843" width="55" style="510" customWidth="1"/>
    <col min="3844" max="3844" width="20.140625" style="510" customWidth="1"/>
    <col min="3845" max="3848" width="21.42578125" style="510" customWidth="1"/>
    <col min="3849" max="4096" width="12.5703125" style="510"/>
    <col min="4097" max="4097" width="4.85546875" style="510" customWidth="1"/>
    <col min="4098" max="4098" width="1.7109375" style="510" customWidth="1"/>
    <col min="4099" max="4099" width="55" style="510" customWidth="1"/>
    <col min="4100" max="4100" width="20.140625" style="510" customWidth="1"/>
    <col min="4101" max="4104" width="21.42578125" style="510" customWidth="1"/>
    <col min="4105" max="4352" width="12.5703125" style="510"/>
    <col min="4353" max="4353" width="4.85546875" style="510" customWidth="1"/>
    <col min="4354" max="4354" width="1.7109375" style="510" customWidth="1"/>
    <col min="4355" max="4355" width="55" style="510" customWidth="1"/>
    <col min="4356" max="4356" width="20.140625" style="510" customWidth="1"/>
    <col min="4357" max="4360" width="21.42578125" style="510" customWidth="1"/>
    <col min="4361" max="4608" width="12.5703125" style="510"/>
    <col min="4609" max="4609" width="4.85546875" style="510" customWidth="1"/>
    <col min="4610" max="4610" width="1.7109375" style="510" customWidth="1"/>
    <col min="4611" max="4611" width="55" style="510" customWidth="1"/>
    <col min="4612" max="4612" width="20.140625" style="510" customWidth="1"/>
    <col min="4613" max="4616" width="21.42578125" style="510" customWidth="1"/>
    <col min="4617" max="4864" width="12.5703125" style="510"/>
    <col min="4865" max="4865" width="4.85546875" style="510" customWidth="1"/>
    <col min="4866" max="4866" width="1.7109375" style="510" customWidth="1"/>
    <col min="4867" max="4867" width="55" style="510" customWidth="1"/>
    <col min="4868" max="4868" width="20.140625" style="510" customWidth="1"/>
    <col min="4869" max="4872" width="21.42578125" style="510" customWidth="1"/>
    <col min="4873" max="5120" width="12.5703125" style="510"/>
    <col min="5121" max="5121" width="4.85546875" style="510" customWidth="1"/>
    <col min="5122" max="5122" width="1.7109375" style="510" customWidth="1"/>
    <col min="5123" max="5123" width="55" style="510" customWidth="1"/>
    <col min="5124" max="5124" width="20.140625" style="510" customWidth="1"/>
    <col min="5125" max="5128" width="21.42578125" style="510" customWidth="1"/>
    <col min="5129" max="5376" width="12.5703125" style="510"/>
    <col min="5377" max="5377" width="4.85546875" style="510" customWidth="1"/>
    <col min="5378" max="5378" width="1.7109375" style="510" customWidth="1"/>
    <col min="5379" max="5379" width="55" style="510" customWidth="1"/>
    <col min="5380" max="5380" width="20.140625" style="510" customWidth="1"/>
    <col min="5381" max="5384" width="21.42578125" style="510" customWidth="1"/>
    <col min="5385" max="5632" width="12.5703125" style="510"/>
    <col min="5633" max="5633" width="4.85546875" style="510" customWidth="1"/>
    <col min="5634" max="5634" width="1.7109375" style="510" customWidth="1"/>
    <col min="5635" max="5635" width="55" style="510" customWidth="1"/>
    <col min="5636" max="5636" width="20.140625" style="510" customWidth="1"/>
    <col min="5637" max="5640" width="21.42578125" style="510" customWidth="1"/>
    <col min="5641" max="5888" width="12.5703125" style="510"/>
    <col min="5889" max="5889" width="4.85546875" style="510" customWidth="1"/>
    <col min="5890" max="5890" width="1.7109375" style="510" customWidth="1"/>
    <col min="5891" max="5891" width="55" style="510" customWidth="1"/>
    <col min="5892" max="5892" width="20.140625" style="510" customWidth="1"/>
    <col min="5893" max="5896" width="21.42578125" style="510" customWidth="1"/>
    <col min="5897" max="6144" width="12.5703125" style="510"/>
    <col min="6145" max="6145" width="4.85546875" style="510" customWidth="1"/>
    <col min="6146" max="6146" width="1.7109375" style="510" customWidth="1"/>
    <col min="6147" max="6147" width="55" style="510" customWidth="1"/>
    <col min="6148" max="6148" width="20.140625" style="510" customWidth="1"/>
    <col min="6149" max="6152" width="21.42578125" style="510" customWidth="1"/>
    <col min="6153" max="6400" width="12.5703125" style="510"/>
    <col min="6401" max="6401" width="4.85546875" style="510" customWidth="1"/>
    <col min="6402" max="6402" width="1.7109375" style="510" customWidth="1"/>
    <col min="6403" max="6403" width="55" style="510" customWidth="1"/>
    <col min="6404" max="6404" width="20.140625" style="510" customWidth="1"/>
    <col min="6405" max="6408" width="21.42578125" style="510" customWidth="1"/>
    <col min="6409" max="6656" width="12.5703125" style="510"/>
    <col min="6657" max="6657" width="4.85546875" style="510" customWidth="1"/>
    <col min="6658" max="6658" width="1.7109375" style="510" customWidth="1"/>
    <col min="6659" max="6659" width="55" style="510" customWidth="1"/>
    <col min="6660" max="6660" width="20.140625" style="510" customWidth="1"/>
    <col min="6661" max="6664" width="21.42578125" style="510" customWidth="1"/>
    <col min="6665" max="6912" width="12.5703125" style="510"/>
    <col min="6913" max="6913" width="4.85546875" style="510" customWidth="1"/>
    <col min="6914" max="6914" width="1.7109375" style="510" customWidth="1"/>
    <col min="6915" max="6915" width="55" style="510" customWidth="1"/>
    <col min="6916" max="6916" width="20.140625" style="510" customWidth="1"/>
    <col min="6917" max="6920" width="21.42578125" style="510" customWidth="1"/>
    <col min="6921" max="7168" width="12.5703125" style="510"/>
    <col min="7169" max="7169" width="4.85546875" style="510" customWidth="1"/>
    <col min="7170" max="7170" width="1.7109375" style="510" customWidth="1"/>
    <col min="7171" max="7171" width="55" style="510" customWidth="1"/>
    <col min="7172" max="7172" width="20.140625" style="510" customWidth="1"/>
    <col min="7173" max="7176" width="21.42578125" style="510" customWidth="1"/>
    <col min="7177" max="7424" width="12.5703125" style="510"/>
    <col min="7425" max="7425" width="4.85546875" style="510" customWidth="1"/>
    <col min="7426" max="7426" width="1.7109375" style="510" customWidth="1"/>
    <col min="7427" max="7427" width="55" style="510" customWidth="1"/>
    <col min="7428" max="7428" width="20.140625" style="510" customWidth="1"/>
    <col min="7429" max="7432" width="21.42578125" style="510" customWidth="1"/>
    <col min="7433" max="7680" width="12.5703125" style="510"/>
    <col min="7681" max="7681" width="4.85546875" style="510" customWidth="1"/>
    <col min="7682" max="7682" width="1.7109375" style="510" customWidth="1"/>
    <col min="7683" max="7683" width="55" style="510" customWidth="1"/>
    <col min="7684" max="7684" width="20.140625" style="510" customWidth="1"/>
    <col min="7685" max="7688" width="21.42578125" style="510" customWidth="1"/>
    <col min="7689" max="7936" width="12.5703125" style="510"/>
    <col min="7937" max="7937" width="4.85546875" style="510" customWidth="1"/>
    <col min="7938" max="7938" width="1.7109375" style="510" customWidth="1"/>
    <col min="7939" max="7939" width="55" style="510" customWidth="1"/>
    <col min="7940" max="7940" width="20.140625" style="510" customWidth="1"/>
    <col min="7941" max="7944" width="21.42578125" style="510" customWidth="1"/>
    <col min="7945" max="8192" width="12.5703125" style="510"/>
    <col min="8193" max="8193" width="4.85546875" style="510" customWidth="1"/>
    <col min="8194" max="8194" width="1.7109375" style="510" customWidth="1"/>
    <col min="8195" max="8195" width="55" style="510" customWidth="1"/>
    <col min="8196" max="8196" width="20.140625" style="510" customWidth="1"/>
    <col min="8197" max="8200" width="21.42578125" style="510" customWidth="1"/>
    <col min="8201" max="8448" width="12.5703125" style="510"/>
    <col min="8449" max="8449" width="4.85546875" style="510" customWidth="1"/>
    <col min="8450" max="8450" width="1.7109375" style="510" customWidth="1"/>
    <col min="8451" max="8451" width="55" style="510" customWidth="1"/>
    <col min="8452" max="8452" width="20.140625" style="510" customWidth="1"/>
    <col min="8453" max="8456" width="21.42578125" style="510" customWidth="1"/>
    <col min="8457" max="8704" width="12.5703125" style="510"/>
    <col min="8705" max="8705" width="4.85546875" style="510" customWidth="1"/>
    <col min="8706" max="8706" width="1.7109375" style="510" customWidth="1"/>
    <col min="8707" max="8707" width="55" style="510" customWidth="1"/>
    <col min="8708" max="8708" width="20.140625" style="510" customWidth="1"/>
    <col min="8709" max="8712" width="21.42578125" style="510" customWidth="1"/>
    <col min="8713" max="8960" width="12.5703125" style="510"/>
    <col min="8961" max="8961" width="4.85546875" style="510" customWidth="1"/>
    <col min="8962" max="8962" width="1.7109375" style="510" customWidth="1"/>
    <col min="8963" max="8963" width="55" style="510" customWidth="1"/>
    <col min="8964" max="8964" width="20.140625" style="510" customWidth="1"/>
    <col min="8965" max="8968" width="21.42578125" style="510" customWidth="1"/>
    <col min="8969" max="9216" width="12.5703125" style="510"/>
    <col min="9217" max="9217" width="4.85546875" style="510" customWidth="1"/>
    <col min="9218" max="9218" width="1.7109375" style="510" customWidth="1"/>
    <col min="9219" max="9219" width="55" style="510" customWidth="1"/>
    <col min="9220" max="9220" width="20.140625" style="510" customWidth="1"/>
    <col min="9221" max="9224" width="21.42578125" style="510" customWidth="1"/>
    <col min="9225" max="9472" width="12.5703125" style="510"/>
    <col min="9473" max="9473" width="4.85546875" style="510" customWidth="1"/>
    <col min="9474" max="9474" width="1.7109375" style="510" customWidth="1"/>
    <col min="9475" max="9475" width="55" style="510" customWidth="1"/>
    <col min="9476" max="9476" width="20.140625" style="510" customWidth="1"/>
    <col min="9477" max="9480" width="21.42578125" style="510" customWidth="1"/>
    <col min="9481" max="9728" width="12.5703125" style="510"/>
    <col min="9729" max="9729" width="4.85546875" style="510" customWidth="1"/>
    <col min="9730" max="9730" width="1.7109375" style="510" customWidth="1"/>
    <col min="9731" max="9731" width="55" style="510" customWidth="1"/>
    <col min="9732" max="9732" width="20.140625" style="510" customWidth="1"/>
    <col min="9733" max="9736" width="21.42578125" style="510" customWidth="1"/>
    <col min="9737" max="9984" width="12.5703125" style="510"/>
    <col min="9985" max="9985" width="4.85546875" style="510" customWidth="1"/>
    <col min="9986" max="9986" width="1.7109375" style="510" customWidth="1"/>
    <col min="9987" max="9987" width="55" style="510" customWidth="1"/>
    <col min="9988" max="9988" width="20.140625" style="510" customWidth="1"/>
    <col min="9989" max="9992" width="21.42578125" style="510" customWidth="1"/>
    <col min="9993" max="10240" width="12.5703125" style="510"/>
    <col min="10241" max="10241" width="4.85546875" style="510" customWidth="1"/>
    <col min="10242" max="10242" width="1.7109375" style="510" customWidth="1"/>
    <col min="10243" max="10243" width="55" style="510" customWidth="1"/>
    <col min="10244" max="10244" width="20.140625" style="510" customWidth="1"/>
    <col min="10245" max="10248" width="21.42578125" style="510" customWidth="1"/>
    <col min="10249" max="10496" width="12.5703125" style="510"/>
    <col min="10497" max="10497" width="4.85546875" style="510" customWidth="1"/>
    <col min="10498" max="10498" width="1.7109375" style="510" customWidth="1"/>
    <col min="10499" max="10499" width="55" style="510" customWidth="1"/>
    <col min="10500" max="10500" width="20.140625" style="510" customWidth="1"/>
    <col min="10501" max="10504" width="21.42578125" style="510" customWidth="1"/>
    <col min="10505" max="10752" width="12.5703125" style="510"/>
    <col min="10753" max="10753" width="4.85546875" style="510" customWidth="1"/>
    <col min="10754" max="10754" width="1.7109375" style="510" customWidth="1"/>
    <col min="10755" max="10755" width="55" style="510" customWidth="1"/>
    <col min="10756" max="10756" width="20.140625" style="510" customWidth="1"/>
    <col min="10757" max="10760" width="21.42578125" style="510" customWidth="1"/>
    <col min="10761" max="11008" width="12.5703125" style="510"/>
    <col min="11009" max="11009" width="4.85546875" style="510" customWidth="1"/>
    <col min="11010" max="11010" width="1.7109375" style="510" customWidth="1"/>
    <col min="11011" max="11011" width="55" style="510" customWidth="1"/>
    <col min="11012" max="11012" width="20.140625" style="510" customWidth="1"/>
    <col min="11013" max="11016" width="21.42578125" style="510" customWidth="1"/>
    <col min="11017" max="11264" width="12.5703125" style="510"/>
    <col min="11265" max="11265" width="4.85546875" style="510" customWidth="1"/>
    <col min="11266" max="11266" width="1.7109375" style="510" customWidth="1"/>
    <col min="11267" max="11267" width="55" style="510" customWidth="1"/>
    <col min="11268" max="11268" width="20.140625" style="510" customWidth="1"/>
    <col min="11269" max="11272" width="21.42578125" style="510" customWidth="1"/>
    <col min="11273" max="11520" width="12.5703125" style="510"/>
    <col min="11521" max="11521" width="4.85546875" style="510" customWidth="1"/>
    <col min="11522" max="11522" width="1.7109375" style="510" customWidth="1"/>
    <col min="11523" max="11523" width="55" style="510" customWidth="1"/>
    <col min="11524" max="11524" width="20.140625" style="510" customWidth="1"/>
    <col min="11525" max="11528" width="21.42578125" style="510" customWidth="1"/>
    <col min="11529" max="11776" width="12.5703125" style="510"/>
    <col min="11777" max="11777" width="4.85546875" style="510" customWidth="1"/>
    <col min="11778" max="11778" width="1.7109375" style="510" customWidth="1"/>
    <col min="11779" max="11779" width="55" style="510" customWidth="1"/>
    <col min="11780" max="11780" width="20.140625" style="510" customWidth="1"/>
    <col min="11781" max="11784" width="21.42578125" style="510" customWidth="1"/>
    <col min="11785" max="12032" width="12.5703125" style="510"/>
    <col min="12033" max="12033" width="4.85546875" style="510" customWidth="1"/>
    <col min="12034" max="12034" width="1.7109375" style="510" customWidth="1"/>
    <col min="12035" max="12035" width="55" style="510" customWidth="1"/>
    <col min="12036" max="12036" width="20.140625" style="510" customWidth="1"/>
    <col min="12037" max="12040" width="21.42578125" style="510" customWidth="1"/>
    <col min="12041" max="12288" width="12.5703125" style="510"/>
    <col min="12289" max="12289" width="4.85546875" style="510" customWidth="1"/>
    <col min="12290" max="12290" width="1.7109375" style="510" customWidth="1"/>
    <col min="12291" max="12291" width="55" style="510" customWidth="1"/>
    <col min="12292" max="12292" width="20.140625" style="510" customWidth="1"/>
    <col min="12293" max="12296" width="21.42578125" style="510" customWidth="1"/>
    <col min="12297" max="12544" width="12.5703125" style="510"/>
    <col min="12545" max="12545" width="4.85546875" style="510" customWidth="1"/>
    <col min="12546" max="12546" width="1.7109375" style="510" customWidth="1"/>
    <col min="12547" max="12547" width="55" style="510" customWidth="1"/>
    <col min="12548" max="12548" width="20.140625" style="510" customWidth="1"/>
    <col min="12549" max="12552" width="21.42578125" style="510" customWidth="1"/>
    <col min="12553" max="12800" width="12.5703125" style="510"/>
    <col min="12801" max="12801" width="4.85546875" style="510" customWidth="1"/>
    <col min="12802" max="12802" width="1.7109375" style="510" customWidth="1"/>
    <col min="12803" max="12803" width="55" style="510" customWidth="1"/>
    <col min="12804" max="12804" width="20.140625" style="510" customWidth="1"/>
    <col min="12805" max="12808" width="21.42578125" style="510" customWidth="1"/>
    <col min="12809" max="13056" width="12.5703125" style="510"/>
    <col min="13057" max="13057" width="4.85546875" style="510" customWidth="1"/>
    <col min="13058" max="13058" width="1.7109375" style="510" customWidth="1"/>
    <col min="13059" max="13059" width="55" style="510" customWidth="1"/>
    <col min="13060" max="13060" width="20.140625" style="510" customWidth="1"/>
    <col min="13061" max="13064" width="21.42578125" style="510" customWidth="1"/>
    <col min="13065" max="13312" width="12.5703125" style="510"/>
    <col min="13313" max="13313" width="4.85546875" style="510" customWidth="1"/>
    <col min="13314" max="13314" width="1.7109375" style="510" customWidth="1"/>
    <col min="13315" max="13315" width="55" style="510" customWidth="1"/>
    <col min="13316" max="13316" width="20.140625" style="510" customWidth="1"/>
    <col min="13317" max="13320" width="21.42578125" style="510" customWidth="1"/>
    <col min="13321" max="13568" width="12.5703125" style="510"/>
    <col min="13569" max="13569" width="4.85546875" style="510" customWidth="1"/>
    <col min="13570" max="13570" width="1.7109375" style="510" customWidth="1"/>
    <col min="13571" max="13571" width="55" style="510" customWidth="1"/>
    <col min="13572" max="13572" width="20.140625" style="510" customWidth="1"/>
    <col min="13573" max="13576" width="21.42578125" style="510" customWidth="1"/>
    <col min="13577" max="13824" width="12.5703125" style="510"/>
    <col min="13825" max="13825" width="4.85546875" style="510" customWidth="1"/>
    <col min="13826" max="13826" width="1.7109375" style="510" customWidth="1"/>
    <col min="13827" max="13827" width="55" style="510" customWidth="1"/>
    <col min="13828" max="13828" width="20.140625" style="510" customWidth="1"/>
    <col min="13829" max="13832" width="21.42578125" style="510" customWidth="1"/>
    <col min="13833" max="14080" width="12.5703125" style="510"/>
    <col min="14081" max="14081" width="4.85546875" style="510" customWidth="1"/>
    <col min="14082" max="14082" width="1.7109375" style="510" customWidth="1"/>
    <col min="14083" max="14083" width="55" style="510" customWidth="1"/>
    <col min="14084" max="14084" width="20.140625" style="510" customWidth="1"/>
    <col min="14085" max="14088" width="21.42578125" style="510" customWidth="1"/>
    <col min="14089" max="14336" width="12.5703125" style="510"/>
    <col min="14337" max="14337" width="4.85546875" style="510" customWidth="1"/>
    <col min="14338" max="14338" width="1.7109375" style="510" customWidth="1"/>
    <col min="14339" max="14339" width="55" style="510" customWidth="1"/>
    <col min="14340" max="14340" width="20.140625" style="510" customWidth="1"/>
    <col min="14341" max="14344" width="21.42578125" style="510" customWidth="1"/>
    <col min="14345" max="14592" width="12.5703125" style="510"/>
    <col min="14593" max="14593" width="4.85546875" style="510" customWidth="1"/>
    <col min="14594" max="14594" width="1.7109375" style="510" customWidth="1"/>
    <col min="14595" max="14595" width="55" style="510" customWidth="1"/>
    <col min="14596" max="14596" width="20.140625" style="510" customWidth="1"/>
    <col min="14597" max="14600" width="21.42578125" style="510" customWidth="1"/>
    <col min="14601" max="14848" width="12.5703125" style="510"/>
    <col min="14849" max="14849" width="4.85546875" style="510" customWidth="1"/>
    <col min="14850" max="14850" width="1.7109375" style="510" customWidth="1"/>
    <col min="14851" max="14851" width="55" style="510" customWidth="1"/>
    <col min="14852" max="14852" width="20.140625" style="510" customWidth="1"/>
    <col min="14853" max="14856" width="21.42578125" style="510" customWidth="1"/>
    <col min="14857" max="15104" width="12.5703125" style="510"/>
    <col min="15105" max="15105" width="4.85546875" style="510" customWidth="1"/>
    <col min="15106" max="15106" width="1.7109375" style="510" customWidth="1"/>
    <col min="15107" max="15107" width="55" style="510" customWidth="1"/>
    <col min="15108" max="15108" width="20.140625" style="510" customWidth="1"/>
    <col min="15109" max="15112" width="21.42578125" style="510" customWidth="1"/>
    <col min="15113" max="15360" width="12.5703125" style="510"/>
    <col min="15361" max="15361" width="4.85546875" style="510" customWidth="1"/>
    <col min="15362" max="15362" width="1.7109375" style="510" customWidth="1"/>
    <col min="15363" max="15363" width="55" style="510" customWidth="1"/>
    <col min="15364" max="15364" width="20.140625" style="510" customWidth="1"/>
    <col min="15365" max="15368" width="21.42578125" style="510" customWidth="1"/>
    <col min="15369" max="15616" width="12.5703125" style="510"/>
    <col min="15617" max="15617" width="4.85546875" style="510" customWidth="1"/>
    <col min="15618" max="15618" width="1.7109375" style="510" customWidth="1"/>
    <col min="15619" max="15619" width="55" style="510" customWidth="1"/>
    <col min="15620" max="15620" width="20.140625" style="510" customWidth="1"/>
    <col min="15621" max="15624" width="21.42578125" style="510" customWidth="1"/>
    <col min="15625" max="15872" width="12.5703125" style="510"/>
    <col min="15873" max="15873" width="4.85546875" style="510" customWidth="1"/>
    <col min="15874" max="15874" width="1.7109375" style="510" customWidth="1"/>
    <col min="15875" max="15875" width="55" style="510" customWidth="1"/>
    <col min="15876" max="15876" width="20.140625" style="510" customWidth="1"/>
    <col min="15877" max="15880" width="21.42578125" style="510" customWidth="1"/>
    <col min="15881" max="16128" width="12.5703125" style="510"/>
    <col min="16129" max="16129" width="4.85546875" style="510" customWidth="1"/>
    <col min="16130" max="16130" width="1.7109375" style="510" customWidth="1"/>
    <col min="16131" max="16131" width="55" style="510" customWidth="1"/>
    <col min="16132" max="16132" width="20.140625" style="510" customWidth="1"/>
    <col min="16133" max="16136" width="21.42578125" style="510" customWidth="1"/>
    <col min="16137" max="16384" width="12.5703125" style="510"/>
  </cols>
  <sheetData>
    <row r="1" spans="1:30" ht="16.5" customHeight="1">
      <c r="A1" s="1673" t="s">
        <v>601</v>
      </c>
      <c r="B1" s="1673"/>
      <c r="C1" s="1673"/>
      <c r="D1" s="508"/>
      <c r="E1" s="508"/>
      <c r="F1" s="508"/>
      <c r="G1" s="509"/>
      <c r="H1" s="509"/>
    </row>
    <row r="2" spans="1:30" ht="15.75" customHeight="1">
      <c r="A2" s="1674" t="s">
        <v>602</v>
      </c>
      <c r="B2" s="1674"/>
      <c r="C2" s="1674"/>
      <c r="D2" s="1674"/>
      <c r="E2" s="1674"/>
      <c r="F2" s="1674"/>
      <c r="G2" s="1674"/>
      <c r="H2" s="1674"/>
    </row>
    <row r="3" spans="1:30" ht="12" customHeight="1">
      <c r="A3" s="508"/>
      <c r="B3" s="508"/>
      <c r="C3" s="511"/>
      <c r="D3" s="512"/>
      <c r="E3" s="512"/>
      <c r="F3" s="512"/>
      <c r="G3" s="513"/>
      <c r="H3" s="513"/>
    </row>
    <row r="4" spans="1:30" ht="15" customHeight="1">
      <c r="A4" s="514"/>
      <c r="B4" s="514"/>
      <c r="C4" s="511"/>
      <c r="D4" s="512"/>
      <c r="E4" s="512"/>
      <c r="F4" s="512"/>
      <c r="G4" s="513"/>
      <c r="H4" s="515" t="s">
        <v>2</v>
      </c>
    </row>
    <row r="5" spans="1:30" ht="16.5" customHeight="1">
      <c r="A5" s="516"/>
      <c r="B5" s="509"/>
      <c r="C5" s="517"/>
      <c r="D5" s="1675" t="s">
        <v>562</v>
      </c>
      <c r="E5" s="1676"/>
      <c r="F5" s="1677"/>
      <c r="G5" s="1678" t="s">
        <v>563</v>
      </c>
      <c r="H5" s="1679"/>
    </row>
    <row r="6" spans="1:30" ht="15" customHeight="1">
      <c r="A6" s="518"/>
      <c r="B6" s="509"/>
      <c r="C6" s="519"/>
      <c r="D6" s="1666" t="s">
        <v>776</v>
      </c>
      <c r="E6" s="1667"/>
      <c r="F6" s="1668"/>
      <c r="G6" s="1647" t="s">
        <v>776</v>
      </c>
      <c r="H6" s="1649"/>
      <c r="K6" s="520" t="s">
        <v>4</v>
      </c>
      <c r="L6" s="520" t="s">
        <v>4</v>
      </c>
      <c r="M6" s="520" t="s">
        <v>4</v>
      </c>
      <c r="N6" s="520" t="s">
        <v>4</v>
      </c>
      <c r="W6" s="520" t="s">
        <v>4</v>
      </c>
      <c r="X6" s="520" t="s">
        <v>4</v>
      </c>
      <c r="Y6" s="520" t="s">
        <v>4</v>
      </c>
      <c r="Z6" s="520" t="s">
        <v>4</v>
      </c>
    </row>
    <row r="7" spans="1:30" ht="15.75">
      <c r="A7" s="518"/>
      <c r="B7" s="509"/>
      <c r="C7" s="521" t="s">
        <v>3</v>
      </c>
      <c r="D7" s="522"/>
      <c r="E7" s="523" t="s">
        <v>564</v>
      </c>
      <c r="F7" s="524"/>
      <c r="G7" s="525" t="s">
        <v>4</v>
      </c>
      <c r="H7" s="526" t="s">
        <v>4</v>
      </c>
    </row>
    <row r="8" spans="1:30" ht="14.25" customHeight="1">
      <c r="A8" s="518"/>
      <c r="B8" s="509"/>
      <c r="C8" s="527"/>
      <c r="D8" s="528"/>
      <c r="E8" s="529"/>
      <c r="F8" s="530" t="s">
        <v>564</v>
      </c>
      <c r="G8" s="531" t="s">
        <v>565</v>
      </c>
      <c r="H8" s="526" t="s">
        <v>566</v>
      </c>
      <c r="K8" s="520" t="s">
        <v>4</v>
      </c>
      <c r="L8" s="520" t="s">
        <v>4</v>
      </c>
      <c r="M8" s="520" t="s">
        <v>4</v>
      </c>
      <c r="N8" s="520" t="s">
        <v>4</v>
      </c>
      <c r="W8" s="520" t="s">
        <v>4</v>
      </c>
      <c r="X8" s="520" t="s">
        <v>4</v>
      </c>
      <c r="Y8" s="520" t="s">
        <v>4</v>
      </c>
      <c r="Z8" s="520" t="s">
        <v>4</v>
      </c>
    </row>
    <row r="9" spans="1:30" ht="14.25" customHeight="1">
      <c r="A9" s="518"/>
      <c r="B9" s="509"/>
      <c r="C9" s="532"/>
      <c r="D9" s="533" t="s">
        <v>567</v>
      </c>
      <c r="E9" s="534" t="s">
        <v>568</v>
      </c>
      <c r="F9" s="535" t="s">
        <v>569</v>
      </c>
      <c r="G9" s="531" t="s">
        <v>570</v>
      </c>
      <c r="H9" s="526" t="s">
        <v>571</v>
      </c>
    </row>
    <row r="10" spans="1:30" ht="14.25" customHeight="1">
      <c r="A10" s="536"/>
      <c r="B10" s="514"/>
      <c r="C10" s="537"/>
      <c r="D10" s="538"/>
      <c r="E10" s="539"/>
      <c r="F10" s="535" t="s">
        <v>572</v>
      </c>
      <c r="G10" s="540" t="s">
        <v>573</v>
      </c>
      <c r="H10" s="541"/>
      <c r="K10" s="520" t="s">
        <v>4</v>
      </c>
      <c r="L10" s="520" t="s">
        <v>4</v>
      </c>
      <c r="M10" s="520" t="s">
        <v>4</v>
      </c>
      <c r="N10" s="520" t="s">
        <v>4</v>
      </c>
      <c r="W10" s="520" t="s">
        <v>4</v>
      </c>
      <c r="X10" s="520" t="s">
        <v>4</v>
      </c>
      <c r="Y10" s="520" t="s">
        <v>4</v>
      </c>
      <c r="Z10" s="520" t="s">
        <v>4</v>
      </c>
    </row>
    <row r="11" spans="1:30" ht="9.9499999999999993" customHeight="1">
      <c r="A11" s="542"/>
      <c r="B11" s="543"/>
      <c r="C11" s="544" t="s">
        <v>439</v>
      </c>
      <c r="D11" s="545">
        <v>2</v>
      </c>
      <c r="E11" s="546">
        <v>3</v>
      </c>
      <c r="F11" s="546">
        <v>4</v>
      </c>
      <c r="G11" s="547">
        <v>5</v>
      </c>
      <c r="H11" s="548">
        <v>6</v>
      </c>
    </row>
    <row r="12" spans="1:30" ht="15.75" customHeight="1">
      <c r="A12" s="516"/>
      <c r="B12" s="549"/>
      <c r="C12" s="550" t="s">
        <v>4</v>
      </c>
      <c r="D12" s="551" t="s">
        <v>4</v>
      </c>
      <c r="E12" s="552" t="s">
        <v>124</v>
      </c>
      <c r="F12" s="553"/>
      <c r="G12" s="554" t="s">
        <v>4</v>
      </c>
      <c r="H12" s="555" t="s">
        <v>124</v>
      </c>
      <c r="K12" s="520" t="s">
        <v>4</v>
      </c>
      <c r="L12" s="520" t="s">
        <v>4</v>
      </c>
      <c r="M12" s="520" t="s">
        <v>4</v>
      </c>
      <c r="N12" s="520" t="s">
        <v>4</v>
      </c>
      <c r="W12" s="520" t="s">
        <v>4</v>
      </c>
      <c r="X12" s="520" t="s">
        <v>4</v>
      </c>
      <c r="Y12" s="520" t="s">
        <v>4</v>
      </c>
      <c r="Z12" s="520" t="s">
        <v>4</v>
      </c>
    </row>
    <row r="13" spans="1:30" ht="15.75">
      <c r="A13" s="1669" t="s">
        <v>40</v>
      </c>
      <c r="B13" s="1670"/>
      <c r="C13" s="1671"/>
      <c r="D13" s="849">
        <v>111122273.34</v>
      </c>
      <c r="E13" s="850">
        <v>4458490.959999999</v>
      </c>
      <c r="F13" s="850">
        <v>1056.48</v>
      </c>
      <c r="G13" s="851">
        <v>4189624.3699999992</v>
      </c>
      <c r="H13" s="852">
        <v>268866.59000000003</v>
      </c>
    </row>
    <row r="14" spans="1:30" s="558" customFormat="1" ht="24" customHeight="1">
      <c r="A14" s="848">
        <v>2</v>
      </c>
      <c r="B14" s="556" t="s">
        <v>47</v>
      </c>
      <c r="C14" s="557" t="s">
        <v>603</v>
      </c>
      <c r="D14" s="853">
        <v>7771489.5799999973</v>
      </c>
      <c r="E14" s="854">
        <v>0</v>
      </c>
      <c r="F14" s="854">
        <v>0</v>
      </c>
      <c r="G14" s="855">
        <v>0</v>
      </c>
      <c r="H14" s="856">
        <v>0</v>
      </c>
      <c r="I14" s="510"/>
      <c r="J14" s="510"/>
      <c r="K14" s="520" t="s">
        <v>4</v>
      </c>
      <c r="L14" s="520" t="s">
        <v>4</v>
      </c>
      <c r="M14" s="520" t="s">
        <v>4</v>
      </c>
      <c r="N14" s="520" t="s">
        <v>4</v>
      </c>
      <c r="O14" s="510"/>
      <c r="P14" s="510"/>
      <c r="Q14" s="510"/>
      <c r="R14" s="510"/>
      <c r="S14" s="510"/>
      <c r="T14" s="510"/>
      <c r="U14" s="510"/>
      <c r="V14" s="510"/>
      <c r="W14" s="520" t="s">
        <v>4</v>
      </c>
      <c r="X14" s="520" t="s">
        <v>4</v>
      </c>
      <c r="Y14" s="520" t="s">
        <v>4</v>
      </c>
      <c r="Z14" s="520" t="s">
        <v>4</v>
      </c>
      <c r="AA14" s="510"/>
      <c r="AB14" s="510"/>
      <c r="AC14" s="510"/>
      <c r="AD14" s="510"/>
    </row>
    <row r="15" spans="1:30" s="558" customFormat="1" ht="24" customHeight="1">
      <c r="A15" s="848">
        <v>4</v>
      </c>
      <c r="B15" s="556" t="s">
        <v>47</v>
      </c>
      <c r="C15" s="557" t="s">
        <v>604</v>
      </c>
      <c r="D15" s="853">
        <v>8743885.1400000025</v>
      </c>
      <c r="E15" s="854">
        <v>0</v>
      </c>
      <c r="F15" s="854">
        <v>0</v>
      </c>
      <c r="G15" s="855">
        <v>0</v>
      </c>
      <c r="H15" s="856">
        <v>0</v>
      </c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</row>
    <row r="16" spans="1:30" s="558" customFormat="1" ht="24" customHeight="1">
      <c r="A16" s="848">
        <v>6</v>
      </c>
      <c r="B16" s="556" t="s">
        <v>47</v>
      </c>
      <c r="C16" s="557" t="s">
        <v>605</v>
      </c>
      <c r="D16" s="853">
        <v>7147699.9200000009</v>
      </c>
      <c r="E16" s="854">
        <v>327358.83999999997</v>
      </c>
      <c r="F16" s="854">
        <v>299.48</v>
      </c>
      <c r="G16" s="855">
        <v>327358.83999999997</v>
      </c>
      <c r="H16" s="856">
        <v>0</v>
      </c>
      <c r="I16" s="510"/>
      <c r="J16" s="510"/>
      <c r="K16" s="520" t="s">
        <v>4</v>
      </c>
      <c r="L16" s="520" t="s">
        <v>4</v>
      </c>
      <c r="M16" s="520" t="s">
        <v>4</v>
      </c>
      <c r="N16" s="520" t="s">
        <v>4</v>
      </c>
      <c r="O16" s="510"/>
      <c r="P16" s="510"/>
      <c r="Q16" s="510"/>
      <c r="R16" s="510"/>
      <c r="S16" s="510"/>
      <c r="T16" s="510"/>
      <c r="U16" s="510"/>
      <c r="V16" s="510"/>
      <c r="W16" s="520" t="s">
        <v>4</v>
      </c>
      <c r="X16" s="520" t="s">
        <v>4</v>
      </c>
      <c r="Y16" s="520" t="s">
        <v>4</v>
      </c>
      <c r="Z16" s="520" t="s">
        <v>4</v>
      </c>
      <c r="AA16" s="510"/>
      <c r="AB16" s="510"/>
      <c r="AC16" s="510"/>
      <c r="AD16" s="510"/>
    </row>
    <row r="17" spans="1:30" s="558" customFormat="1" ht="24" customHeight="1">
      <c r="A17" s="848">
        <v>8</v>
      </c>
      <c r="B17" s="556" t="s">
        <v>47</v>
      </c>
      <c r="C17" s="557" t="s">
        <v>606</v>
      </c>
      <c r="D17" s="853">
        <v>3985191.7599999984</v>
      </c>
      <c r="E17" s="854">
        <v>0</v>
      </c>
      <c r="F17" s="854">
        <v>0</v>
      </c>
      <c r="G17" s="855">
        <v>0</v>
      </c>
      <c r="H17" s="856">
        <v>0</v>
      </c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</row>
    <row r="18" spans="1:30" s="558" customFormat="1" ht="24" customHeight="1">
      <c r="A18" s="848">
        <v>10</v>
      </c>
      <c r="B18" s="556" t="s">
        <v>47</v>
      </c>
      <c r="C18" s="557" t="s">
        <v>607</v>
      </c>
      <c r="D18" s="853">
        <v>4517570.1000000006</v>
      </c>
      <c r="E18" s="854">
        <v>757</v>
      </c>
      <c r="F18" s="854">
        <v>757</v>
      </c>
      <c r="G18" s="855">
        <v>757</v>
      </c>
      <c r="H18" s="856">
        <v>0</v>
      </c>
      <c r="I18" s="510"/>
      <c r="J18" s="510"/>
      <c r="K18" s="520" t="s">
        <v>4</v>
      </c>
      <c r="L18" s="520" t="s">
        <v>4</v>
      </c>
      <c r="M18" s="520" t="s">
        <v>4</v>
      </c>
      <c r="N18" s="520" t="s">
        <v>4</v>
      </c>
      <c r="O18" s="510"/>
      <c r="P18" s="510"/>
      <c r="Q18" s="510"/>
      <c r="R18" s="510"/>
      <c r="S18" s="510"/>
      <c r="T18" s="510"/>
      <c r="U18" s="510"/>
      <c r="V18" s="510"/>
      <c r="W18" s="520" t="s">
        <v>4</v>
      </c>
      <c r="X18" s="520" t="s">
        <v>4</v>
      </c>
      <c r="Y18" s="520" t="s">
        <v>4</v>
      </c>
      <c r="Z18" s="520" t="s">
        <v>4</v>
      </c>
      <c r="AA18" s="510"/>
      <c r="AB18" s="510"/>
      <c r="AC18" s="510"/>
      <c r="AD18" s="510"/>
    </row>
    <row r="19" spans="1:30" s="558" customFormat="1" ht="24" customHeight="1">
      <c r="A19" s="848">
        <v>12</v>
      </c>
      <c r="B19" s="556" t="s">
        <v>47</v>
      </c>
      <c r="C19" s="557" t="s">
        <v>608</v>
      </c>
      <c r="D19" s="853">
        <v>15643205.229999999</v>
      </c>
      <c r="E19" s="854">
        <v>3097498.1199999996</v>
      </c>
      <c r="F19" s="854">
        <v>0</v>
      </c>
      <c r="G19" s="855">
        <v>2828631.53</v>
      </c>
      <c r="H19" s="856">
        <v>268866.59000000003</v>
      </c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</row>
    <row r="20" spans="1:30" s="558" customFormat="1" ht="24" customHeight="1">
      <c r="A20" s="848">
        <v>14</v>
      </c>
      <c r="B20" s="556" t="s">
        <v>47</v>
      </c>
      <c r="C20" s="557" t="s">
        <v>609</v>
      </c>
      <c r="D20" s="853">
        <v>7306776.8400000008</v>
      </c>
      <c r="E20" s="854">
        <v>0</v>
      </c>
      <c r="F20" s="854">
        <v>0</v>
      </c>
      <c r="G20" s="855">
        <v>0</v>
      </c>
      <c r="H20" s="856">
        <v>0</v>
      </c>
      <c r="I20" s="510"/>
      <c r="J20" s="510"/>
      <c r="K20" s="520" t="s">
        <v>4</v>
      </c>
      <c r="L20" s="520" t="s">
        <v>4</v>
      </c>
      <c r="M20" s="520" t="s">
        <v>4</v>
      </c>
      <c r="N20" s="520" t="s">
        <v>4</v>
      </c>
      <c r="O20" s="510"/>
      <c r="P20" s="510"/>
      <c r="Q20" s="510"/>
      <c r="R20" s="510"/>
      <c r="S20" s="510"/>
      <c r="T20" s="510"/>
      <c r="U20" s="510"/>
      <c r="V20" s="510"/>
      <c r="W20" s="520" t="s">
        <v>4</v>
      </c>
      <c r="X20" s="520" t="s">
        <v>4</v>
      </c>
      <c r="Y20" s="520" t="s">
        <v>4</v>
      </c>
      <c r="Z20" s="520" t="s">
        <v>4</v>
      </c>
      <c r="AA20" s="510"/>
      <c r="AB20" s="510"/>
      <c r="AC20" s="510"/>
      <c r="AD20" s="510"/>
    </row>
    <row r="21" spans="1:30" s="558" customFormat="1" ht="24" customHeight="1">
      <c r="A21" s="848">
        <v>16</v>
      </c>
      <c r="B21" s="556" t="s">
        <v>47</v>
      </c>
      <c r="C21" s="557" t="s">
        <v>610</v>
      </c>
      <c r="D21" s="853">
        <v>4171958.6299999985</v>
      </c>
      <c r="E21" s="854">
        <v>645240</v>
      </c>
      <c r="F21" s="854">
        <v>0</v>
      </c>
      <c r="G21" s="855">
        <v>645240</v>
      </c>
      <c r="H21" s="856">
        <v>0</v>
      </c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</row>
    <row r="22" spans="1:30" s="558" customFormat="1" ht="24" customHeight="1">
      <c r="A22" s="848">
        <v>18</v>
      </c>
      <c r="B22" s="556" t="s">
        <v>47</v>
      </c>
      <c r="C22" s="557" t="s">
        <v>611</v>
      </c>
      <c r="D22" s="853">
        <v>9912550.3100000061</v>
      </c>
      <c r="E22" s="854">
        <v>0</v>
      </c>
      <c r="F22" s="854">
        <v>0</v>
      </c>
      <c r="G22" s="855">
        <v>0</v>
      </c>
      <c r="H22" s="856">
        <v>0</v>
      </c>
      <c r="I22" s="510"/>
      <c r="J22" s="510"/>
      <c r="K22" s="520" t="s">
        <v>4</v>
      </c>
      <c r="L22" s="520" t="s">
        <v>4</v>
      </c>
      <c r="M22" s="520" t="s">
        <v>4</v>
      </c>
      <c r="N22" s="520" t="s">
        <v>4</v>
      </c>
      <c r="O22" s="510"/>
      <c r="P22" s="510"/>
      <c r="Q22" s="510"/>
      <c r="R22" s="510"/>
      <c r="S22" s="510"/>
      <c r="T22" s="510"/>
      <c r="U22" s="510"/>
      <c r="V22" s="510"/>
      <c r="W22" s="520" t="s">
        <v>4</v>
      </c>
      <c r="X22" s="520" t="s">
        <v>4</v>
      </c>
      <c r="Y22" s="520" t="s">
        <v>4</v>
      </c>
      <c r="Z22" s="520" t="s">
        <v>4</v>
      </c>
      <c r="AA22" s="510"/>
      <c r="AB22" s="510"/>
      <c r="AC22" s="510"/>
      <c r="AD22" s="510"/>
    </row>
    <row r="23" spans="1:30" s="558" customFormat="1" ht="24" customHeight="1">
      <c r="A23" s="848">
        <v>20</v>
      </c>
      <c r="B23" s="556" t="s">
        <v>47</v>
      </c>
      <c r="C23" s="557" t="s">
        <v>612</v>
      </c>
      <c r="D23" s="853">
        <v>4237823.0799999991</v>
      </c>
      <c r="E23" s="854">
        <v>0</v>
      </c>
      <c r="F23" s="854">
        <v>0</v>
      </c>
      <c r="G23" s="855">
        <v>0</v>
      </c>
      <c r="H23" s="856">
        <v>0</v>
      </c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</row>
    <row r="24" spans="1:30" ht="24" customHeight="1">
      <c r="A24" s="848">
        <v>22</v>
      </c>
      <c r="B24" s="556" t="s">
        <v>47</v>
      </c>
      <c r="C24" s="557" t="s">
        <v>613</v>
      </c>
      <c r="D24" s="853">
        <v>9821944.7800000031</v>
      </c>
      <c r="E24" s="854">
        <v>0</v>
      </c>
      <c r="F24" s="854">
        <v>0</v>
      </c>
      <c r="G24" s="855">
        <v>0</v>
      </c>
      <c r="H24" s="856">
        <v>0</v>
      </c>
      <c r="K24" s="520" t="s">
        <v>4</v>
      </c>
      <c r="L24" s="520" t="s">
        <v>4</v>
      </c>
      <c r="M24" s="520" t="s">
        <v>4</v>
      </c>
      <c r="N24" s="520" t="s">
        <v>4</v>
      </c>
      <c r="W24" s="520" t="s">
        <v>4</v>
      </c>
      <c r="X24" s="520" t="s">
        <v>4</v>
      </c>
      <c r="Y24" s="520" t="s">
        <v>4</v>
      </c>
      <c r="Z24" s="520" t="s">
        <v>4</v>
      </c>
    </row>
    <row r="25" spans="1:30" s="558" customFormat="1" ht="24" customHeight="1">
      <c r="A25" s="848">
        <v>24</v>
      </c>
      <c r="B25" s="556" t="s">
        <v>47</v>
      </c>
      <c r="C25" s="557" t="s">
        <v>614</v>
      </c>
      <c r="D25" s="853">
        <v>6344903.2100000018</v>
      </c>
      <c r="E25" s="854">
        <v>387637</v>
      </c>
      <c r="F25" s="854">
        <v>0</v>
      </c>
      <c r="G25" s="855">
        <v>387637</v>
      </c>
      <c r="H25" s="856">
        <v>0</v>
      </c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</row>
    <row r="26" spans="1:30" s="559" customFormat="1" ht="24" customHeight="1">
      <c r="A26" s="848">
        <v>26</v>
      </c>
      <c r="B26" s="556" t="s">
        <v>47</v>
      </c>
      <c r="C26" s="557" t="s">
        <v>615</v>
      </c>
      <c r="D26" s="853">
        <v>3605718.6500000004</v>
      </c>
      <c r="E26" s="854">
        <v>0</v>
      </c>
      <c r="F26" s="854">
        <v>0</v>
      </c>
      <c r="G26" s="855">
        <v>0</v>
      </c>
      <c r="H26" s="856">
        <v>0</v>
      </c>
      <c r="I26" s="510"/>
      <c r="J26" s="510"/>
      <c r="K26" s="520" t="s">
        <v>4</v>
      </c>
      <c r="L26" s="520" t="s">
        <v>4</v>
      </c>
      <c r="M26" s="520" t="s">
        <v>4</v>
      </c>
      <c r="N26" s="520" t="s">
        <v>4</v>
      </c>
      <c r="O26" s="510"/>
      <c r="P26" s="510"/>
      <c r="Q26" s="510"/>
      <c r="R26" s="510"/>
      <c r="S26" s="510"/>
      <c r="T26" s="510"/>
      <c r="U26" s="510"/>
      <c r="V26" s="510"/>
      <c r="W26" s="520" t="s">
        <v>4</v>
      </c>
      <c r="X26" s="520" t="s">
        <v>4</v>
      </c>
      <c r="Y26" s="520" t="s">
        <v>4</v>
      </c>
      <c r="Z26" s="520" t="s">
        <v>4</v>
      </c>
      <c r="AA26" s="510"/>
      <c r="AB26" s="510"/>
      <c r="AC26" s="510"/>
      <c r="AD26" s="510"/>
    </row>
    <row r="27" spans="1:30" s="560" customFormat="1" ht="24" customHeight="1">
      <c r="A27" s="848">
        <v>28</v>
      </c>
      <c r="B27" s="556" t="s">
        <v>47</v>
      </c>
      <c r="C27" s="557" t="s">
        <v>616</v>
      </c>
      <c r="D27" s="853">
        <v>3735349.8499999992</v>
      </c>
      <c r="E27" s="854">
        <v>0</v>
      </c>
      <c r="F27" s="854">
        <v>0</v>
      </c>
      <c r="G27" s="855">
        <v>0</v>
      </c>
      <c r="H27" s="856">
        <v>0</v>
      </c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</row>
    <row r="28" spans="1:30" s="560" customFormat="1" ht="24" customHeight="1">
      <c r="A28" s="848">
        <v>30</v>
      </c>
      <c r="B28" s="556" t="s">
        <v>47</v>
      </c>
      <c r="C28" s="557" t="s">
        <v>617</v>
      </c>
      <c r="D28" s="853">
        <v>12629239.419999994</v>
      </c>
      <c r="E28" s="854">
        <v>0</v>
      </c>
      <c r="F28" s="854">
        <v>0</v>
      </c>
      <c r="G28" s="855">
        <v>0</v>
      </c>
      <c r="H28" s="856">
        <v>0</v>
      </c>
      <c r="I28" s="510"/>
      <c r="J28" s="510"/>
      <c r="K28" s="520" t="s">
        <v>4</v>
      </c>
      <c r="L28" s="520" t="s">
        <v>4</v>
      </c>
      <c r="M28" s="520" t="s">
        <v>4</v>
      </c>
      <c r="N28" s="520" t="s">
        <v>4</v>
      </c>
      <c r="O28" s="510"/>
      <c r="P28" s="510"/>
      <c r="Q28" s="510"/>
      <c r="R28" s="510"/>
      <c r="S28" s="510"/>
      <c r="T28" s="510"/>
      <c r="U28" s="510"/>
      <c r="V28" s="510"/>
      <c r="W28" s="520" t="s">
        <v>4</v>
      </c>
      <c r="X28" s="520" t="s">
        <v>4</v>
      </c>
      <c r="Y28" s="520" t="s">
        <v>4</v>
      </c>
      <c r="Z28" s="520" t="s">
        <v>4</v>
      </c>
      <c r="AA28" s="510"/>
      <c r="AB28" s="510"/>
      <c r="AC28" s="510"/>
      <c r="AD28" s="510"/>
    </row>
    <row r="29" spans="1:30" s="560" customFormat="1" ht="24" customHeight="1">
      <c r="A29" s="848">
        <v>32</v>
      </c>
      <c r="B29" s="556" t="s">
        <v>47</v>
      </c>
      <c r="C29" s="557" t="s">
        <v>618</v>
      </c>
      <c r="D29" s="853">
        <v>1546966.8399999999</v>
      </c>
      <c r="E29" s="854">
        <v>0</v>
      </c>
      <c r="F29" s="854">
        <v>0</v>
      </c>
      <c r="G29" s="855">
        <v>0</v>
      </c>
      <c r="H29" s="856">
        <v>0</v>
      </c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0"/>
    </row>
    <row r="30" spans="1:30" s="558" customFormat="1" ht="19.5" customHeight="1">
      <c r="A30" s="561" t="s">
        <v>4</v>
      </c>
      <c r="B30" s="562"/>
      <c r="C30" s="561"/>
      <c r="D30" s="563" t="s">
        <v>4</v>
      </c>
      <c r="E30" s="563" t="s">
        <v>4</v>
      </c>
      <c r="F30" s="563" t="s">
        <v>4</v>
      </c>
      <c r="G30" s="564" t="s">
        <v>4</v>
      </c>
      <c r="H30" s="563" t="s">
        <v>4</v>
      </c>
      <c r="I30" s="510"/>
      <c r="J30" s="510"/>
      <c r="K30" s="520" t="s">
        <v>4</v>
      </c>
      <c r="L30" s="520" t="s">
        <v>4</v>
      </c>
      <c r="M30" s="520" t="s">
        <v>4</v>
      </c>
      <c r="N30" s="520" t="s">
        <v>4</v>
      </c>
      <c r="O30" s="510"/>
      <c r="P30" s="510"/>
      <c r="Q30" s="510"/>
      <c r="R30" s="510"/>
      <c r="S30" s="510"/>
      <c r="T30" s="510"/>
      <c r="U30" s="510"/>
      <c r="V30" s="510"/>
      <c r="W30" s="520" t="s">
        <v>4</v>
      </c>
      <c r="X30" s="520" t="s">
        <v>4</v>
      </c>
      <c r="Y30" s="520" t="s">
        <v>4</v>
      </c>
      <c r="Z30" s="520" t="s">
        <v>4</v>
      </c>
      <c r="AA30" s="510"/>
      <c r="AB30" s="510"/>
      <c r="AC30" s="510"/>
      <c r="AD30" s="510"/>
    </row>
    <row r="31" spans="1:30" ht="27" customHeight="1">
      <c r="A31" s="508"/>
      <c r="B31" s="1672" t="s">
        <v>4</v>
      </c>
      <c r="C31" s="1672"/>
      <c r="D31" s="508"/>
      <c r="E31" s="508"/>
      <c r="F31" s="508"/>
      <c r="G31" s="508"/>
      <c r="H31" s="508"/>
    </row>
    <row r="32" spans="1:30">
      <c r="A32" s="508"/>
      <c r="B32" s="508"/>
      <c r="C32" s="508"/>
      <c r="D32" s="508"/>
      <c r="E32" s="508"/>
      <c r="F32" s="508"/>
      <c r="G32" s="508"/>
      <c r="H32" s="508"/>
    </row>
    <row r="33" spans="1:8">
      <c r="A33" s="508"/>
      <c r="B33" s="508"/>
      <c r="C33" s="508"/>
      <c r="D33" s="508"/>
      <c r="E33" s="508"/>
      <c r="F33" s="508"/>
      <c r="G33" s="508"/>
      <c r="H33" s="508"/>
    </row>
    <row r="34" spans="1:8">
      <c r="A34" s="508"/>
      <c r="B34" s="508"/>
      <c r="C34" s="508"/>
      <c r="D34" s="508"/>
      <c r="E34" s="508"/>
      <c r="F34" s="508"/>
      <c r="G34" s="508"/>
      <c r="H34" s="508"/>
    </row>
    <row r="37" spans="1:8">
      <c r="D37" s="565" t="s">
        <v>4</v>
      </c>
    </row>
    <row r="45" spans="1:8">
      <c r="D45" s="566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H12" sqref="H12"/>
    </sheetView>
  </sheetViews>
  <sheetFormatPr defaultColWidth="27.140625" defaultRowHeight="14.25"/>
  <cols>
    <col min="1" max="1" width="5.85546875" style="286" customWidth="1"/>
    <col min="2" max="2" width="53" style="286" customWidth="1"/>
    <col min="3" max="3" width="22.5703125" style="286" customWidth="1"/>
    <col min="4" max="5" width="22.7109375" style="286" customWidth="1"/>
    <col min="6" max="7" width="23.140625" style="286" customWidth="1"/>
    <col min="8" max="16384" width="27.140625" style="286"/>
  </cols>
  <sheetData>
    <row r="1" spans="1:9" ht="15.75">
      <c r="A1" s="1680" t="s">
        <v>514</v>
      </c>
      <c r="B1" s="1680"/>
      <c r="C1" s="1680"/>
      <c r="D1" s="285"/>
    </row>
    <row r="4" spans="1:9" ht="15.75">
      <c r="A4" s="1681" t="s">
        <v>515</v>
      </c>
      <c r="B4" s="1681"/>
      <c r="C4" s="1681"/>
      <c r="D4" s="1681"/>
      <c r="E4" s="1681"/>
      <c r="F4" s="1681"/>
      <c r="G4" s="782"/>
    </row>
    <row r="5" spans="1:9" ht="15">
      <c r="B5" s="287"/>
      <c r="C5" s="288"/>
      <c r="D5" s="288"/>
      <c r="E5" s="288"/>
      <c r="F5" s="288"/>
      <c r="G5" s="288"/>
    </row>
    <row r="6" spans="1:9" ht="15">
      <c r="F6" s="326" t="s">
        <v>2</v>
      </c>
      <c r="G6" s="326"/>
    </row>
    <row r="7" spans="1:9" ht="15">
      <c r="A7" s="289"/>
      <c r="B7" s="290"/>
      <c r="C7" s="291" t="s">
        <v>227</v>
      </c>
      <c r="D7" s="325" t="s">
        <v>518</v>
      </c>
      <c r="E7" s="322" t="s">
        <v>517</v>
      </c>
      <c r="F7" s="292" t="s">
        <v>516</v>
      </c>
      <c r="G7" s="857"/>
    </row>
    <row r="8" spans="1:9" ht="15">
      <c r="A8" s="293"/>
      <c r="B8" s="294" t="s">
        <v>3</v>
      </c>
      <c r="C8" s="295" t="s">
        <v>228</v>
      </c>
      <c r="D8" s="321" t="s">
        <v>519</v>
      </c>
      <c r="E8" s="323" t="s">
        <v>520</v>
      </c>
      <c r="F8" s="295" t="s">
        <v>519</v>
      </c>
      <c r="G8" s="857"/>
    </row>
    <row r="9" spans="1:9" ht="15">
      <c r="A9" s="296"/>
      <c r="B9" s="297"/>
      <c r="C9" s="295" t="s">
        <v>745</v>
      </c>
      <c r="D9" s="321"/>
      <c r="E9" s="323" t="s">
        <v>768</v>
      </c>
      <c r="F9" s="295" t="s">
        <v>521</v>
      </c>
      <c r="G9" s="321"/>
    </row>
    <row r="10" spans="1:9" s="300" customFormat="1" ht="11.25">
      <c r="A10" s="1682" t="s">
        <v>439</v>
      </c>
      <c r="B10" s="1683"/>
      <c r="C10" s="298">
        <v>2</v>
      </c>
      <c r="D10" s="320">
        <v>3</v>
      </c>
      <c r="E10" s="298">
        <v>4</v>
      </c>
      <c r="F10" s="299">
        <v>5</v>
      </c>
      <c r="G10" s="858"/>
    </row>
    <row r="11" spans="1:9" ht="24" customHeight="1">
      <c r="A11" s="1684" t="s">
        <v>522</v>
      </c>
      <c r="B11" s="1685"/>
      <c r="C11" s="698">
        <v>257935000</v>
      </c>
      <c r="D11" s="699">
        <v>257935000</v>
      </c>
      <c r="E11" s="700">
        <v>144962123.74000001</v>
      </c>
      <c r="F11" s="700">
        <v>112972876.25999999</v>
      </c>
      <c r="G11" s="859"/>
    </row>
    <row r="12" spans="1:9" ht="24" customHeight="1">
      <c r="A12" s="1686" t="s">
        <v>523</v>
      </c>
      <c r="B12" s="1687"/>
      <c r="C12" s="698">
        <v>22734149000</v>
      </c>
      <c r="D12" s="699">
        <v>22734149000</v>
      </c>
      <c r="E12" s="700">
        <v>14497991666.900002</v>
      </c>
      <c r="F12" s="700">
        <v>8236157333.0999994</v>
      </c>
      <c r="G12" s="699"/>
      <c r="H12" s="1185"/>
      <c r="I12" s="1185"/>
    </row>
    <row r="13" spans="1:9" ht="18" customHeight="1">
      <c r="A13" s="1690" t="s">
        <v>524</v>
      </c>
      <c r="B13" s="1691"/>
      <c r="C13" s="1159"/>
      <c r="E13" s="1159"/>
      <c r="F13" s="1159"/>
      <c r="G13" s="859"/>
      <c r="H13" s="1185"/>
      <c r="I13" s="1185"/>
    </row>
    <row r="14" spans="1:9" ht="15.75" customHeight="1">
      <c r="A14" s="1690" t="s">
        <v>525</v>
      </c>
      <c r="B14" s="1691"/>
      <c r="C14" s="701">
        <v>9989829000</v>
      </c>
      <c r="D14" s="702">
        <v>9989829000</v>
      </c>
      <c r="E14" s="703">
        <v>6840811290.4000015</v>
      </c>
      <c r="F14" s="1193">
        <v>3149017709.599999</v>
      </c>
      <c r="G14" s="702"/>
      <c r="H14" s="1185"/>
      <c r="I14" s="1185"/>
    </row>
    <row r="15" spans="1:9" ht="15.75" customHeight="1">
      <c r="A15" s="1690" t="s">
        <v>526</v>
      </c>
      <c r="B15" s="1691"/>
      <c r="C15" s="701">
        <v>838140000</v>
      </c>
      <c r="D15" s="702">
        <v>838140000</v>
      </c>
      <c r="E15" s="703">
        <v>117144666</v>
      </c>
      <c r="F15" s="703">
        <v>720995334</v>
      </c>
      <c r="G15" s="860"/>
      <c r="H15" s="1185"/>
      <c r="I15" s="1185"/>
    </row>
    <row r="16" spans="1:9" ht="15.75" customHeight="1">
      <c r="A16" s="1690" t="s">
        <v>527</v>
      </c>
      <c r="B16" s="1691"/>
      <c r="C16" s="701">
        <v>3534853000</v>
      </c>
      <c r="D16" s="702">
        <v>3534853000</v>
      </c>
      <c r="E16" s="703">
        <v>2302773659.1199999</v>
      </c>
      <c r="F16" s="703">
        <v>1232079340.8800001</v>
      </c>
      <c r="G16" s="702"/>
      <c r="H16" s="1185"/>
      <c r="I16" s="1185"/>
    </row>
    <row r="17" spans="1:10" ht="15.75" customHeight="1">
      <c r="A17" s="1690" t="s">
        <v>528</v>
      </c>
      <c r="B17" s="1691"/>
      <c r="C17" s="701">
        <v>2099693000</v>
      </c>
      <c r="D17" s="702">
        <v>2099693000</v>
      </c>
      <c r="E17" s="703">
        <v>1324398348.6399999</v>
      </c>
      <c r="F17" s="703">
        <v>775294651.36000001</v>
      </c>
      <c r="G17" s="702"/>
      <c r="H17" s="1185"/>
      <c r="I17" s="1185"/>
    </row>
    <row r="18" spans="1:10" ht="15.75" customHeight="1">
      <c r="A18" s="1690" t="s">
        <v>706</v>
      </c>
      <c r="B18" s="1691"/>
      <c r="C18" s="701">
        <v>2000000000</v>
      </c>
      <c r="D18" s="702">
        <v>2000000000</v>
      </c>
      <c r="E18" s="703">
        <v>1981428688.5800002</v>
      </c>
      <c r="F18" s="703">
        <v>18571311.419999927</v>
      </c>
      <c r="G18" s="860"/>
      <c r="H18" s="1185"/>
      <c r="I18" s="1185"/>
    </row>
    <row r="19" spans="1:10" ht="15.75" customHeight="1">
      <c r="A19" s="1690" t="s">
        <v>529</v>
      </c>
      <c r="B19" s="1691"/>
      <c r="C19" s="1159"/>
      <c r="E19" s="1159"/>
      <c r="F19" s="1159"/>
      <c r="G19" s="860"/>
      <c r="H19" s="1185"/>
      <c r="I19" s="1185"/>
    </row>
    <row r="20" spans="1:10" ht="15.75" customHeight="1">
      <c r="A20" s="301" t="s">
        <v>530</v>
      </c>
      <c r="B20" s="302"/>
      <c r="C20" s="701">
        <v>4271634000</v>
      </c>
      <c r="D20" s="702">
        <v>4271634000</v>
      </c>
      <c r="E20" s="703">
        <v>1931435014.1599998</v>
      </c>
      <c r="F20" s="703">
        <v>2340198985.8400002</v>
      </c>
      <c r="G20" s="702"/>
      <c r="H20" s="1185"/>
      <c r="I20" s="1185"/>
    </row>
    <row r="21" spans="1:10" ht="12.75" customHeight="1">
      <c r="A21" s="1688" t="s">
        <v>4</v>
      </c>
      <c r="B21" s="1689"/>
      <c r="C21" s="303"/>
      <c r="D21" s="304"/>
      <c r="E21" s="324"/>
      <c r="F21" s="305"/>
      <c r="G21" s="861"/>
      <c r="I21" s="1185"/>
    </row>
    <row r="22" spans="1:10" s="319" customFormat="1" ht="22.5" customHeight="1">
      <c r="A22" s="659"/>
      <c r="B22" s="651"/>
      <c r="C22" s="651"/>
      <c r="D22" s="651"/>
      <c r="E22" s="651"/>
      <c r="F22" s="651"/>
      <c r="G22" s="651"/>
      <c r="H22" s="318"/>
      <c r="I22" s="318"/>
      <c r="J22" s="318"/>
    </row>
    <row r="23" spans="1:10" ht="16.5" customHeight="1">
      <c r="A23" s="659"/>
    </row>
    <row r="24" spans="1:10" ht="15.75" customHeight="1">
      <c r="A24" s="309"/>
      <c r="B24" s="306"/>
      <c r="C24" s="307"/>
      <c r="D24" s="307"/>
      <c r="E24" s="308"/>
      <c r="F24" s="307"/>
      <c r="G24" s="307"/>
    </row>
    <row r="25" spans="1:10" ht="15.75" customHeight="1">
      <c r="A25" s="309"/>
      <c r="B25" s="306"/>
      <c r="C25" s="307"/>
      <c r="D25" s="307"/>
      <c r="E25" s="308"/>
      <c r="F25" s="307"/>
      <c r="G25" s="307"/>
    </row>
    <row r="26" spans="1:10" ht="17.25" customHeight="1"/>
    <row r="30" spans="1:10" ht="15">
      <c r="D30" s="276"/>
      <c r="E30" s="277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D36" sqref="D36"/>
    </sheetView>
  </sheetViews>
  <sheetFormatPr defaultRowHeight="12.75"/>
  <cols>
    <col min="1" max="1" width="4.5703125" style="179" customWidth="1"/>
    <col min="2" max="2" width="87.28515625" style="179" customWidth="1"/>
    <col min="3" max="3" width="21.85546875" style="179" customWidth="1"/>
    <col min="4" max="4" width="20.7109375" style="179" customWidth="1"/>
    <col min="5" max="5" width="1.7109375" style="179" customWidth="1"/>
    <col min="6" max="6" width="16.7109375" style="179" customWidth="1"/>
    <col min="7" max="7" width="3.85546875" style="179" customWidth="1"/>
    <col min="8" max="9" width="9.140625" style="179"/>
    <col min="10" max="10" width="16.85546875" style="179" bestFit="1" customWidth="1"/>
    <col min="11" max="13" width="18.5703125" style="179" bestFit="1" customWidth="1"/>
    <col min="14" max="14" width="9.140625" style="179"/>
    <col min="15" max="15" width="19.28515625" style="179" customWidth="1"/>
    <col min="16" max="16" width="9.140625" style="179"/>
    <col min="17" max="17" width="25.42578125" style="179" customWidth="1"/>
    <col min="18" max="257" width="9.140625" style="179"/>
    <col min="258" max="258" width="4.5703125" style="179" customWidth="1"/>
    <col min="259" max="259" width="87.28515625" style="179" customWidth="1"/>
    <col min="260" max="261" width="20.7109375" style="179" customWidth="1"/>
    <col min="262" max="262" width="16.7109375" style="179" customWidth="1"/>
    <col min="263" max="263" width="3.85546875" style="179" customWidth="1"/>
    <col min="264" max="270" width="9.140625" style="179"/>
    <col min="271" max="271" width="19.28515625" style="179" customWidth="1"/>
    <col min="272" max="272" width="9.140625" style="179"/>
    <col min="273" max="273" width="25.42578125" style="179" customWidth="1"/>
    <col min="274" max="513" width="9.140625" style="179"/>
    <col min="514" max="514" width="4.5703125" style="179" customWidth="1"/>
    <col min="515" max="515" width="87.28515625" style="179" customWidth="1"/>
    <col min="516" max="517" width="20.7109375" style="179" customWidth="1"/>
    <col min="518" max="518" width="16.7109375" style="179" customWidth="1"/>
    <col min="519" max="519" width="3.85546875" style="179" customWidth="1"/>
    <col min="520" max="526" width="9.140625" style="179"/>
    <col min="527" max="527" width="19.28515625" style="179" customWidth="1"/>
    <col min="528" max="528" width="9.140625" style="179"/>
    <col min="529" max="529" width="25.42578125" style="179" customWidth="1"/>
    <col min="530" max="769" width="9.140625" style="179"/>
    <col min="770" max="770" width="4.5703125" style="179" customWidth="1"/>
    <col min="771" max="771" width="87.28515625" style="179" customWidth="1"/>
    <col min="772" max="773" width="20.7109375" style="179" customWidth="1"/>
    <col min="774" max="774" width="16.7109375" style="179" customWidth="1"/>
    <col min="775" max="775" width="3.85546875" style="179" customWidth="1"/>
    <col min="776" max="782" width="9.140625" style="179"/>
    <col min="783" max="783" width="19.28515625" style="179" customWidth="1"/>
    <col min="784" max="784" width="9.140625" style="179"/>
    <col min="785" max="785" width="25.42578125" style="179" customWidth="1"/>
    <col min="786" max="1025" width="9.140625" style="179"/>
    <col min="1026" max="1026" width="4.5703125" style="179" customWidth="1"/>
    <col min="1027" max="1027" width="87.28515625" style="179" customWidth="1"/>
    <col min="1028" max="1029" width="20.7109375" style="179" customWidth="1"/>
    <col min="1030" max="1030" width="16.7109375" style="179" customWidth="1"/>
    <col min="1031" max="1031" width="3.85546875" style="179" customWidth="1"/>
    <col min="1032" max="1038" width="9.140625" style="179"/>
    <col min="1039" max="1039" width="19.28515625" style="179" customWidth="1"/>
    <col min="1040" max="1040" width="9.140625" style="179"/>
    <col min="1041" max="1041" width="25.42578125" style="179" customWidth="1"/>
    <col min="1042" max="1281" width="9.140625" style="179"/>
    <col min="1282" max="1282" width="4.5703125" style="179" customWidth="1"/>
    <col min="1283" max="1283" width="87.28515625" style="179" customWidth="1"/>
    <col min="1284" max="1285" width="20.7109375" style="179" customWidth="1"/>
    <col min="1286" max="1286" width="16.7109375" style="179" customWidth="1"/>
    <col min="1287" max="1287" width="3.85546875" style="179" customWidth="1"/>
    <col min="1288" max="1294" width="9.140625" style="179"/>
    <col min="1295" max="1295" width="19.28515625" style="179" customWidth="1"/>
    <col min="1296" max="1296" width="9.140625" style="179"/>
    <col min="1297" max="1297" width="25.42578125" style="179" customWidth="1"/>
    <col min="1298" max="1537" width="9.140625" style="179"/>
    <col min="1538" max="1538" width="4.5703125" style="179" customWidth="1"/>
    <col min="1539" max="1539" width="87.28515625" style="179" customWidth="1"/>
    <col min="1540" max="1541" width="20.7109375" style="179" customWidth="1"/>
    <col min="1542" max="1542" width="16.7109375" style="179" customWidth="1"/>
    <col min="1543" max="1543" width="3.85546875" style="179" customWidth="1"/>
    <col min="1544" max="1550" width="9.140625" style="179"/>
    <col min="1551" max="1551" width="19.28515625" style="179" customWidth="1"/>
    <col min="1552" max="1552" width="9.140625" style="179"/>
    <col min="1553" max="1553" width="25.42578125" style="179" customWidth="1"/>
    <col min="1554" max="1793" width="9.140625" style="179"/>
    <col min="1794" max="1794" width="4.5703125" style="179" customWidth="1"/>
    <col min="1795" max="1795" width="87.28515625" style="179" customWidth="1"/>
    <col min="1796" max="1797" width="20.7109375" style="179" customWidth="1"/>
    <col min="1798" max="1798" width="16.7109375" style="179" customWidth="1"/>
    <col min="1799" max="1799" width="3.85546875" style="179" customWidth="1"/>
    <col min="1800" max="1806" width="9.140625" style="179"/>
    <col min="1807" max="1807" width="19.28515625" style="179" customWidth="1"/>
    <col min="1808" max="1808" width="9.140625" style="179"/>
    <col min="1809" max="1809" width="25.42578125" style="179" customWidth="1"/>
    <col min="1810" max="2049" width="9.140625" style="179"/>
    <col min="2050" max="2050" width="4.5703125" style="179" customWidth="1"/>
    <col min="2051" max="2051" width="87.28515625" style="179" customWidth="1"/>
    <col min="2052" max="2053" width="20.7109375" style="179" customWidth="1"/>
    <col min="2054" max="2054" width="16.7109375" style="179" customWidth="1"/>
    <col min="2055" max="2055" width="3.85546875" style="179" customWidth="1"/>
    <col min="2056" max="2062" width="9.140625" style="179"/>
    <col min="2063" max="2063" width="19.28515625" style="179" customWidth="1"/>
    <col min="2064" max="2064" width="9.140625" style="179"/>
    <col min="2065" max="2065" width="25.42578125" style="179" customWidth="1"/>
    <col min="2066" max="2305" width="9.140625" style="179"/>
    <col min="2306" max="2306" width="4.5703125" style="179" customWidth="1"/>
    <col min="2307" max="2307" width="87.28515625" style="179" customWidth="1"/>
    <col min="2308" max="2309" width="20.7109375" style="179" customWidth="1"/>
    <col min="2310" max="2310" width="16.7109375" style="179" customWidth="1"/>
    <col min="2311" max="2311" width="3.85546875" style="179" customWidth="1"/>
    <col min="2312" max="2318" width="9.140625" style="179"/>
    <col min="2319" max="2319" width="19.28515625" style="179" customWidth="1"/>
    <col min="2320" max="2320" width="9.140625" style="179"/>
    <col min="2321" max="2321" width="25.42578125" style="179" customWidth="1"/>
    <col min="2322" max="2561" width="9.140625" style="179"/>
    <col min="2562" max="2562" width="4.5703125" style="179" customWidth="1"/>
    <col min="2563" max="2563" width="87.28515625" style="179" customWidth="1"/>
    <col min="2564" max="2565" width="20.7109375" style="179" customWidth="1"/>
    <col min="2566" max="2566" width="16.7109375" style="179" customWidth="1"/>
    <col min="2567" max="2567" width="3.85546875" style="179" customWidth="1"/>
    <col min="2568" max="2574" width="9.140625" style="179"/>
    <col min="2575" max="2575" width="19.28515625" style="179" customWidth="1"/>
    <col min="2576" max="2576" width="9.140625" style="179"/>
    <col min="2577" max="2577" width="25.42578125" style="179" customWidth="1"/>
    <col min="2578" max="2817" width="9.140625" style="179"/>
    <col min="2818" max="2818" width="4.5703125" style="179" customWidth="1"/>
    <col min="2819" max="2819" width="87.28515625" style="179" customWidth="1"/>
    <col min="2820" max="2821" width="20.7109375" style="179" customWidth="1"/>
    <col min="2822" max="2822" width="16.7109375" style="179" customWidth="1"/>
    <col min="2823" max="2823" width="3.85546875" style="179" customWidth="1"/>
    <col min="2824" max="2830" width="9.140625" style="179"/>
    <col min="2831" max="2831" width="19.28515625" style="179" customWidth="1"/>
    <col min="2832" max="2832" width="9.140625" style="179"/>
    <col min="2833" max="2833" width="25.42578125" style="179" customWidth="1"/>
    <col min="2834" max="3073" width="9.140625" style="179"/>
    <col min="3074" max="3074" width="4.5703125" style="179" customWidth="1"/>
    <col min="3075" max="3075" width="87.28515625" style="179" customWidth="1"/>
    <col min="3076" max="3077" width="20.7109375" style="179" customWidth="1"/>
    <col min="3078" max="3078" width="16.7109375" style="179" customWidth="1"/>
    <col min="3079" max="3079" width="3.85546875" style="179" customWidth="1"/>
    <col min="3080" max="3086" width="9.140625" style="179"/>
    <col min="3087" max="3087" width="19.28515625" style="179" customWidth="1"/>
    <col min="3088" max="3088" width="9.140625" style="179"/>
    <col min="3089" max="3089" width="25.42578125" style="179" customWidth="1"/>
    <col min="3090" max="3329" width="9.140625" style="179"/>
    <col min="3330" max="3330" width="4.5703125" style="179" customWidth="1"/>
    <col min="3331" max="3331" width="87.28515625" style="179" customWidth="1"/>
    <col min="3332" max="3333" width="20.7109375" style="179" customWidth="1"/>
    <col min="3334" max="3334" width="16.7109375" style="179" customWidth="1"/>
    <col min="3335" max="3335" width="3.85546875" style="179" customWidth="1"/>
    <col min="3336" max="3342" width="9.140625" style="179"/>
    <col min="3343" max="3343" width="19.28515625" style="179" customWidth="1"/>
    <col min="3344" max="3344" width="9.140625" style="179"/>
    <col min="3345" max="3345" width="25.42578125" style="179" customWidth="1"/>
    <col min="3346" max="3585" width="9.140625" style="179"/>
    <col min="3586" max="3586" width="4.5703125" style="179" customWidth="1"/>
    <col min="3587" max="3587" width="87.28515625" style="179" customWidth="1"/>
    <col min="3588" max="3589" width="20.7109375" style="179" customWidth="1"/>
    <col min="3590" max="3590" width="16.7109375" style="179" customWidth="1"/>
    <col min="3591" max="3591" width="3.85546875" style="179" customWidth="1"/>
    <col min="3592" max="3598" width="9.140625" style="179"/>
    <col min="3599" max="3599" width="19.28515625" style="179" customWidth="1"/>
    <col min="3600" max="3600" width="9.140625" style="179"/>
    <col min="3601" max="3601" width="25.42578125" style="179" customWidth="1"/>
    <col min="3602" max="3841" width="9.140625" style="179"/>
    <col min="3842" max="3842" width="4.5703125" style="179" customWidth="1"/>
    <col min="3843" max="3843" width="87.28515625" style="179" customWidth="1"/>
    <col min="3844" max="3845" width="20.7109375" style="179" customWidth="1"/>
    <col min="3846" max="3846" width="16.7109375" style="179" customWidth="1"/>
    <col min="3847" max="3847" width="3.85546875" style="179" customWidth="1"/>
    <col min="3848" max="3854" width="9.140625" style="179"/>
    <col min="3855" max="3855" width="19.28515625" style="179" customWidth="1"/>
    <col min="3856" max="3856" width="9.140625" style="179"/>
    <col min="3857" max="3857" width="25.42578125" style="179" customWidth="1"/>
    <col min="3858" max="4097" width="9.140625" style="179"/>
    <col min="4098" max="4098" width="4.5703125" style="179" customWidth="1"/>
    <col min="4099" max="4099" width="87.28515625" style="179" customWidth="1"/>
    <col min="4100" max="4101" width="20.7109375" style="179" customWidth="1"/>
    <col min="4102" max="4102" width="16.7109375" style="179" customWidth="1"/>
    <col min="4103" max="4103" width="3.85546875" style="179" customWidth="1"/>
    <col min="4104" max="4110" width="9.140625" style="179"/>
    <col min="4111" max="4111" width="19.28515625" style="179" customWidth="1"/>
    <col min="4112" max="4112" width="9.140625" style="179"/>
    <col min="4113" max="4113" width="25.42578125" style="179" customWidth="1"/>
    <col min="4114" max="4353" width="9.140625" style="179"/>
    <col min="4354" max="4354" width="4.5703125" style="179" customWidth="1"/>
    <col min="4355" max="4355" width="87.28515625" style="179" customWidth="1"/>
    <col min="4356" max="4357" width="20.7109375" style="179" customWidth="1"/>
    <col min="4358" max="4358" width="16.7109375" style="179" customWidth="1"/>
    <col min="4359" max="4359" width="3.85546875" style="179" customWidth="1"/>
    <col min="4360" max="4366" width="9.140625" style="179"/>
    <col min="4367" max="4367" width="19.28515625" style="179" customWidth="1"/>
    <col min="4368" max="4368" width="9.140625" style="179"/>
    <col min="4369" max="4369" width="25.42578125" style="179" customWidth="1"/>
    <col min="4370" max="4609" width="9.140625" style="179"/>
    <col min="4610" max="4610" width="4.5703125" style="179" customWidth="1"/>
    <col min="4611" max="4611" width="87.28515625" style="179" customWidth="1"/>
    <col min="4612" max="4613" width="20.7109375" style="179" customWidth="1"/>
    <col min="4614" max="4614" width="16.7109375" style="179" customWidth="1"/>
    <col min="4615" max="4615" width="3.85546875" style="179" customWidth="1"/>
    <col min="4616" max="4622" width="9.140625" style="179"/>
    <col min="4623" max="4623" width="19.28515625" style="179" customWidth="1"/>
    <col min="4624" max="4624" width="9.140625" style="179"/>
    <col min="4625" max="4625" width="25.42578125" style="179" customWidth="1"/>
    <col min="4626" max="4865" width="9.140625" style="179"/>
    <col min="4866" max="4866" width="4.5703125" style="179" customWidth="1"/>
    <col min="4867" max="4867" width="87.28515625" style="179" customWidth="1"/>
    <col min="4868" max="4869" width="20.7109375" style="179" customWidth="1"/>
    <col min="4870" max="4870" width="16.7109375" style="179" customWidth="1"/>
    <col min="4871" max="4871" width="3.85546875" style="179" customWidth="1"/>
    <col min="4872" max="4878" width="9.140625" style="179"/>
    <col min="4879" max="4879" width="19.28515625" style="179" customWidth="1"/>
    <col min="4880" max="4880" width="9.140625" style="179"/>
    <col min="4881" max="4881" width="25.42578125" style="179" customWidth="1"/>
    <col min="4882" max="5121" width="9.140625" style="179"/>
    <col min="5122" max="5122" width="4.5703125" style="179" customWidth="1"/>
    <col min="5123" max="5123" width="87.28515625" style="179" customWidth="1"/>
    <col min="5124" max="5125" width="20.7109375" style="179" customWidth="1"/>
    <col min="5126" max="5126" width="16.7109375" style="179" customWidth="1"/>
    <col min="5127" max="5127" width="3.85546875" style="179" customWidth="1"/>
    <col min="5128" max="5134" width="9.140625" style="179"/>
    <col min="5135" max="5135" width="19.28515625" style="179" customWidth="1"/>
    <col min="5136" max="5136" width="9.140625" style="179"/>
    <col min="5137" max="5137" width="25.42578125" style="179" customWidth="1"/>
    <col min="5138" max="5377" width="9.140625" style="179"/>
    <col min="5378" max="5378" width="4.5703125" style="179" customWidth="1"/>
    <col min="5379" max="5379" width="87.28515625" style="179" customWidth="1"/>
    <col min="5380" max="5381" width="20.7109375" style="179" customWidth="1"/>
    <col min="5382" max="5382" width="16.7109375" style="179" customWidth="1"/>
    <col min="5383" max="5383" width="3.85546875" style="179" customWidth="1"/>
    <col min="5384" max="5390" width="9.140625" style="179"/>
    <col min="5391" max="5391" width="19.28515625" style="179" customWidth="1"/>
    <col min="5392" max="5392" width="9.140625" style="179"/>
    <col min="5393" max="5393" width="25.42578125" style="179" customWidth="1"/>
    <col min="5394" max="5633" width="9.140625" style="179"/>
    <col min="5634" max="5634" width="4.5703125" style="179" customWidth="1"/>
    <col min="5635" max="5635" width="87.28515625" style="179" customWidth="1"/>
    <col min="5636" max="5637" width="20.7109375" style="179" customWidth="1"/>
    <col min="5638" max="5638" width="16.7109375" style="179" customWidth="1"/>
    <col min="5639" max="5639" width="3.85546875" style="179" customWidth="1"/>
    <col min="5640" max="5646" width="9.140625" style="179"/>
    <col min="5647" max="5647" width="19.28515625" style="179" customWidth="1"/>
    <col min="5648" max="5648" width="9.140625" style="179"/>
    <col min="5649" max="5649" width="25.42578125" style="179" customWidth="1"/>
    <col min="5650" max="5889" width="9.140625" style="179"/>
    <col min="5890" max="5890" width="4.5703125" style="179" customWidth="1"/>
    <col min="5891" max="5891" width="87.28515625" style="179" customWidth="1"/>
    <col min="5892" max="5893" width="20.7109375" style="179" customWidth="1"/>
    <col min="5894" max="5894" width="16.7109375" style="179" customWidth="1"/>
    <col min="5895" max="5895" width="3.85546875" style="179" customWidth="1"/>
    <col min="5896" max="5902" width="9.140625" style="179"/>
    <col min="5903" max="5903" width="19.28515625" style="179" customWidth="1"/>
    <col min="5904" max="5904" width="9.140625" style="179"/>
    <col min="5905" max="5905" width="25.42578125" style="179" customWidth="1"/>
    <col min="5906" max="6145" width="9.140625" style="179"/>
    <col min="6146" max="6146" width="4.5703125" style="179" customWidth="1"/>
    <col min="6147" max="6147" width="87.28515625" style="179" customWidth="1"/>
    <col min="6148" max="6149" width="20.7109375" style="179" customWidth="1"/>
    <col min="6150" max="6150" width="16.7109375" style="179" customWidth="1"/>
    <col min="6151" max="6151" width="3.85546875" style="179" customWidth="1"/>
    <col min="6152" max="6158" width="9.140625" style="179"/>
    <col min="6159" max="6159" width="19.28515625" style="179" customWidth="1"/>
    <col min="6160" max="6160" width="9.140625" style="179"/>
    <col min="6161" max="6161" width="25.42578125" style="179" customWidth="1"/>
    <col min="6162" max="6401" width="9.140625" style="179"/>
    <col min="6402" max="6402" width="4.5703125" style="179" customWidth="1"/>
    <col min="6403" max="6403" width="87.28515625" style="179" customWidth="1"/>
    <col min="6404" max="6405" width="20.7109375" style="179" customWidth="1"/>
    <col min="6406" max="6406" width="16.7109375" style="179" customWidth="1"/>
    <col min="6407" max="6407" width="3.85546875" style="179" customWidth="1"/>
    <col min="6408" max="6414" width="9.140625" style="179"/>
    <col min="6415" max="6415" width="19.28515625" style="179" customWidth="1"/>
    <col min="6416" max="6416" width="9.140625" style="179"/>
    <col min="6417" max="6417" width="25.42578125" style="179" customWidth="1"/>
    <col min="6418" max="6657" width="9.140625" style="179"/>
    <col min="6658" max="6658" width="4.5703125" style="179" customWidth="1"/>
    <col min="6659" max="6659" width="87.28515625" style="179" customWidth="1"/>
    <col min="6660" max="6661" width="20.7109375" style="179" customWidth="1"/>
    <col min="6662" max="6662" width="16.7109375" style="179" customWidth="1"/>
    <col min="6663" max="6663" width="3.85546875" style="179" customWidth="1"/>
    <col min="6664" max="6670" width="9.140625" style="179"/>
    <col min="6671" max="6671" width="19.28515625" style="179" customWidth="1"/>
    <col min="6672" max="6672" width="9.140625" style="179"/>
    <col min="6673" max="6673" width="25.42578125" style="179" customWidth="1"/>
    <col min="6674" max="6913" width="9.140625" style="179"/>
    <col min="6914" max="6914" width="4.5703125" style="179" customWidth="1"/>
    <col min="6915" max="6915" width="87.28515625" style="179" customWidth="1"/>
    <col min="6916" max="6917" width="20.7109375" style="179" customWidth="1"/>
    <col min="6918" max="6918" width="16.7109375" style="179" customWidth="1"/>
    <col min="6919" max="6919" width="3.85546875" style="179" customWidth="1"/>
    <col min="6920" max="6926" width="9.140625" style="179"/>
    <col min="6927" max="6927" width="19.28515625" style="179" customWidth="1"/>
    <col min="6928" max="6928" width="9.140625" style="179"/>
    <col min="6929" max="6929" width="25.42578125" style="179" customWidth="1"/>
    <col min="6930" max="7169" width="9.140625" style="179"/>
    <col min="7170" max="7170" width="4.5703125" style="179" customWidth="1"/>
    <col min="7171" max="7171" width="87.28515625" style="179" customWidth="1"/>
    <col min="7172" max="7173" width="20.7109375" style="179" customWidth="1"/>
    <col min="7174" max="7174" width="16.7109375" style="179" customWidth="1"/>
    <col min="7175" max="7175" width="3.85546875" style="179" customWidth="1"/>
    <col min="7176" max="7182" width="9.140625" style="179"/>
    <col min="7183" max="7183" width="19.28515625" style="179" customWidth="1"/>
    <col min="7184" max="7184" width="9.140625" style="179"/>
    <col min="7185" max="7185" width="25.42578125" style="179" customWidth="1"/>
    <col min="7186" max="7425" width="9.140625" style="179"/>
    <col min="7426" max="7426" width="4.5703125" style="179" customWidth="1"/>
    <col min="7427" max="7427" width="87.28515625" style="179" customWidth="1"/>
    <col min="7428" max="7429" width="20.7109375" style="179" customWidth="1"/>
    <col min="7430" max="7430" width="16.7109375" style="179" customWidth="1"/>
    <col min="7431" max="7431" width="3.85546875" style="179" customWidth="1"/>
    <col min="7432" max="7438" width="9.140625" style="179"/>
    <col min="7439" max="7439" width="19.28515625" style="179" customWidth="1"/>
    <col min="7440" max="7440" width="9.140625" style="179"/>
    <col min="7441" max="7441" width="25.42578125" style="179" customWidth="1"/>
    <col min="7442" max="7681" width="9.140625" style="179"/>
    <col min="7682" max="7682" width="4.5703125" style="179" customWidth="1"/>
    <col min="7683" max="7683" width="87.28515625" style="179" customWidth="1"/>
    <col min="7684" max="7685" width="20.7109375" style="179" customWidth="1"/>
    <col min="7686" max="7686" width="16.7109375" style="179" customWidth="1"/>
    <col min="7687" max="7687" width="3.85546875" style="179" customWidth="1"/>
    <col min="7688" max="7694" width="9.140625" style="179"/>
    <col min="7695" max="7695" width="19.28515625" style="179" customWidth="1"/>
    <col min="7696" max="7696" width="9.140625" style="179"/>
    <col min="7697" max="7697" width="25.42578125" style="179" customWidth="1"/>
    <col min="7698" max="7937" width="9.140625" style="179"/>
    <col min="7938" max="7938" width="4.5703125" style="179" customWidth="1"/>
    <col min="7939" max="7939" width="87.28515625" style="179" customWidth="1"/>
    <col min="7940" max="7941" width="20.7109375" style="179" customWidth="1"/>
    <col min="7942" max="7942" width="16.7109375" style="179" customWidth="1"/>
    <col min="7943" max="7943" width="3.85546875" style="179" customWidth="1"/>
    <col min="7944" max="7950" width="9.140625" style="179"/>
    <col min="7951" max="7951" width="19.28515625" style="179" customWidth="1"/>
    <col min="7952" max="7952" width="9.140625" style="179"/>
    <col min="7953" max="7953" width="25.42578125" style="179" customWidth="1"/>
    <col min="7954" max="8193" width="9.140625" style="179"/>
    <col min="8194" max="8194" width="4.5703125" style="179" customWidth="1"/>
    <col min="8195" max="8195" width="87.28515625" style="179" customWidth="1"/>
    <col min="8196" max="8197" width="20.7109375" style="179" customWidth="1"/>
    <col min="8198" max="8198" width="16.7109375" style="179" customWidth="1"/>
    <col min="8199" max="8199" width="3.85546875" style="179" customWidth="1"/>
    <col min="8200" max="8206" width="9.140625" style="179"/>
    <col min="8207" max="8207" width="19.28515625" style="179" customWidth="1"/>
    <col min="8208" max="8208" width="9.140625" style="179"/>
    <col min="8209" max="8209" width="25.42578125" style="179" customWidth="1"/>
    <col min="8210" max="8449" width="9.140625" style="179"/>
    <col min="8450" max="8450" width="4.5703125" style="179" customWidth="1"/>
    <col min="8451" max="8451" width="87.28515625" style="179" customWidth="1"/>
    <col min="8452" max="8453" width="20.7109375" style="179" customWidth="1"/>
    <col min="8454" max="8454" width="16.7109375" style="179" customWidth="1"/>
    <col min="8455" max="8455" width="3.85546875" style="179" customWidth="1"/>
    <col min="8456" max="8462" width="9.140625" style="179"/>
    <col min="8463" max="8463" width="19.28515625" style="179" customWidth="1"/>
    <col min="8464" max="8464" width="9.140625" style="179"/>
    <col min="8465" max="8465" width="25.42578125" style="179" customWidth="1"/>
    <col min="8466" max="8705" width="9.140625" style="179"/>
    <col min="8706" max="8706" width="4.5703125" style="179" customWidth="1"/>
    <col min="8707" max="8707" width="87.28515625" style="179" customWidth="1"/>
    <col min="8708" max="8709" width="20.7109375" style="179" customWidth="1"/>
    <col min="8710" max="8710" width="16.7109375" style="179" customWidth="1"/>
    <col min="8711" max="8711" width="3.85546875" style="179" customWidth="1"/>
    <col min="8712" max="8718" width="9.140625" style="179"/>
    <col min="8719" max="8719" width="19.28515625" style="179" customWidth="1"/>
    <col min="8720" max="8720" width="9.140625" style="179"/>
    <col min="8721" max="8721" width="25.42578125" style="179" customWidth="1"/>
    <col min="8722" max="8961" width="9.140625" style="179"/>
    <col min="8962" max="8962" width="4.5703125" style="179" customWidth="1"/>
    <col min="8963" max="8963" width="87.28515625" style="179" customWidth="1"/>
    <col min="8964" max="8965" width="20.7109375" style="179" customWidth="1"/>
    <col min="8966" max="8966" width="16.7109375" style="179" customWidth="1"/>
    <col min="8967" max="8967" width="3.85546875" style="179" customWidth="1"/>
    <col min="8968" max="8974" width="9.140625" style="179"/>
    <col min="8975" max="8975" width="19.28515625" style="179" customWidth="1"/>
    <col min="8976" max="8976" width="9.140625" style="179"/>
    <col min="8977" max="8977" width="25.42578125" style="179" customWidth="1"/>
    <col min="8978" max="9217" width="9.140625" style="179"/>
    <col min="9218" max="9218" width="4.5703125" style="179" customWidth="1"/>
    <col min="9219" max="9219" width="87.28515625" style="179" customWidth="1"/>
    <col min="9220" max="9221" width="20.7109375" style="179" customWidth="1"/>
    <col min="9222" max="9222" width="16.7109375" style="179" customWidth="1"/>
    <col min="9223" max="9223" width="3.85546875" style="179" customWidth="1"/>
    <col min="9224" max="9230" width="9.140625" style="179"/>
    <col min="9231" max="9231" width="19.28515625" style="179" customWidth="1"/>
    <col min="9232" max="9232" width="9.140625" style="179"/>
    <col min="9233" max="9233" width="25.42578125" style="179" customWidth="1"/>
    <col min="9234" max="9473" width="9.140625" style="179"/>
    <col min="9474" max="9474" width="4.5703125" style="179" customWidth="1"/>
    <col min="9475" max="9475" width="87.28515625" style="179" customWidth="1"/>
    <col min="9476" max="9477" width="20.7109375" style="179" customWidth="1"/>
    <col min="9478" max="9478" width="16.7109375" style="179" customWidth="1"/>
    <col min="9479" max="9479" width="3.85546875" style="179" customWidth="1"/>
    <col min="9480" max="9486" width="9.140625" style="179"/>
    <col min="9487" max="9487" width="19.28515625" style="179" customWidth="1"/>
    <col min="9488" max="9488" width="9.140625" style="179"/>
    <col min="9489" max="9489" width="25.42578125" style="179" customWidth="1"/>
    <col min="9490" max="9729" width="9.140625" style="179"/>
    <col min="9730" max="9730" width="4.5703125" style="179" customWidth="1"/>
    <col min="9731" max="9731" width="87.28515625" style="179" customWidth="1"/>
    <col min="9732" max="9733" width="20.7109375" style="179" customWidth="1"/>
    <col min="9734" max="9734" width="16.7109375" style="179" customWidth="1"/>
    <col min="9735" max="9735" width="3.85546875" style="179" customWidth="1"/>
    <col min="9736" max="9742" width="9.140625" style="179"/>
    <col min="9743" max="9743" width="19.28515625" style="179" customWidth="1"/>
    <col min="9744" max="9744" width="9.140625" style="179"/>
    <col min="9745" max="9745" width="25.42578125" style="179" customWidth="1"/>
    <col min="9746" max="9985" width="9.140625" style="179"/>
    <col min="9986" max="9986" width="4.5703125" style="179" customWidth="1"/>
    <col min="9987" max="9987" width="87.28515625" style="179" customWidth="1"/>
    <col min="9988" max="9989" width="20.7109375" style="179" customWidth="1"/>
    <col min="9990" max="9990" width="16.7109375" style="179" customWidth="1"/>
    <col min="9991" max="9991" width="3.85546875" style="179" customWidth="1"/>
    <col min="9992" max="9998" width="9.140625" style="179"/>
    <col min="9999" max="9999" width="19.28515625" style="179" customWidth="1"/>
    <col min="10000" max="10000" width="9.140625" style="179"/>
    <col min="10001" max="10001" width="25.42578125" style="179" customWidth="1"/>
    <col min="10002" max="10241" width="9.140625" style="179"/>
    <col min="10242" max="10242" width="4.5703125" style="179" customWidth="1"/>
    <col min="10243" max="10243" width="87.28515625" style="179" customWidth="1"/>
    <col min="10244" max="10245" width="20.7109375" style="179" customWidth="1"/>
    <col min="10246" max="10246" width="16.7109375" style="179" customWidth="1"/>
    <col min="10247" max="10247" width="3.85546875" style="179" customWidth="1"/>
    <col min="10248" max="10254" width="9.140625" style="179"/>
    <col min="10255" max="10255" width="19.28515625" style="179" customWidth="1"/>
    <col min="10256" max="10256" width="9.140625" style="179"/>
    <col min="10257" max="10257" width="25.42578125" style="179" customWidth="1"/>
    <col min="10258" max="10497" width="9.140625" style="179"/>
    <col min="10498" max="10498" width="4.5703125" style="179" customWidth="1"/>
    <col min="10499" max="10499" width="87.28515625" style="179" customWidth="1"/>
    <col min="10500" max="10501" width="20.7109375" style="179" customWidth="1"/>
    <col min="10502" max="10502" width="16.7109375" style="179" customWidth="1"/>
    <col min="10503" max="10503" width="3.85546875" style="179" customWidth="1"/>
    <col min="10504" max="10510" width="9.140625" style="179"/>
    <col min="10511" max="10511" width="19.28515625" style="179" customWidth="1"/>
    <col min="10512" max="10512" width="9.140625" style="179"/>
    <col min="10513" max="10513" width="25.42578125" style="179" customWidth="1"/>
    <col min="10514" max="10753" width="9.140625" style="179"/>
    <col min="10754" max="10754" width="4.5703125" style="179" customWidth="1"/>
    <col min="10755" max="10755" width="87.28515625" style="179" customWidth="1"/>
    <col min="10756" max="10757" width="20.7109375" style="179" customWidth="1"/>
    <col min="10758" max="10758" width="16.7109375" style="179" customWidth="1"/>
    <col min="10759" max="10759" width="3.85546875" style="179" customWidth="1"/>
    <col min="10760" max="10766" width="9.140625" style="179"/>
    <col min="10767" max="10767" width="19.28515625" style="179" customWidth="1"/>
    <col min="10768" max="10768" width="9.140625" style="179"/>
    <col min="10769" max="10769" width="25.42578125" style="179" customWidth="1"/>
    <col min="10770" max="11009" width="9.140625" style="179"/>
    <col min="11010" max="11010" width="4.5703125" style="179" customWidth="1"/>
    <col min="11011" max="11011" width="87.28515625" style="179" customWidth="1"/>
    <col min="11012" max="11013" width="20.7109375" style="179" customWidth="1"/>
    <col min="11014" max="11014" width="16.7109375" style="179" customWidth="1"/>
    <col min="11015" max="11015" width="3.85546875" style="179" customWidth="1"/>
    <col min="11016" max="11022" width="9.140625" style="179"/>
    <col min="11023" max="11023" width="19.28515625" style="179" customWidth="1"/>
    <col min="11024" max="11024" width="9.140625" style="179"/>
    <col min="11025" max="11025" width="25.42578125" style="179" customWidth="1"/>
    <col min="11026" max="11265" width="9.140625" style="179"/>
    <col min="11266" max="11266" width="4.5703125" style="179" customWidth="1"/>
    <col min="11267" max="11267" width="87.28515625" style="179" customWidth="1"/>
    <col min="11268" max="11269" width="20.7109375" style="179" customWidth="1"/>
    <col min="11270" max="11270" width="16.7109375" style="179" customWidth="1"/>
    <col min="11271" max="11271" width="3.85546875" style="179" customWidth="1"/>
    <col min="11272" max="11278" width="9.140625" style="179"/>
    <col min="11279" max="11279" width="19.28515625" style="179" customWidth="1"/>
    <col min="11280" max="11280" width="9.140625" style="179"/>
    <col min="11281" max="11281" width="25.42578125" style="179" customWidth="1"/>
    <col min="11282" max="11521" width="9.140625" style="179"/>
    <col min="11522" max="11522" width="4.5703125" style="179" customWidth="1"/>
    <col min="11523" max="11523" width="87.28515625" style="179" customWidth="1"/>
    <col min="11524" max="11525" width="20.7109375" style="179" customWidth="1"/>
    <col min="11526" max="11526" width="16.7109375" style="179" customWidth="1"/>
    <col min="11527" max="11527" width="3.85546875" style="179" customWidth="1"/>
    <col min="11528" max="11534" width="9.140625" style="179"/>
    <col min="11535" max="11535" width="19.28515625" style="179" customWidth="1"/>
    <col min="11536" max="11536" width="9.140625" style="179"/>
    <col min="11537" max="11537" width="25.42578125" style="179" customWidth="1"/>
    <col min="11538" max="11777" width="9.140625" style="179"/>
    <col min="11778" max="11778" width="4.5703125" style="179" customWidth="1"/>
    <col min="11779" max="11779" width="87.28515625" style="179" customWidth="1"/>
    <col min="11780" max="11781" width="20.7109375" style="179" customWidth="1"/>
    <col min="11782" max="11782" width="16.7109375" style="179" customWidth="1"/>
    <col min="11783" max="11783" width="3.85546875" style="179" customWidth="1"/>
    <col min="11784" max="11790" width="9.140625" style="179"/>
    <col min="11791" max="11791" width="19.28515625" style="179" customWidth="1"/>
    <col min="11792" max="11792" width="9.140625" style="179"/>
    <col min="11793" max="11793" width="25.42578125" style="179" customWidth="1"/>
    <col min="11794" max="12033" width="9.140625" style="179"/>
    <col min="12034" max="12034" width="4.5703125" style="179" customWidth="1"/>
    <col min="12035" max="12035" width="87.28515625" style="179" customWidth="1"/>
    <col min="12036" max="12037" width="20.7109375" style="179" customWidth="1"/>
    <col min="12038" max="12038" width="16.7109375" style="179" customWidth="1"/>
    <col min="12039" max="12039" width="3.85546875" style="179" customWidth="1"/>
    <col min="12040" max="12046" width="9.140625" style="179"/>
    <col min="12047" max="12047" width="19.28515625" style="179" customWidth="1"/>
    <col min="12048" max="12048" width="9.140625" style="179"/>
    <col min="12049" max="12049" width="25.42578125" style="179" customWidth="1"/>
    <col min="12050" max="12289" width="9.140625" style="179"/>
    <col min="12290" max="12290" width="4.5703125" style="179" customWidth="1"/>
    <col min="12291" max="12291" width="87.28515625" style="179" customWidth="1"/>
    <col min="12292" max="12293" width="20.7109375" style="179" customWidth="1"/>
    <col min="12294" max="12294" width="16.7109375" style="179" customWidth="1"/>
    <col min="12295" max="12295" width="3.85546875" style="179" customWidth="1"/>
    <col min="12296" max="12302" width="9.140625" style="179"/>
    <col min="12303" max="12303" width="19.28515625" style="179" customWidth="1"/>
    <col min="12304" max="12304" width="9.140625" style="179"/>
    <col min="12305" max="12305" width="25.42578125" style="179" customWidth="1"/>
    <col min="12306" max="12545" width="9.140625" style="179"/>
    <col min="12546" max="12546" width="4.5703125" style="179" customWidth="1"/>
    <col min="12547" max="12547" width="87.28515625" style="179" customWidth="1"/>
    <col min="12548" max="12549" width="20.7109375" style="179" customWidth="1"/>
    <col min="12550" max="12550" width="16.7109375" style="179" customWidth="1"/>
    <col min="12551" max="12551" width="3.85546875" style="179" customWidth="1"/>
    <col min="12552" max="12558" width="9.140625" style="179"/>
    <col min="12559" max="12559" width="19.28515625" style="179" customWidth="1"/>
    <col min="12560" max="12560" width="9.140625" style="179"/>
    <col min="12561" max="12561" width="25.42578125" style="179" customWidth="1"/>
    <col min="12562" max="12801" width="9.140625" style="179"/>
    <col min="12802" max="12802" width="4.5703125" style="179" customWidth="1"/>
    <col min="12803" max="12803" width="87.28515625" style="179" customWidth="1"/>
    <col min="12804" max="12805" width="20.7109375" style="179" customWidth="1"/>
    <col min="12806" max="12806" width="16.7109375" style="179" customWidth="1"/>
    <col min="12807" max="12807" width="3.85546875" style="179" customWidth="1"/>
    <col min="12808" max="12814" width="9.140625" style="179"/>
    <col min="12815" max="12815" width="19.28515625" style="179" customWidth="1"/>
    <col min="12816" max="12816" width="9.140625" style="179"/>
    <col min="12817" max="12817" width="25.42578125" style="179" customWidth="1"/>
    <col min="12818" max="13057" width="9.140625" style="179"/>
    <col min="13058" max="13058" width="4.5703125" style="179" customWidth="1"/>
    <col min="13059" max="13059" width="87.28515625" style="179" customWidth="1"/>
    <col min="13060" max="13061" width="20.7109375" style="179" customWidth="1"/>
    <col min="13062" max="13062" width="16.7109375" style="179" customWidth="1"/>
    <col min="13063" max="13063" width="3.85546875" style="179" customWidth="1"/>
    <col min="13064" max="13070" width="9.140625" style="179"/>
    <col min="13071" max="13071" width="19.28515625" style="179" customWidth="1"/>
    <col min="13072" max="13072" width="9.140625" style="179"/>
    <col min="13073" max="13073" width="25.42578125" style="179" customWidth="1"/>
    <col min="13074" max="13313" width="9.140625" style="179"/>
    <col min="13314" max="13314" width="4.5703125" style="179" customWidth="1"/>
    <col min="13315" max="13315" width="87.28515625" style="179" customWidth="1"/>
    <col min="13316" max="13317" width="20.7109375" style="179" customWidth="1"/>
    <col min="13318" max="13318" width="16.7109375" style="179" customWidth="1"/>
    <col min="13319" max="13319" width="3.85546875" style="179" customWidth="1"/>
    <col min="13320" max="13326" width="9.140625" style="179"/>
    <col min="13327" max="13327" width="19.28515625" style="179" customWidth="1"/>
    <col min="13328" max="13328" width="9.140625" style="179"/>
    <col min="13329" max="13329" width="25.42578125" style="179" customWidth="1"/>
    <col min="13330" max="13569" width="9.140625" style="179"/>
    <col min="13570" max="13570" width="4.5703125" style="179" customWidth="1"/>
    <col min="13571" max="13571" width="87.28515625" style="179" customWidth="1"/>
    <col min="13572" max="13573" width="20.7109375" style="179" customWidth="1"/>
    <col min="13574" max="13574" width="16.7109375" style="179" customWidth="1"/>
    <col min="13575" max="13575" width="3.85546875" style="179" customWidth="1"/>
    <col min="13576" max="13582" width="9.140625" style="179"/>
    <col min="13583" max="13583" width="19.28515625" style="179" customWidth="1"/>
    <col min="13584" max="13584" width="9.140625" style="179"/>
    <col min="13585" max="13585" width="25.42578125" style="179" customWidth="1"/>
    <col min="13586" max="13825" width="9.140625" style="179"/>
    <col min="13826" max="13826" width="4.5703125" style="179" customWidth="1"/>
    <col min="13827" max="13827" width="87.28515625" style="179" customWidth="1"/>
    <col min="13828" max="13829" width="20.7109375" style="179" customWidth="1"/>
    <col min="13830" max="13830" width="16.7109375" style="179" customWidth="1"/>
    <col min="13831" max="13831" width="3.85546875" style="179" customWidth="1"/>
    <col min="13832" max="13838" width="9.140625" style="179"/>
    <col min="13839" max="13839" width="19.28515625" style="179" customWidth="1"/>
    <col min="13840" max="13840" width="9.140625" style="179"/>
    <col min="13841" max="13841" width="25.42578125" style="179" customWidth="1"/>
    <col min="13842" max="14081" width="9.140625" style="179"/>
    <col min="14082" max="14082" width="4.5703125" style="179" customWidth="1"/>
    <col min="14083" max="14083" width="87.28515625" style="179" customWidth="1"/>
    <col min="14084" max="14085" width="20.7109375" style="179" customWidth="1"/>
    <col min="14086" max="14086" width="16.7109375" style="179" customWidth="1"/>
    <col min="14087" max="14087" width="3.85546875" style="179" customWidth="1"/>
    <col min="14088" max="14094" width="9.140625" style="179"/>
    <col min="14095" max="14095" width="19.28515625" style="179" customWidth="1"/>
    <col min="14096" max="14096" width="9.140625" style="179"/>
    <col min="14097" max="14097" width="25.42578125" style="179" customWidth="1"/>
    <col min="14098" max="14337" width="9.140625" style="179"/>
    <col min="14338" max="14338" width="4.5703125" style="179" customWidth="1"/>
    <col min="14339" max="14339" width="87.28515625" style="179" customWidth="1"/>
    <col min="14340" max="14341" width="20.7109375" style="179" customWidth="1"/>
    <col min="14342" max="14342" width="16.7109375" style="179" customWidth="1"/>
    <col min="14343" max="14343" width="3.85546875" style="179" customWidth="1"/>
    <col min="14344" max="14350" width="9.140625" style="179"/>
    <col min="14351" max="14351" width="19.28515625" style="179" customWidth="1"/>
    <col min="14352" max="14352" width="9.140625" style="179"/>
    <col min="14353" max="14353" width="25.42578125" style="179" customWidth="1"/>
    <col min="14354" max="14593" width="9.140625" style="179"/>
    <col min="14594" max="14594" width="4.5703125" style="179" customWidth="1"/>
    <col min="14595" max="14595" width="87.28515625" style="179" customWidth="1"/>
    <col min="14596" max="14597" width="20.7109375" style="179" customWidth="1"/>
    <col min="14598" max="14598" width="16.7109375" style="179" customWidth="1"/>
    <col min="14599" max="14599" width="3.85546875" style="179" customWidth="1"/>
    <col min="14600" max="14606" width="9.140625" style="179"/>
    <col min="14607" max="14607" width="19.28515625" style="179" customWidth="1"/>
    <col min="14608" max="14608" width="9.140625" style="179"/>
    <col min="14609" max="14609" width="25.42578125" style="179" customWidth="1"/>
    <col min="14610" max="14849" width="9.140625" style="179"/>
    <col min="14850" max="14850" width="4.5703125" style="179" customWidth="1"/>
    <col min="14851" max="14851" width="87.28515625" style="179" customWidth="1"/>
    <col min="14852" max="14853" width="20.7109375" style="179" customWidth="1"/>
    <col min="14854" max="14854" width="16.7109375" style="179" customWidth="1"/>
    <col min="14855" max="14855" width="3.85546875" style="179" customWidth="1"/>
    <col min="14856" max="14862" width="9.140625" style="179"/>
    <col min="14863" max="14863" width="19.28515625" style="179" customWidth="1"/>
    <col min="14864" max="14864" width="9.140625" style="179"/>
    <col min="14865" max="14865" width="25.42578125" style="179" customWidth="1"/>
    <col min="14866" max="15105" width="9.140625" style="179"/>
    <col min="15106" max="15106" width="4.5703125" style="179" customWidth="1"/>
    <col min="15107" max="15107" width="87.28515625" style="179" customWidth="1"/>
    <col min="15108" max="15109" width="20.7109375" style="179" customWidth="1"/>
    <col min="15110" max="15110" width="16.7109375" style="179" customWidth="1"/>
    <col min="15111" max="15111" width="3.85546875" style="179" customWidth="1"/>
    <col min="15112" max="15118" width="9.140625" style="179"/>
    <col min="15119" max="15119" width="19.28515625" style="179" customWidth="1"/>
    <col min="15120" max="15120" width="9.140625" style="179"/>
    <col min="15121" max="15121" width="25.42578125" style="179" customWidth="1"/>
    <col min="15122" max="15361" width="9.140625" style="179"/>
    <col min="15362" max="15362" width="4.5703125" style="179" customWidth="1"/>
    <col min="15363" max="15363" width="87.28515625" style="179" customWidth="1"/>
    <col min="15364" max="15365" width="20.7109375" style="179" customWidth="1"/>
    <col min="15366" max="15366" width="16.7109375" style="179" customWidth="1"/>
    <col min="15367" max="15367" width="3.85546875" style="179" customWidth="1"/>
    <col min="15368" max="15374" width="9.140625" style="179"/>
    <col min="15375" max="15375" width="19.28515625" style="179" customWidth="1"/>
    <col min="15376" max="15376" width="9.140625" style="179"/>
    <col min="15377" max="15377" width="25.42578125" style="179" customWidth="1"/>
    <col min="15378" max="15617" width="9.140625" style="179"/>
    <col min="15618" max="15618" width="4.5703125" style="179" customWidth="1"/>
    <col min="15619" max="15619" width="87.28515625" style="179" customWidth="1"/>
    <col min="15620" max="15621" width="20.7109375" style="179" customWidth="1"/>
    <col min="15622" max="15622" width="16.7109375" style="179" customWidth="1"/>
    <col min="15623" max="15623" width="3.85546875" style="179" customWidth="1"/>
    <col min="15624" max="15630" width="9.140625" style="179"/>
    <col min="15631" max="15631" width="19.28515625" style="179" customWidth="1"/>
    <col min="15632" max="15632" width="9.140625" style="179"/>
    <col min="15633" max="15633" width="25.42578125" style="179" customWidth="1"/>
    <col min="15634" max="15873" width="9.140625" style="179"/>
    <col min="15874" max="15874" width="4.5703125" style="179" customWidth="1"/>
    <col min="15875" max="15875" width="87.28515625" style="179" customWidth="1"/>
    <col min="15876" max="15877" width="20.7109375" style="179" customWidth="1"/>
    <col min="15878" max="15878" width="16.7109375" style="179" customWidth="1"/>
    <col min="15879" max="15879" width="3.85546875" style="179" customWidth="1"/>
    <col min="15880" max="15886" width="9.140625" style="179"/>
    <col min="15887" max="15887" width="19.28515625" style="179" customWidth="1"/>
    <col min="15888" max="15888" width="9.140625" style="179"/>
    <col min="15889" max="15889" width="25.42578125" style="179" customWidth="1"/>
    <col min="15890" max="16129" width="9.140625" style="179"/>
    <col min="16130" max="16130" width="4.5703125" style="179" customWidth="1"/>
    <col min="16131" max="16131" width="87.28515625" style="179" customWidth="1"/>
    <col min="16132" max="16133" width="20.7109375" style="179" customWidth="1"/>
    <col min="16134" max="16134" width="16.7109375" style="179" customWidth="1"/>
    <col min="16135" max="16135" width="3.85546875" style="179" customWidth="1"/>
    <col min="16136" max="16142" width="9.140625" style="179"/>
    <col min="16143" max="16143" width="19.28515625" style="179" customWidth="1"/>
    <col min="16144" max="16144" width="9.140625" style="179"/>
    <col min="16145" max="16145" width="25.42578125" style="179" customWidth="1"/>
    <col min="16146" max="16384" width="9.140625" style="179"/>
  </cols>
  <sheetData>
    <row r="1" spans="1:17" ht="15.75">
      <c r="A1" s="176" t="s">
        <v>498</v>
      </c>
      <c r="B1" s="567"/>
    </row>
    <row r="2" spans="1:17" ht="17.25" customHeight="1">
      <c r="A2" s="1692" t="s">
        <v>4</v>
      </c>
      <c r="B2" s="1692"/>
      <c r="C2" s="1692"/>
      <c r="D2" s="1692"/>
      <c r="E2" s="1692"/>
      <c r="F2" s="1692"/>
    </row>
    <row r="3" spans="1:17" ht="17.25" customHeight="1">
      <c r="A3" s="1692" t="s">
        <v>619</v>
      </c>
      <c r="B3" s="1692"/>
      <c r="C3" s="1692"/>
      <c r="D3" s="1692"/>
      <c r="E3" s="1692"/>
      <c r="F3" s="1692"/>
    </row>
    <row r="4" spans="1:17" ht="17.25" customHeight="1">
      <c r="B4" s="184"/>
      <c r="C4" s="184"/>
      <c r="D4" s="178"/>
      <c r="E4" s="178"/>
      <c r="F4" s="178"/>
    </row>
    <row r="5" spans="1:17" ht="20.25" customHeight="1">
      <c r="B5" s="184"/>
      <c r="C5" s="184"/>
      <c r="D5" s="185"/>
      <c r="E5" s="1164"/>
      <c r="F5" s="568" t="s">
        <v>620</v>
      </c>
    </row>
    <row r="6" spans="1:17" ht="17.25" customHeight="1">
      <c r="A6" s="569"/>
      <c r="B6" s="570"/>
      <c r="C6" s="1696" t="s">
        <v>744</v>
      </c>
      <c r="D6" s="1693" t="s">
        <v>229</v>
      </c>
      <c r="E6" s="1177"/>
      <c r="F6" s="571" t="s">
        <v>230</v>
      </c>
    </row>
    <row r="7" spans="1:17" ht="12.75" customHeight="1">
      <c r="A7" s="210" t="s">
        <v>621</v>
      </c>
      <c r="B7" s="572" t="s">
        <v>3</v>
      </c>
      <c r="C7" s="1697"/>
      <c r="D7" s="1694"/>
      <c r="E7" s="1165"/>
      <c r="F7" s="573" t="s">
        <v>4</v>
      </c>
    </row>
    <row r="8" spans="1:17" ht="14.25" customHeight="1">
      <c r="A8" s="574"/>
      <c r="B8" s="575"/>
      <c r="C8" s="1698"/>
      <c r="D8" s="1695"/>
      <c r="E8" s="1165"/>
      <c r="F8" s="576" t="s">
        <v>531</v>
      </c>
      <c r="G8" s="200"/>
    </row>
    <row r="9" spans="1:17" s="204" customFormat="1" ht="9.75" customHeight="1">
      <c r="A9" s="202" t="s">
        <v>439</v>
      </c>
      <c r="B9" s="202">
        <v>2</v>
      </c>
      <c r="C9" s="577">
        <v>3</v>
      </c>
      <c r="D9" s="1171">
        <v>4</v>
      </c>
      <c r="E9" s="203"/>
      <c r="F9" s="203">
        <v>5</v>
      </c>
    </row>
    <row r="10" spans="1:17" ht="30" customHeight="1">
      <c r="A10" s="578" t="s">
        <v>622</v>
      </c>
      <c r="B10" s="579" t="s">
        <v>623</v>
      </c>
      <c r="C10" s="867">
        <v>435340000000</v>
      </c>
      <c r="D10" s="1172">
        <v>268909812705.24994</v>
      </c>
      <c r="E10" s="1166"/>
      <c r="F10" s="863">
        <v>0.6177006769542196</v>
      </c>
      <c r="L10" s="664"/>
      <c r="M10" s="664"/>
      <c r="Q10" s="664"/>
    </row>
    <row r="11" spans="1:17" ht="12.75" customHeight="1">
      <c r="A11" s="580"/>
      <c r="B11" s="581" t="s">
        <v>624</v>
      </c>
      <c r="C11" s="867"/>
      <c r="D11" s="1173"/>
      <c r="E11" s="1167"/>
      <c r="F11" s="864"/>
      <c r="Q11" s="664"/>
    </row>
    <row r="12" spans="1:17" s="200" customFormat="1" ht="24" customHeight="1">
      <c r="A12" s="582"/>
      <c r="B12" s="583" t="s">
        <v>625</v>
      </c>
      <c r="C12" s="867">
        <v>390038733000</v>
      </c>
      <c r="D12" s="1173">
        <v>233210076188.11993</v>
      </c>
      <c r="E12" s="1167"/>
      <c r="F12" s="864">
        <v>0.59791517215322287</v>
      </c>
      <c r="J12" s="862"/>
      <c r="Q12" s="665"/>
    </row>
    <row r="13" spans="1:17" s="200" customFormat="1" ht="12.75" customHeight="1">
      <c r="A13" s="582"/>
      <c r="B13" s="581" t="s">
        <v>626</v>
      </c>
      <c r="C13" s="869"/>
      <c r="D13" s="1173"/>
      <c r="E13" s="1167"/>
      <c r="F13" s="864"/>
      <c r="Q13" s="665"/>
    </row>
    <row r="14" spans="1:17" ht="16.5" customHeight="1">
      <c r="A14" s="580"/>
      <c r="B14" s="211" t="s">
        <v>627</v>
      </c>
      <c r="C14" s="869">
        <v>274243000000</v>
      </c>
      <c r="D14" s="1174">
        <v>161636468561.88998</v>
      </c>
      <c r="E14" s="1168"/>
      <c r="F14" s="865">
        <v>0.5893914103984057</v>
      </c>
      <c r="K14" s="664"/>
      <c r="L14" s="664"/>
      <c r="M14" s="664"/>
      <c r="Q14" s="664"/>
    </row>
    <row r="15" spans="1:17" ht="17.100000000000001" customHeight="1">
      <c r="A15" s="580"/>
      <c r="B15" s="584" t="s">
        <v>628</v>
      </c>
      <c r="C15" s="869">
        <v>75083000000</v>
      </c>
      <c r="D15" s="1174">
        <v>45072638138.959991</v>
      </c>
      <c r="E15" s="1168"/>
      <c r="F15" s="865">
        <v>0.60030417190256102</v>
      </c>
      <c r="J15" s="883"/>
      <c r="K15" s="883"/>
      <c r="Q15" s="664"/>
    </row>
    <row r="16" spans="1:17" ht="16.5" customHeight="1">
      <c r="A16" s="580"/>
      <c r="B16" s="211" t="s">
        <v>629</v>
      </c>
      <c r="C16" s="869">
        <v>42000000000</v>
      </c>
      <c r="D16" s="1174">
        <v>27841725021.359997</v>
      </c>
      <c r="E16" s="1168"/>
      <c r="F16" s="865">
        <v>0.66289821479428568</v>
      </c>
      <c r="Q16" s="772"/>
    </row>
    <row r="17" spans="1:17" ht="16.5" customHeight="1">
      <c r="A17" s="580"/>
      <c r="B17" s="585" t="s">
        <v>630</v>
      </c>
      <c r="C17" s="869">
        <v>66555000000</v>
      </c>
      <c r="D17" s="1174">
        <v>39561660532.120003</v>
      </c>
      <c r="E17" s="1168"/>
      <c r="F17" s="865">
        <v>0.59442056242385999</v>
      </c>
      <c r="Q17" s="773"/>
    </row>
    <row r="18" spans="1:17" ht="16.5" customHeight="1">
      <c r="A18" s="580"/>
      <c r="B18" s="585" t="s">
        <v>631</v>
      </c>
      <c r="C18" s="869">
        <v>4878000000</v>
      </c>
      <c r="D18" s="1174">
        <v>3170546664.8499999</v>
      </c>
      <c r="E18" s="1168"/>
      <c r="F18" s="865">
        <v>0.64996856597990982</v>
      </c>
      <c r="Q18" s="773"/>
    </row>
    <row r="19" spans="1:17" s="200" customFormat="1" ht="16.5" customHeight="1">
      <c r="A19" s="582"/>
      <c r="B19" s="583" t="s">
        <v>632</v>
      </c>
      <c r="C19" s="867">
        <v>42959551000</v>
      </c>
      <c r="D19" s="1173">
        <v>35100091961.970001</v>
      </c>
      <c r="E19" s="1178"/>
      <c r="F19" s="864">
        <v>0.81704978625055935</v>
      </c>
      <c r="M19" s="898"/>
    </row>
    <row r="20" spans="1:17" ht="17.100000000000001" customHeight="1">
      <c r="A20" s="580"/>
      <c r="B20" s="585" t="s">
        <v>633</v>
      </c>
      <c r="C20" s="869">
        <v>4680000000</v>
      </c>
      <c r="D20" s="1174">
        <v>2872100491.6199999</v>
      </c>
      <c r="E20" s="1168"/>
      <c r="F20" s="865">
        <v>0.61369668624358975</v>
      </c>
      <c r="O20" s="774"/>
      <c r="Q20" s="774"/>
    </row>
    <row r="21" spans="1:17" ht="24" customHeight="1">
      <c r="A21" s="580"/>
      <c r="B21" s="583" t="s">
        <v>634</v>
      </c>
      <c r="C21" s="867">
        <v>2341716000</v>
      </c>
      <c r="D21" s="1173">
        <v>599644555.15999997</v>
      </c>
      <c r="E21" s="1167"/>
      <c r="F21" s="864">
        <v>0.25607057181998155</v>
      </c>
      <c r="Q21" s="774"/>
    </row>
    <row r="22" spans="1:17" ht="17.100000000000001" customHeight="1">
      <c r="A22" s="586" t="s">
        <v>4</v>
      </c>
      <c r="B22" s="585" t="s">
        <v>635</v>
      </c>
      <c r="C22" s="869">
        <v>160344000</v>
      </c>
      <c r="D22" s="1174">
        <v>83049867.24000001</v>
      </c>
      <c r="E22" s="1168"/>
      <c r="F22" s="865">
        <v>0.51794808187397101</v>
      </c>
      <c r="G22" s="207"/>
      <c r="O22" s="774"/>
    </row>
    <row r="23" spans="1:17" ht="17.100000000000001" customHeight="1">
      <c r="A23" s="210"/>
      <c r="B23" s="585" t="s">
        <v>636</v>
      </c>
      <c r="C23" s="869">
        <v>2181372000</v>
      </c>
      <c r="D23" s="1175">
        <v>516594687.92000002</v>
      </c>
      <c r="E23" s="1169"/>
      <c r="F23" s="865">
        <v>0.23682099519018307</v>
      </c>
      <c r="G23" s="207"/>
    </row>
    <row r="24" spans="1:17" ht="24" customHeight="1">
      <c r="A24" s="586" t="s">
        <v>637</v>
      </c>
      <c r="B24" s="587" t="s">
        <v>638</v>
      </c>
      <c r="C24" s="868">
        <v>435340000000</v>
      </c>
      <c r="D24" s="1173">
        <v>282208425672.37006</v>
      </c>
      <c r="E24" s="1167"/>
      <c r="F24" s="864">
        <v>0.64824832469419313</v>
      </c>
      <c r="G24" s="207"/>
    </row>
    <row r="25" spans="1:17" ht="12.75" customHeight="1">
      <c r="A25" s="580"/>
      <c r="B25" s="581" t="s">
        <v>626</v>
      </c>
      <c r="C25" s="868"/>
      <c r="D25" s="1173"/>
      <c r="E25" s="1167"/>
      <c r="F25" s="864"/>
      <c r="G25" s="207"/>
    </row>
    <row r="26" spans="1:17" ht="17.100000000000001" customHeight="1">
      <c r="A26" s="580"/>
      <c r="B26" s="211" t="s">
        <v>639</v>
      </c>
      <c r="C26" s="870">
        <v>27600000000</v>
      </c>
      <c r="D26" s="1174">
        <v>18799912625.93</v>
      </c>
      <c r="E26" s="1168"/>
      <c r="F26" s="865">
        <v>0.68115625456268114</v>
      </c>
      <c r="G26" s="207"/>
    </row>
    <row r="27" spans="1:17" ht="17.100000000000001" customHeight="1">
      <c r="A27" s="580"/>
      <c r="B27" s="211" t="s">
        <v>640</v>
      </c>
      <c r="C27" s="870">
        <v>21327650000</v>
      </c>
      <c r="D27" s="1174">
        <v>15532757309.610001</v>
      </c>
      <c r="E27" s="1168"/>
      <c r="F27" s="865">
        <v>0.72829202043403751</v>
      </c>
      <c r="G27" s="207"/>
    </row>
    <row r="28" spans="1:17" ht="17.100000000000001" customHeight="1">
      <c r="A28" s="580"/>
      <c r="B28" s="588" t="s">
        <v>641</v>
      </c>
      <c r="C28" s="870">
        <v>17627638000</v>
      </c>
      <c r="D28" s="1174">
        <v>12045873114.370001</v>
      </c>
      <c r="E28" s="1168"/>
      <c r="F28" s="865">
        <v>0.68335151393340399</v>
      </c>
      <c r="G28" s="207"/>
    </row>
    <row r="29" spans="1:17" ht="17.100000000000001" customHeight="1">
      <c r="A29" s="580"/>
      <c r="B29" s="589" t="s">
        <v>642</v>
      </c>
      <c r="C29" s="870">
        <v>33522023000</v>
      </c>
      <c r="D29" s="1174">
        <v>24731377930.099998</v>
      </c>
      <c r="E29" s="1168"/>
      <c r="F29" s="865">
        <v>0.73776507850078132</v>
      </c>
      <c r="G29" s="207"/>
    </row>
    <row r="30" spans="1:17" ht="17.100000000000001" customHeight="1">
      <c r="A30" s="590"/>
      <c r="B30" s="591" t="s">
        <v>643</v>
      </c>
      <c r="C30" s="871">
        <v>66697426000</v>
      </c>
      <c r="D30" s="1176">
        <v>49307620494</v>
      </c>
      <c r="E30" s="1170"/>
      <c r="F30" s="866">
        <v>0.7392732141417272</v>
      </c>
    </row>
    <row r="31" spans="1:17">
      <c r="C31" s="872"/>
      <c r="D31" s="872"/>
      <c r="E31" s="872"/>
    </row>
    <row r="32" spans="1:17" ht="15">
      <c r="A32" s="1162"/>
    </row>
    <row r="33" spans="1:7" ht="15">
      <c r="B33" s="1052"/>
    </row>
    <row r="34" spans="1:7" ht="15">
      <c r="A34" s="43"/>
      <c r="B34" s="1022"/>
      <c r="C34" s="43"/>
      <c r="D34" s="43"/>
      <c r="E34" s="43"/>
      <c r="F34" s="43"/>
      <c r="G34" s="592"/>
    </row>
    <row r="35" spans="1:7">
      <c r="A35" s="43"/>
      <c r="B35" s="43"/>
      <c r="C35" s="43"/>
      <c r="D35" s="43"/>
      <c r="E35" s="43"/>
      <c r="F35" s="43"/>
      <c r="G35" s="592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M12" sqref="M12"/>
    </sheetView>
  </sheetViews>
  <sheetFormatPr defaultColWidth="11.42578125" defaultRowHeight="15"/>
  <cols>
    <col min="1" max="1" width="17.5703125" style="251" customWidth="1"/>
    <col min="2" max="2" width="70.42578125" style="251" customWidth="1"/>
    <col min="3" max="3" width="16.28515625" style="251" customWidth="1"/>
    <col min="4" max="4" width="35.28515625" style="251" customWidth="1"/>
    <col min="5" max="5" width="16.5703125" style="251" customWidth="1"/>
    <col min="6" max="253" width="12.5703125" style="251" customWidth="1"/>
    <col min="254" max="256" width="11.42578125" style="251"/>
    <col min="257" max="257" width="17.5703125" style="251" customWidth="1"/>
    <col min="258" max="258" width="70.42578125" style="251" customWidth="1"/>
    <col min="259" max="259" width="16.28515625" style="251" customWidth="1"/>
    <col min="260" max="260" width="35.28515625" style="251" customWidth="1"/>
    <col min="261" max="261" width="16.5703125" style="251" customWidth="1"/>
    <col min="262" max="509" width="12.5703125" style="251" customWidth="1"/>
    <col min="510" max="512" width="11.42578125" style="251"/>
    <col min="513" max="513" width="17.5703125" style="251" customWidth="1"/>
    <col min="514" max="514" width="70.42578125" style="251" customWidth="1"/>
    <col min="515" max="515" width="16.28515625" style="251" customWidth="1"/>
    <col min="516" max="516" width="35.28515625" style="251" customWidth="1"/>
    <col min="517" max="517" width="16.5703125" style="251" customWidth="1"/>
    <col min="518" max="765" width="12.5703125" style="251" customWidth="1"/>
    <col min="766" max="768" width="11.42578125" style="251"/>
    <col min="769" max="769" width="17.5703125" style="251" customWidth="1"/>
    <col min="770" max="770" width="70.42578125" style="251" customWidth="1"/>
    <col min="771" max="771" width="16.28515625" style="251" customWidth="1"/>
    <col min="772" max="772" width="35.28515625" style="251" customWidth="1"/>
    <col min="773" max="773" width="16.5703125" style="251" customWidth="1"/>
    <col min="774" max="1021" width="12.5703125" style="251" customWidth="1"/>
    <col min="1022" max="1024" width="11.42578125" style="251"/>
    <col min="1025" max="1025" width="17.5703125" style="251" customWidth="1"/>
    <col min="1026" max="1026" width="70.42578125" style="251" customWidth="1"/>
    <col min="1027" max="1027" width="16.28515625" style="251" customWidth="1"/>
    <col min="1028" max="1028" width="35.28515625" style="251" customWidth="1"/>
    <col min="1029" max="1029" width="16.5703125" style="251" customWidth="1"/>
    <col min="1030" max="1277" width="12.5703125" style="251" customWidth="1"/>
    <col min="1278" max="1280" width="11.42578125" style="251"/>
    <col min="1281" max="1281" width="17.5703125" style="251" customWidth="1"/>
    <col min="1282" max="1282" width="70.42578125" style="251" customWidth="1"/>
    <col min="1283" max="1283" width="16.28515625" style="251" customWidth="1"/>
    <col min="1284" max="1284" width="35.28515625" style="251" customWidth="1"/>
    <col min="1285" max="1285" width="16.5703125" style="251" customWidth="1"/>
    <col min="1286" max="1533" width="12.5703125" style="251" customWidth="1"/>
    <col min="1534" max="1536" width="11.42578125" style="251"/>
    <col min="1537" max="1537" width="17.5703125" style="251" customWidth="1"/>
    <col min="1538" max="1538" width="70.42578125" style="251" customWidth="1"/>
    <col min="1539" max="1539" width="16.28515625" style="251" customWidth="1"/>
    <col min="1540" max="1540" width="35.28515625" style="251" customWidth="1"/>
    <col min="1541" max="1541" width="16.5703125" style="251" customWidth="1"/>
    <col min="1542" max="1789" width="12.5703125" style="251" customWidth="1"/>
    <col min="1790" max="1792" width="11.42578125" style="251"/>
    <col min="1793" max="1793" width="17.5703125" style="251" customWidth="1"/>
    <col min="1794" max="1794" width="70.42578125" style="251" customWidth="1"/>
    <col min="1795" max="1795" width="16.28515625" style="251" customWidth="1"/>
    <col min="1796" max="1796" width="35.28515625" style="251" customWidth="1"/>
    <col min="1797" max="1797" width="16.5703125" style="251" customWidth="1"/>
    <col min="1798" max="2045" width="12.5703125" style="251" customWidth="1"/>
    <col min="2046" max="2048" width="11.42578125" style="251"/>
    <col min="2049" max="2049" width="17.5703125" style="251" customWidth="1"/>
    <col min="2050" max="2050" width="70.42578125" style="251" customWidth="1"/>
    <col min="2051" max="2051" width="16.28515625" style="251" customWidth="1"/>
    <col min="2052" max="2052" width="35.28515625" style="251" customWidth="1"/>
    <col min="2053" max="2053" width="16.5703125" style="251" customWidth="1"/>
    <col min="2054" max="2301" width="12.5703125" style="251" customWidth="1"/>
    <col min="2302" max="2304" width="11.42578125" style="251"/>
    <col min="2305" max="2305" width="17.5703125" style="251" customWidth="1"/>
    <col min="2306" max="2306" width="70.42578125" style="251" customWidth="1"/>
    <col min="2307" max="2307" width="16.28515625" style="251" customWidth="1"/>
    <col min="2308" max="2308" width="35.28515625" style="251" customWidth="1"/>
    <col min="2309" max="2309" width="16.5703125" style="251" customWidth="1"/>
    <col min="2310" max="2557" width="12.5703125" style="251" customWidth="1"/>
    <col min="2558" max="2560" width="11.42578125" style="251"/>
    <col min="2561" max="2561" width="17.5703125" style="251" customWidth="1"/>
    <col min="2562" max="2562" width="70.42578125" style="251" customWidth="1"/>
    <col min="2563" max="2563" width="16.28515625" style="251" customWidth="1"/>
    <col min="2564" max="2564" width="35.28515625" style="251" customWidth="1"/>
    <col min="2565" max="2565" width="16.5703125" style="251" customWidth="1"/>
    <col min="2566" max="2813" width="12.5703125" style="251" customWidth="1"/>
    <col min="2814" max="2816" width="11.42578125" style="251"/>
    <col min="2817" max="2817" width="17.5703125" style="251" customWidth="1"/>
    <col min="2818" max="2818" width="70.42578125" style="251" customWidth="1"/>
    <col min="2819" max="2819" width="16.28515625" style="251" customWidth="1"/>
    <col min="2820" max="2820" width="35.28515625" style="251" customWidth="1"/>
    <col min="2821" max="2821" width="16.5703125" style="251" customWidth="1"/>
    <col min="2822" max="3069" width="12.5703125" style="251" customWidth="1"/>
    <col min="3070" max="3072" width="11.42578125" style="251"/>
    <col min="3073" max="3073" width="17.5703125" style="251" customWidth="1"/>
    <col min="3074" max="3074" width="70.42578125" style="251" customWidth="1"/>
    <col min="3075" max="3075" width="16.28515625" style="251" customWidth="1"/>
    <col min="3076" max="3076" width="35.28515625" style="251" customWidth="1"/>
    <col min="3077" max="3077" width="16.5703125" style="251" customWidth="1"/>
    <col min="3078" max="3325" width="12.5703125" style="251" customWidth="1"/>
    <col min="3326" max="3328" width="11.42578125" style="251"/>
    <col min="3329" max="3329" width="17.5703125" style="251" customWidth="1"/>
    <col min="3330" max="3330" width="70.42578125" style="251" customWidth="1"/>
    <col min="3331" max="3331" width="16.28515625" style="251" customWidth="1"/>
    <col min="3332" max="3332" width="35.28515625" style="251" customWidth="1"/>
    <col min="3333" max="3333" width="16.5703125" style="251" customWidth="1"/>
    <col min="3334" max="3581" width="12.5703125" style="251" customWidth="1"/>
    <col min="3582" max="3584" width="11.42578125" style="251"/>
    <col min="3585" max="3585" width="17.5703125" style="251" customWidth="1"/>
    <col min="3586" max="3586" width="70.42578125" style="251" customWidth="1"/>
    <col min="3587" max="3587" width="16.28515625" style="251" customWidth="1"/>
    <col min="3588" max="3588" width="35.28515625" style="251" customWidth="1"/>
    <col min="3589" max="3589" width="16.5703125" style="251" customWidth="1"/>
    <col min="3590" max="3837" width="12.5703125" style="251" customWidth="1"/>
    <col min="3838" max="3840" width="11.42578125" style="251"/>
    <col min="3841" max="3841" width="17.5703125" style="251" customWidth="1"/>
    <col min="3842" max="3842" width="70.42578125" style="251" customWidth="1"/>
    <col min="3843" max="3843" width="16.28515625" style="251" customWidth="1"/>
    <col min="3844" max="3844" width="35.28515625" style="251" customWidth="1"/>
    <col min="3845" max="3845" width="16.5703125" style="251" customWidth="1"/>
    <col min="3846" max="4093" width="12.5703125" style="251" customWidth="1"/>
    <col min="4094" max="4096" width="11.42578125" style="251"/>
    <col min="4097" max="4097" width="17.5703125" style="251" customWidth="1"/>
    <col min="4098" max="4098" width="70.42578125" style="251" customWidth="1"/>
    <col min="4099" max="4099" width="16.28515625" style="251" customWidth="1"/>
    <col min="4100" max="4100" width="35.28515625" style="251" customWidth="1"/>
    <col min="4101" max="4101" width="16.5703125" style="251" customWidth="1"/>
    <col min="4102" max="4349" width="12.5703125" style="251" customWidth="1"/>
    <col min="4350" max="4352" width="11.42578125" style="251"/>
    <col min="4353" max="4353" width="17.5703125" style="251" customWidth="1"/>
    <col min="4354" max="4354" width="70.42578125" style="251" customWidth="1"/>
    <col min="4355" max="4355" width="16.28515625" style="251" customWidth="1"/>
    <col min="4356" max="4356" width="35.28515625" style="251" customWidth="1"/>
    <col min="4357" max="4357" width="16.5703125" style="251" customWidth="1"/>
    <col min="4358" max="4605" width="12.5703125" style="251" customWidth="1"/>
    <col min="4606" max="4608" width="11.42578125" style="251"/>
    <col min="4609" max="4609" width="17.5703125" style="251" customWidth="1"/>
    <col min="4610" max="4610" width="70.42578125" style="251" customWidth="1"/>
    <col min="4611" max="4611" width="16.28515625" style="251" customWidth="1"/>
    <col min="4612" max="4612" width="35.28515625" style="251" customWidth="1"/>
    <col min="4613" max="4613" width="16.5703125" style="251" customWidth="1"/>
    <col min="4614" max="4861" width="12.5703125" style="251" customWidth="1"/>
    <col min="4862" max="4864" width="11.42578125" style="251"/>
    <col min="4865" max="4865" width="17.5703125" style="251" customWidth="1"/>
    <col min="4866" max="4866" width="70.42578125" style="251" customWidth="1"/>
    <col min="4867" max="4867" width="16.28515625" style="251" customWidth="1"/>
    <col min="4868" max="4868" width="35.28515625" style="251" customWidth="1"/>
    <col min="4869" max="4869" width="16.5703125" style="251" customWidth="1"/>
    <col min="4870" max="5117" width="12.5703125" style="251" customWidth="1"/>
    <col min="5118" max="5120" width="11.42578125" style="251"/>
    <col min="5121" max="5121" width="17.5703125" style="251" customWidth="1"/>
    <col min="5122" max="5122" width="70.42578125" style="251" customWidth="1"/>
    <col min="5123" max="5123" width="16.28515625" style="251" customWidth="1"/>
    <col min="5124" max="5124" width="35.28515625" style="251" customWidth="1"/>
    <col min="5125" max="5125" width="16.5703125" style="251" customWidth="1"/>
    <col min="5126" max="5373" width="12.5703125" style="251" customWidth="1"/>
    <col min="5374" max="5376" width="11.42578125" style="251"/>
    <col min="5377" max="5377" width="17.5703125" style="251" customWidth="1"/>
    <col min="5378" max="5378" width="70.42578125" style="251" customWidth="1"/>
    <col min="5379" max="5379" width="16.28515625" style="251" customWidth="1"/>
    <col min="5380" max="5380" width="35.28515625" style="251" customWidth="1"/>
    <col min="5381" max="5381" width="16.5703125" style="251" customWidth="1"/>
    <col min="5382" max="5629" width="12.5703125" style="251" customWidth="1"/>
    <col min="5630" max="5632" width="11.42578125" style="251"/>
    <col min="5633" max="5633" width="17.5703125" style="251" customWidth="1"/>
    <col min="5634" max="5634" width="70.42578125" style="251" customWidth="1"/>
    <col min="5635" max="5635" width="16.28515625" style="251" customWidth="1"/>
    <col min="5636" max="5636" width="35.28515625" style="251" customWidth="1"/>
    <col min="5637" max="5637" width="16.5703125" style="251" customWidth="1"/>
    <col min="5638" max="5885" width="12.5703125" style="251" customWidth="1"/>
    <col min="5886" max="5888" width="11.42578125" style="251"/>
    <col min="5889" max="5889" width="17.5703125" style="251" customWidth="1"/>
    <col min="5890" max="5890" width="70.42578125" style="251" customWidth="1"/>
    <col min="5891" max="5891" width="16.28515625" style="251" customWidth="1"/>
    <col min="5892" max="5892" width="35.28515625" style="251" customWidth="1"/>
    <col min="5893" max="5893" width="16.5703125" style="251" customWidth="1"/>
    <col min="5894" max="6141" width="12.5703125" style="251" customWidth="1"/>
    <col min="6142" max="6144" width="11.42578125" style="251"/>
    <col min="6145" max="6145" width="17.5703125" style="251" customWidth="1"/>
    <col min="6146" max="6146" width="70.42578125" style="251" customWidth="1"/>
    <col min="6147" max="6147" width="16.28515625" style="251" customWidth="1"/>
    <col min="6148" max="6148" width="35.28515625" style="251" customWidth="1"/>
    <col min="6149" max="6149" width="16.5703125" style="251" customWidth="1"/>
    <col min="6150" max="6397" width="12.5703125" style="251" customWidth="1"/>
    <col min="6398" max="6400" width="11.42578125" style="251"/>
    <col min="6401" max="6401" width="17.5703125" style="251" customWidth="1"/>
    <col min="6402" max="6402" width="70.42578125" style="251" customWidth="1"/>
    <col min="6403" max="6403" width="16.28515625" style="251" customWidth="1"/>
    <col min="6404" max="6404" width="35.28515625" style="251" customWidth="1"/>
    <col min="6405" max="6405" width="16.5703125" style="251" customWidth="1"/>
    <col min="6406" max="6653" width="12.5703125" style="251" customWidth="1"/>
    <col min="6654" max="6656" width="11.42578125" style="251"/>
    <col min="6657" max="6657" width="17.5703125" style="251" customWidth="1"/>
    <col min="6658" max="6658" width="70.42578125" style="251" customWidth="1"/>
    <col min="6659" max="6659" width="16.28515625" style="251" customWidth="1"/>
    <col min="6660" max="6660" width="35.28515625" style="251" customWidth="1"/>
    <col min="6661" max="6661" width="16.5703125" style="251" customWidth="1"/>
    <col min="6662" max="6909" width="12.5703125" style="251" customWidth="1"/>
    <col min="6910" max="6912" width="11.42578125" style="251"/>
    <col min="6913" max="6913" width="17.5703125" style="251" customWidth="1"/>
    <col min="6914" max="6914" width="70.42578125" style="251" customWidth="1"/>
    <col min="6915" max="6915" width="16.28515625" style="251" customWidth="1"/>
    <col min="6916" max="6916" width="35.28515625" style="251" customWidth="1"/>
    <col min="6917" max="6917" width="16.5703125" style="251" customWidth="1"/>
    <col min="6918" max="7165" width="12.5703125" style="251" customWidth="1"/>
    <col min="7166" max="7168" width="11.42578125" style="251"/>
    <col min="7169" max="7169" width="17.5703125" style="251" customWidth="1"/>
    <col min="7170" max="7170" width="70.42578125" style="251" customWidth="1"/>
    <col min="7171" max="7171" width="16.28515625" style="251" customWidth="1"/>
    <col min="7172" max="7172" width="35.28515625" style="251" customWidth="1"/>
    <col min="7173" max="7173" width="16.5703125" style="251" customWidth="1"/>
    <col min="7174" max="7421" width="12.5703125" style="251" customWidth="1"/>
    <col min="7422" max="7424" width="11.42578125" style="251"/>
    <col min="7425" max="7425" width="17.5703125" style="251" customWidth="1"/>
    <col min="7426" max="7426" width="70.42578125" style="251" customWidth="1"/>
    <col min="7427" max="7427" width="16.28515625" style="251" customWidth="1"/>
    <col min="7428" max="7428" width="35.28515625" style="251" customWidth="1"/>
    <col min="7429" max="7429" width="16.5703125" style="251" customWidth="1"/>
    <col min="7430" max="7677" width="12.5703125" style="251" customWidth="1"/>
    <col min="7678" max="7680" width="11.42578125" style="251"/>
    <col min="7681" max="7681" width="17.5703125" style="251" customWidth="1"/>
    <col min="7682" max="7682" width="70.42578125" style="251" customWidth="1"/>
    <col min="7683" max="7683" width="16.28515625" style="251" customWidth="1"/>
    <col min="7684" max="7684" width="35.28515625" style="251" customWidth="1"/>
    <col min="7685" max="7685" width="16.5703125" style="251" customWidth="1"/>
    <col min="7686" max="7933" width="12.5703125" style="251" customWidth="1"/>
    <col min="7934" max="7936" width="11.42578125" style="251"/>
    <col min="7937" max="7937" width="17.5703125" style="251" customWidth="1"/>
    <col min="7938" max="7938" width="70.42578125" style="251" customWidth="1"/>
    <col min="7939" max="7939" width="16.28515625" style="251" customWidth="1"/>
    <col min="7940" max="7940" width="35.28515625" style="251" customWidth="1"/>
    <col min="7941" max="7941" width="16.5703125" style="251" customWidth="1"/>
    <col min="7942" max="8189" width="12.5703125" style="251" customWidth="1"/>
    <col min="8190" max="8192" width="11.42578125" style="251"/>
    <col min="8193" max="8193" width="17.5703125" style="251" customWidth="1"/>
    <col min="8194" max="8194" width="70.42578125" style="251" customWidth="1"/>
    <col min="8195" max="8195" width="16.28515625" style="251" customWidth="1"/>
    <col min="8196" max="8196" width="35.28515625" style="251" customWidth="1"/>
    <col min="8197" max="8197" width="16.5703125" style="251" customWidth="1"/>
    <col min="8198" max="8445" width="12.5703125" style="251" customWidth="1"/>
    <col min="8446" max="8448" width="11.42578125" style="251"/>
    <col min="8449" max="8449" width="17.5703125" style="251" customWidth="1"/>
    <col min="8450" max="8450" width="70.42578125" style="251" customWidth="1"/>
    <col min="8451" max="8451" width="16.28515625" style="251" customWidth="1"/>
    <col min="8452" max="8452" width="35.28515625" style="251" customWidth="1"/>
    <col min="8453" max="8453" width="16.5703125" style="251" customWidth="1"/>
    <col min="8454" max="8701" width="12.5703125" style="251" customWidth="1"/>
    <col min="8702" max="8704" width="11.42578125" style="251"/>
    <col min="8705" max="8705" width="17.5703125" style="251" customWidth="1"/>
    <col min="8706" max="8706" width="70.42578125" style="251" customWidth="1"/>
    <col min="8707" max="8707" width="16.28515625" style="251" customWidth="1"/>
    <col min="8708" max="8708" width="35.28515625" style="251" customWidth="1"/>
    <col min="8709" max="8709" width="16.5703125" style="251" customWidth="1"/>
    <col min="8710" max="8957" width="12.5703125" style="251" customWidth="1"/>
    <col min="8958" max="8960" width="11.42578125" style="251"/>
    <col min="8961" max="8961" width="17.5703125" style="251" customWidth="1"/>
    <col min="8962" max="8962" width="70.42578125" style="251" customWidth="1"/>
    <col min="8963" max="8963" width="16.28515625" style="251" customWidth="1"/>
    <col min="8964" max="8964" width="35.28515625" style="251" customWidth="1"/>
    <col min="8965" max="8965" width="16.5703125" style="251" customWidth="1"/>
    <col min="8966" max="9213" width="12.5703125" style="251" customWidth="1"/>
    <col min="9214" max="9216" width="11.42578125" style="251"/>
    <col min="9217" max="9217" width="17.5703125" style="251" customWidth="1"/>
    <col min="9218" max="9218" width="70.42578125" style="251" customWidth="1"/>
    <col min="9219" max="9219" width="16.28515625" style="251" customWidth="1"/>
    <col min="9220" max="9220" width="35.28515625" style="251" customWidth="1"/>
    <col min="9221" max="9221" width="16.5703125" style="251" customWidth="1"/>
    <col min="9222" max="9469" width="12.5703125" style="251" customWidth="1"/>
    <col min="9470" max="9472" width="11.42578125" style="251"/>
    <col min="9473" max="9473" width="17.5703125" style="251" customWidth="1"/>
    <col min="9474" max="9474" width="70.42578125" style="251" customWidth="1"/>
    <col min="9475" max="9475" width="16.28515625" style="251" customWidth="1"/>
    <col min="9476" max="9476" width="35.28515625" style="251" customWidth="1"/>
    <col min="9477" max="9477" width="16.5703125" style="251" customWidth="1"/>
    <col min="9478" max="9725" width="12.5703125" style="251" customWidth="1"/>
    <col min="9726" max="9728" width="11.42578125" style="251"/>
    <col min="9729" max="9729" width="17.5703125" style="251" customWidth="1"/>
    <col min="9730" max="9730" width="70.42578125" style="251" customWidth="1"/>
    <col min="9731" max="9731" width="16.28515625" style="251" customWidth="1"/>
    <col min="9732" max="9732" width="35.28515625" style="251" customWidth="1"/>
    <col min="9733" max="9733" width="16.5703125" style="251" customWidth="1"/>
    <col min="9734" max="9981" width="12.5703125" style="251" customWidth="1"/>
    <col min="9982" max="9984" width="11.42578125" style="251"/>
    <col min="9985" max="9985" width="17.5703125" style="251" customWidth="1"/>
    <col min="9986" max="9986" width="70.42578125" style="251" customWidth="1"/>
    <col min="9987" max="9987" width="16.28515625" style="251" customWidth="1"/>
    <col min="9988" max="9988" width="35.28515625" style="251" customWidth="1"/>
    <col min="9989" max="9989" width="16.5703125" style="251" customWidth="1"/>
    <col min="9990" max="10237" width="12.5703125" style="251" customWidth="1"/>
    <col min="10238" max="10240" width="11.42578125" style="251"/>
    <col min="10241" max="10241" width="17.5703125" style="251" customWidth="1"/>
    <col min="10242" max="10242" width="70.42578125" style="251" customWidth="1"/>
    <col min="10243" max="10243" width="16.28515625" style="251" customWidth="1"/>
    <col min="10244" max="10244" width="35.28515625" style="251" customWidth="1"/>
    <col min="10245" max="10245" width="16.5703125" style="251" customWidth="1"/>
    <col min="10246" max="10493" width="12.5703125" style="251" customWidth="1"/>
    <col min="10494" max="10496" width="11.42578125" style="251"/>
    <col min="10497" max="10497" width="17.5703125" style="251" customWidth="1"/>
    <col min="10498" max="10498" width="70.42578125" style="251" customWidth="1"/>
    <col min="10499" max="10499" width="16.28515625" style="251" customWidth="1"/>
    <col min="10500" max="10500" width="35.28515625" style="251" customWidth="1"/>
    <col min="10501" max="10501" width="16.5703125" style="251" customWidth="1"/>
    <col min="10502" max="10749" width="12.5703125" style="251" customWidth="1"/>
    <col min="10750" max="10752" width="11.42578125" style="251"/>
    <col min="10753" max="10753" width="17.5703125" style="251" customWidth="1"/>
    <col min="10754" max="10754" width="70.42578125" style="251" customWidth="1"/>
    <col min="10755" max="10755" width="16.28515625" style="251" customWidth="1"/>
    <col min="10756" max="10756" width="35.28515625" style="251" customWidth="1"/>
    <col min="10757" max="10757" width="16.5703125" style="251" customWidth="1"/>
    <col min="10758" max="11005" width="12.5703125" style="251" customWidth="1"/>
    <col min="11006" max="11008" width="11.42578125" style="251"/>
    <col min="11009" max="11009" width="17.5703125" style="251" customWidth="1"/>
    <col min="11010" max="11010" width="70.42578125" style="251" customWidth="1"/>
    <col min="11011" max="11011" width="16.28515625" style="251" customWidth="1"/>
    <col min="11012" max="11012" width="35.28515625" style="251" customWidth="1"/>
    <col min="11013" max="11013" width="16.5703125" style="251" customWidth="1"/>
    <col min="11014" max="11261" width="12.5703125" style="251" customWidth="1"/>
    <col min="11262" max="11264" width="11.42578125" style="251"/>
    <col min="11265" max="11265" width="17.5703125" style="251" customWidth="1"/>
    <col min="11266" max="11266" width="70.42578125" style="251" customWidth="1"/>
    <col min="11267" max="11267" width="16.28515625" style="251" customWidth="1"/>
    <col min="11268" max="11268" width="35.28515625" style="251" customWidth="1"/>
    <col min="11269" max="11269" width="16.5703125" style="251" customWidth="1"/>
    <col min="11270" max="11517" width="12.5703125" style="251" customWidth="1"/>
    <col min="11518" max="11520" width="11.42578125" style="251"/>
    <col min="11521" max="11521" width="17.5703125" style="251" customWidth="1"/>
    <col min="11522" max="11522" width="70.42578125" style="251" customWidth="1"/>
    <col min="11523" max="11523" width="16.28515625" style="251" customWidth="1"/>
    <col min="11524" max="11524" width="35.28515625" style="251" customWidth="1"/>
    <col min="11525" max="11525" width="16.5703125" style="251" customWidth="1"/>
    <col min="11526" max="11773" width="12.5703125" style="251" customWidth="1"/>
    <col min="11774" max="11776" width="11.42578125" style="251"/>
    <col min="11777" max="11777" width="17.5703125" style="251" customWidth="1"/>
    <col min="11778" max="11778" width="70.42578125" style="251" customWidth="1"/>
    <col min="11779" max="11779" width="16.28515625" style="251" customWidth="1"/>
    <col min="11780" max="11780" width="35.28515625" style="251" customWidth="1"/>
    <col min="11781" max="11781" width="16.5703125" style="251" customWidth="1"/>
    <col min="11782" max="12029" width="12.5703125" style="251" customWidth="1"/>
    <col min="12030" max="12032" width="11.42578125" style="251"/>
    <col min="12033" max="12033" width="17.5703125" style="251" customWidth="1"/>
    <col min="12034" max="12034" width="70.42578125" style="251" customWidth="1"/>
    <col min="12035" max="12035" width="16.28515625" style="251" customWidth="1"/>
    <col min="12036" max="12036" width="35.28515625" style="251" customWidth="1"/>
    <col min="12037" max="12037" width="16.5703125" style="251" customWidth="1"/>
    <col min="12038" max="12285" width="12.5703125" style="251" customWidth="1"/>
    <col min="12286" max="12288" width="11.42578125" style="251"/>
    <col min="12289" max="12289" width="17.5703125" style="251" customWidth="1"/>
    <col min="12290" max="12290" width="70.42578125" style="251" customWidth="1"/>
    <col min="12291" max="12291" width="16.28515625" style="251" customWidth="1"/>
    <col min="12292" max="12292" width="35.28515625" style="251" customWidth="1"/>
    <col min="12293" max="12293" width="16.5703125" style="251" customWidth="1"/>
    <col min="12294" max="12541" width="12.5703125" style="251" customWidth="1"/>
    <col min="12542" max="12544" width="11.42578125" style="251"/>
    <col min="12545" max="12545" width="17.5703125" style="251" customWidth="1"/>
    <col min="12546" max="12546" width="70.42578125" style="251" customWidth="1"/>
    <col min="12547" max="12547" width="16.28515625" style="251" customWidth="1"/>
    <col min="12548" max="12548" width="35.28515625" style="251" customWidth="1"/>
    <col min="12549" max="12549" width="16.5703125" style="251" customWidth="1"/>
    <col min="12550" max="12797" width="12.5703125" style="251" customWidth="1"/>
    <col min="12798" max="12800" width="11.42578125" style="251"/>
    <col min="12801" max="12801" width="17.5703125" style="251" customWidth="1"/>
    <col min="12802" max="12802" width="70.42578125" style="251" customWidth="1"/>
    <col min="12803" max="12803" width="16.28515625" style="251" customWidth="1"/>
    <col min="12804" max="12804" width="35.28515625" style="251" customWidth="1"/>
    <col min="12805" max="12805" width="16.5703125" style="251" customWidth="1"/>
    <col min="12806" max="13053" width="12.5703125" style="251" customWidth="1"/>
    <col min="13054" max="13056" width="11.42578125" style="251"/>
    <col min="13057" max="13057" width="17.5703125" style="251" customWidth="1"/>
    <col min="13058" max="13058" width="70.42578125" style="251" customWidth="1"/>
    <col min="13059" max="13059" width="16.28515625" style="251" customWidth="1"/>
    <col min="13060" max="13060" width="35.28515625" style="251" customWidth="1"/>
    <col min="13061" max="13061" width="16.5703125" style="251" customWidth="1"/>
    <col min="13062" max="13309" width="12.5703125" style="251" customWidth="1"/>
    <col min="13310" max="13312" width="11.42578125" style="251"/>
    <col min="13313" max="13313" width="17.5703125" style="251" customWidth="1"/>
    <col min="13314" max="13314" width="70.42578125" style="251" customWidth="1"/>
    <col min="13315" max="13315" width="16.28515625" style="251" customWidth="1"/>
    <col min="13316" max="13316" width="35.28515625" style="251" customWidth="1"/>
    <col min="13317" max="13317" width="16.5703125" style="251" customWidth="1"/>
    <col min="13318" max="13565" width="12.5703125" style="251" customWidth="1"/>
    <col min="13566" max="13568" width="11.42578125" style="251"/>
    <col min="13569" max="13569" width="17.5703125" style="251" customWidth="1"/>
    <col min="13570" max="13570" width="70.42578125" style="251" customWidth="1"/>
    <col min="13571" max="13571" width="16.28515625" style="251" customWidth="1"/>
    <col min="13572" max="13572" width="35.28515625" style="251" customWidth="1"/>
    <col min="13573" max="13573" width="16.5703125" style="251" customWidth="1"/>
    <col min="13574" max="13821" width="12.5703125" style="251" customWidth="1"/>
    <col min="13822" max="13824" width="11.42578125" style="251"/>
    <col min="13825" max="13825" width="17.5703125" style="251" customWidth="1"/>
    <col min="13826" max="13826" width="70.42578125" style="251" customWidth="1"/>
    <col min="13827" max="13827" width="16.28515625" style="251" customWidth="1"/>
    <col min="13828" max="13828" width="35.28515625" style="251" customWidth="1"/>
    <col min="13829" max="13829" width="16.5703125" style="251" customWidth="1"/>
    <col min="13830" max="14077" width="12.5703125" style="251" customWidth="1"/>
    <col min="14078" max="14080" width="11.42578125" style="251"/>
    <col min="14081" max="14081" width="17.5703125" style="251" customWidth="1"/>
    <col min="14082" max="14082" width="70.42578125" style="251" customWidth="1"/>
    <col min="14083" max="14083" width="16.28515625" style="251" customWidth="1"/>
    <col min="14084" max="14084" width="35.28515625" style="251" customWidth="1"/>
    <col min="14085" max="14085" width="16.5703125" style="251" customWidth="1"/>
    <col min="14086" max="14333" width="12.5703125" style="251" customWidth="1"/>
    <col min="14334" max="14336" width="11.42578125" style="251"/>
    <col min="14337" max="14337" width="17.5703125" style="251" customWidth="1"/>
    <col min="14338" max="14338" width="70.42578125" style="251" customWidth="1"/>
    <col min="14339" max="14339" width="16.28515625" style="251" customWidth="1"/>
    <col min="14340" max="14340" width="35.28515625" style="251" customWidth="1"/>
    <col min="14341" max="14341" width="16.5703125" style="251" customWidth="1"/>
    <col min="14342" max="14589" width="12.5703125" style="251" customWidth="1"/>
    <col min="14590" max="14592" width="11.42578125" style="251"/>
    <col min="14593" max="14593" width="17.5703125" style="251" customWidth="1"/>
    <col min="14594" max="14594" width="70.42578125" style="251" customWidth="1"/>
    <col min="14595" max="14595" width="16.28515625" style="251" customWidth="1"/>
    <col min="14596" max="14596" width="35.28515625" style="251" customWidth="1"/>
    <col min="14597" max="14597" width="16.5703125" style="251" customWidth="1"/>
    <col min="14598" max="14845" width="12.5703125" style="251" customWidth="1"/>
    <col min="14846" max="14848" width="11.42578125" style="251"/>
    <col min="14849" max="14849" width="17.5703125" style="251" customWidth="1"/>
    <col min="14850" max="14850" width="70.42578125" style="251" customWidth="1"/>
    <col min="14851" max="14851" width="16.28515625" style="251" customWidth="1"/>
    <col min="14852" max="14852" width="35.28515625" style="251" customWidth="1"/>
    <col min="14853" max="14853" width="16.5703125" style="251" customWidth="1"/>
    <col min="14854" max="15101" width="12.5703125" style="251" customWidth="1"/>
    <col min="15102" max="15104" width="11.42578125" style="251"/>
    <col min="15105" max="15105" width="17.5703125" style="251" customWidth="1"/>
    <col min="15106" max="15106" width="70.42578125" style="251" customWidth="1"/>
    <col min="15107" max="15107" width="16.28515625" style="251" customWidth="1"/>
    <col min="15108" max="15108" width="35.28515625" style="251" customWidth="1"/>
    <col min="15109" max="15109" width="16.5703125" style="251" customWidth="1"/>
    <col min="15110" max="15357" width="12.5703125" style="251" customWidth="1"/>
    <col min="15358" max="15360" width="11.42578125" style="251"/>
    <col min="15361" max="15361" width="17.5703125" style="251" customWidth="1"/>
    <col min="15362" max="15362" width="70.42578125" style="251" customWidth="1"/>
    <col min="15363" max="15363" width="16.28515625" style="251" customWidth="1"/>
    <col min="15364" max="15364" width="35.28515625" style="251" customWidth="1"/>
    <col min="15365" max="15365" width="16.5703125" style="251" customWidth="1"/>
    <col min="15366" max="15613" width="12.5703125" style="251" customWidth="1"/>
    <col min="15614" max="15616" width="11.42578125" style="251"/>
    <col min="15617" max="15617" width="17.5703125" style="251" customWidth="1"/>
    <col min="15618" max="15618" width="70.42578125" style="251" customWidth="1"/>
    <col min="15619" max="15619" width="16.28515625" style="251" customWidth="1"/>
    <col min="15620" max="15620" width="35.28515625" style="251" customWidth="1"/>
    <col min="15621" max="15621" width="16.5703125" style="251" customWidth="1"/>
    <col min="15622" max="15869" width="12.5703125" style="251" customWidth="1"/>
    <col min="15870" max="15872" width="11.42578125" style="251"/>
    <col min="15873" max="15873" width="17.5703125" style="251" customWidth="1"/>
    <col min="15874" max="15874" width="70.42578125" style="251" customWidth="1"/>
    <col min="15875" max="15875" width="16.28515625" style="251" customWidth="1"/>
    <col min="15876" max="15876" width="35.28515625" style="251" customWidth="1"/>
    <col min="15877" max="15877" width="16.5703125" style="251" customWidth="1"/>
    <col min="15878" max="16125" width="12.5703125" style="251" customWidth="1"/>
    <col min="16126" max="16128" width="11.42578125" style="251"/>
    <col min="16129" max="16129" width="17.5703125" style="251" customWidth="1"/>
    <col min="16130" max="16130" width="70.42578125" style="251" customWidth="1"/>
    <col min="16131" max="16131" width="16.28515625" style="251" customWidth="1"/>
    <col min="16132" max="16132" width="35.28515625" style="251" customWidth="1"/>
    <col min="16133" max="16133" width="16.5703125" style="251" customWidth="1"/>
    <col min="16134" max="16381" width="12.5703125" style="251" customWidth="1"/>
    <col min="16382" max="16384" width="11.42578125" style="251"/>
  </cols>
  <sheetData>
    <row r="1" spans="1:10" ht="15.75" customHeight="1">
      <c r="A1" s="248" t="s">
        <v>4</v>
      </c>
      <c r="B1" s="1596" t="s">
        <v>467</v>
      </c>
      <c r="C1" s="1596"/>
      <c r="D1" s="1596"/>
      <c r="E1" s="249"/>
      <c r="F1" s="250"/>
      <c r="G1" s="250"/>
      <c r="H1" s="250"/>
      <c r="I1" s="250"/>
      <c r="J1" s="250"/>
    </row>
    <row r="2" spans="1:10" ht="15.75" customHeight="1">
      <c r="A2" s="248"/>
      <c r="B2" s="249"/>
      <c r="C2" s="249"/>
      <c r="D2" s="249"/>
      <c r="E2" s="249"/>
      <c r="F2" s="250"/>
      <c r="G2" s="250"/>
      <c r="H2" s="250"/>
      <c r="I2" s="250"/>
      <c r="J2" s="250"/>
    </row>
    <row r="3" spans="1:10" ht="15.75" customHeight="1">
      <c r="A3" s="249" t="s">
        <v>4</v>
      </c>
      <c r="B3" s="252" t="s">
        <v>4</v>
      </c>
      <c r="C3" s="249"/>
      <c r="D3" s="249"/>
      <c r="E3" s="253" t="s">
        <v>468</v>
      </c>
      <c r="F3" s="249"/>
    </row>
    <row r="4" spans="1:10" ht="15.75" customHeight="1">
      <c r="E4" s="254" t="s">
        <v>124</v>
      </c>
    </row>
    <row r="5" spans="1:10" ht="15.75" customHeight="1">
      <c r="A5" s="255" t="s">
        <v>469</v>
      </c>
      <c r="B5" s="256" t="s">
        <v>470</v>
      </c>
      <c r="E5" s="1152">
        <v>5</v>
      </c>
      <c r="F5" s="257"/>
    </row>
    <row r="6" spans="1:10" ht="15.75" customHeight="1">
      <c r="A6" s="255" t="s">
        <v>4</v>
      </c>
      <c r="B6" s="256" t="s">
        <v>4</v>
      </c>
      <c r="E6" s="1153" t="s">
        <v>4</v>
      </c>
      <c r="F6" s="258"/>
    </row>
    <row r="7" spans="1:10" ht="15.75" customHeight="1">
      <c r="A7" s="255" t="s">
        <v>471</v>
      </c>
      <c r="B7" s="256" t="s">
        <v>731</v>
      </c>
      <c r="E7" s="1152">
        <v>11</v>
      </c>
      <c r="F7" s="257"/>
    </row>
    <row r="8" spans="1:10" ht="15.75" customHeight="1">
      <c r="A8" s="259"/>
      <c r="B8" s="256" t="s">
        <v>4</v>
      </c>
      <c r="E8" s="1154" t="s">
        <v>4</v>
      </c>
      <c r="F8" s="72"/>
    </row>
    <row r="9" spans="1:10" ht="15.75" customHeight="1">
      <c r="A9" s="255" t="s">
        <v>472</v>
      </c>
      <c r="B9" s="256" t="s">
        <v>473</v>
      </c>
      <c r="E9" s="1152">
        <v>13</v>
      </c>
      <c r="F9" s="257"/>
    </row>
    <row r="10" spans="1:10" ht="15.75" customHeight="1">
      <c r="A10" s="259"/>
      <c r="E10" s="1154"/>
      <c r="F10" s="72"/>
    </row>
    <row r="11" spans="1:10" ht="15.75" customHeight="1">
      <c r="A11" s="255" t="s">
        <v>474</v>
      </c>
      <c r="B11" s="256" t="s">
        <v>475</v>
      </c>
      <c r="E11" s="1152">
        <v>17</v>
      </c>
      <c r="F11" s="257"/>
    </row>
    <row r="12" spans="1:10" ht="15.75" customHeight="1">
      <c r="A12" s="259"/>
      <c r="E12" s="1154"/>
      <c r="F12" s="72"/>
    </row>
    <row r="13" spans="1:10" ht="15.75" customHeight="1">
      <c r="A13" s="255" t="s">
        <v>476</v>
      </c>
      <c r="B13" s="256" t="s">
        <v>477</v>
      </c>
      <c r="E13" s="1152">
        <v>20</v>
      </c>
      <c r="F13" s="257"/>
    </row>
    <row r="14" spans="1:10" ht="15.75" customHeight="1">
      <c r="A14" s="259"/>
      <c r="E14" s="1154"/>
      <c r="F14" s="72"/>
    </row>
    <row r="15" spans="1:10" ht="15.75" customHeight="1">
      <c r="A15" s="255" t="s">
        <v>478</v>
      </c>
      <c r="B15" s="256" t="s">
        <v>479</v>
      </c>
      <c r="E15" s="1154">
        <v>22</v>
      </c>
      <c r="F15" s="72"/>
    </row>
    <row r="16" spans="1:10" ht="15.75" customHeight="1">
      <c r="A16" s="259"/>
      <c r="E16" s="1154"/>
      <c r="F16" s="72"/>
    </row>
    <row r="17" spans="1:6" ht="15.75" customHeight="1">
      <c r="A17" s="255" t="s">
        <v>480</v>
      </c>
      <c r="B17" s="256" t="s">
        <v>481</v>
      </c>
      <c r="E17" s="1152">
        <v>25</v>
      </c>
      <c r="F17" s="257"/>
    </row>
    <row r="18" spans="1:6" ht="15.75" customHeight="1">
      <c r="A18" s="259"/>
      <c r="E18" s="1154"/>
      <c r="F18" s="72"/>
    </row>
    <row r="19" spans="1:6" ht="15.75" customHeight="1">
      <c r="A19" s="255" t="s">
        <v>482</v>
      </c>
      <c r="B19" s="256" t="s">
        <v>483</v>
      </c>
      <c r="E19" s="1152">
        <v>31</v>
      </c>
      <c r="F19" s="257"/>
    </row>
    <row r="20" spans="1:6" ht="15.75" customHeight="1">
      <c r="A20" s="255"/>
      <c r="B20" s="256"/>
      <c r="E20" s="1152"/>
      <c r="F20" s="257"/>
    </row>
    <row r="21" spans="1:6" ht="15.75" customHeight="1">
      <c r="A21" s="255" t="s">
        <v>484</v>
      </c>
      <c r="B21" s="256" t="s">
        <v>485</v>
      </c>
      <c r="E21" s="1152">
        <v>45</v>
      </c>
      <c r="F21" s="257"/>
    </row>
    <row r="22" spans="1:6" ht="15.75" customHeight="1">
      <c r="A22" s="255"/>
      <c r="B22" s="256"/>
      <c r="E22" s="1152"/>
      <c r="F22" s="257"/>
    </row>
    <row r="23" spans="1:6" ht="15.75" customHeight="1">
      <c r="A23" s="255" t="s">
        <v>486</v>
      </c>
      <c r="B23" s="256" t="s">
        <v>487</v>
      </c>
      <c r="E23" s="1152">
        <v>50</v>
      </c>
      <c r="F23" s="257"/>
    </row>
    <row r="24" spans="1:6" ht="15.75" customHeight="1">
      <c r="B24" s="256"/>
      <c r="E24" s="1154"/>
      <c r="F24" s="72"/>
    </row>
    <row r="25" spans="1:6" ht="15.75">
      <c r="A25" s="260" t="s">
        <v>488</v>
      </c>
      <c r="B25" s="261" t="s">
        <v>489</v>
      </c>
      <c r="C25" s="262"/>
      <c r="D25" s="262"/>
      <c r="E25" s="1152">
        <v>53</v>
      </c>
      <c r="F25" s="263"/>
    </row>
    <row r="26" spans="1:6" ht="15.75">
      <c r="A26" s="264"/>
      <c r="B26" s="261"/>
      <c r="C26" s="262"/>
      <c r="D26" s="262"/>
      <c r="E26" s="1152"/>
      <c r="F26" s="263"/>
    </row>
    <row r="27" spans="1:6" ht="15.75">
      <c r="A27" s="260" t="s">
        <v>490</v>
      </c>
      <c r="B27" s="265" t="s">
        <v>491</v>
      </c>
      <c r="C27" s="262"/>
      <c r="D27" s="262"/>
      <c r="E27" s="1152">
        <v>55</v>
      </c>
      <c r="F27" s="263"/>
    </row>
    <row r="28" spans="1:6" ht="15.75">
      <c r="A28" s="264"/>
      <c r="B28" s="261"/>
      <c r="E28" s="1152"/>
      <c r="F28" s="263"/>
    </row>
    <row r="29" spans="1:6" ht="15.75">
      <c r="A29" s="260" t="s">
        <v>492</v>
      </c>
      <c r="B29" s="265" t="s">
        <v>493</v>
      </c>
      <c r="E29" s="1152">
        <v>58</v>
      </c>
      <c r="F29" s="263"/>
    </row>
    <row r="30" spans="1:6" ht="15.75">
      <c r="A30" s="264"/>
      <c r="B30" s="261"/>
      <c r="E30" s="1152"/>
      <c r="F30" s="263"/>
    </row>
    <row r="31" spans="1:6" ht="15.75">
      <c r="A31" s="264" t="s">
        <v>494</v>
      </c>
      <c r="B31" s="265" t="s">
        <v>495</v>
      </c>
      <c r="E31" s="1152">
        <v>59</v>
      </c>
      <c r="F31" s="263"/>
    </row>
    <row r="32" spans="1:6" ht="15.75">
      <c r="A32" s="264"/>
      <c r="B32" s="261"/>
      <c r="E32" s="1152" t="s">
        <v>4</v>
      </c>
      <c r="F32" s="263"/>
    </row>
    <row r="33" spans="1:6" ht="15.75">
      <c r="A33" s="264" t="s">
        <v>496</v>
      </c>
      <c r="B33" s="265" t="s">
        <v>497</v>
      </c>
      <c r="C33" s="262"/>
      <c r="D33" s="262"/>
      <c r="E33" s="1152">
        <v>60</v>
      </c>
      <c r="F33" s="263"/>
    </row>
    <row r="34" spans="1:6" ht="15.75">
      <c r="A34" s="260"/>
      <c r="B34" s="261"/>
      <c r="C34" s="262"/>
      <c r="D34" s="262"/>
      <c r="E34" s="1152"/>
      <c r="F34" s="263"/>
    </row>
    <row r="35" spans="1:6" ht="15.75">
      <c r="A35" s="264" t="s">
        <v>498</v>
      </c>
      <c r="B35" s="266" t="s">
        <v>499</v>
      </c>
      <c r="C35" s="262"/>
      <c r="D35" s="262"/>
      <c r="E35" s="1152">
        <v>62</v>
      </c>
      <c r="F35" s="263"/>
    </row>
    <row r="36" spans="1:6">
      <c r="E36" s="1152"/>
      <c r="F36" s="257"/>
    </row>
    <row r="37" spans="1:6" ht="15.75">
      <c r="A37" s="264" t="s">
        <v>500</v>
      </c>
      <c r="B37" s="256" t="s">
        <v>501</v>
      </c>
      <c r="C37" s="266"/>
      <c r="E37" s="1155">
        <v>63</v>
      </c>
      <c r="F37" s="267"/>
    </row>
    <row r="38" spans="1:6" ht="15.75">
      <c r="A38" s="268"/>
      <c r="E38" s="1152"/>
      <c r="F38" s="257"/>
    </row>
    <row r="39" spans="1:6" ht="15.75">
      <c r="A39" s="264" t="s">
        <v>502</v>
      </c>
      <c r="B39" s="256" t="s">
        <v>503</v>
      </c>
      <c r="E39" s="1155">
        <v>64</v>
      </c>
      <c r="F39" s="267"/>
    </row>
    <row r="40" spans="1:6" ht="15.75">
      <c r="A40" s="268"/>
      <c r="E40" s="1152"/>
      <c r="F40" s="257"/>
    </row>
    <row r="41" spans="1:6" ht="15.75">
      <c r="A41" s="264" t="s">
        <v>504</v>
      </c>
      <c r="B41" s="256" t="s">
        <v>505</v>
      </c>
      <c r="E41" s="1155">
        <v>66</v>
      </c>
      <c r="F41" s="267"/>
    </row>
    <row r="42" spans="1:6">
      <c r="E42" s="1155"/>
    </row>
    <row r="43" spans="1:6" ht="15.75">
      <c r="A43" s="264" t="s">
        <v>506</v>
      </c>
      <c r="B43" s="256" t="s">
        <v>507</v>
      </c>
      <c r="C43"/>
      <c r="E43" s="1155">
        <v>78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Q26" sqref="Q26"/>
    </sheetView>
  </sheetViews>
  <sheetFormatPr defaultRowHeight="12.75"/>
  <sheetData>
    <row r="9" spans="1:3" ht="15">
      <c r="A9" s="245" t="s">
        <v>508</v>
      </c>
      <c r="B9" s="245"/>
      <c r="C9" s="245"/>
    </row>
    <row r="10" spans="1:3" ht="15">
      <c r="A10" s="245"/>
      <c r="B10" s="245"/>
      <c r="C10" s="245"/>
    </row>
    <row r="20" spans="2:13" ht="20.45" customHeight="1">
      <c r="B20" s="1593" t="s">
        <v>509</v>
      </c>
      <c r="C20" s="1593"/>
      <c r="D20" s="1593"/>
      <c r="E20" s="1593"/>
      <c r="F20" s="1593"/>
      <c r="G20" s="1593"/>
      <c r="H20" s="1593"/>
      <c r="I20" s="1593"/>
      <c r="J20" s="1593"/>
      <c r="K20" s="1593"/>
      <c r="L20" s="1593"/>
      <c r="M20" s="1593"/>
    </row>
    <row r="21" spans="2:13"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2:13" ht="20.45" customHeight="1">
      <c r="B22" s="1593"/>
      <c r="C22" s="1593"/>
      <c r="D22" s="1593"/>
      <c r="E22" s="1593"/>
      <c r="F22" s="1593"/>
      <c r="G22" s="1593"/>
      <c r="H22" s="1593"/>
      <c r="I22" s="1593"/>
      <c r="J22" s="1593"/>
      <c r="K22" s="1593"/>
      <c r="L22" s="1593"/>
      <c r="M22" s="1593"/>
    </row>
    <row r="38" spans="1:14" s="247" customFormat="1" ht="18">
      <c r="A38" s="1595"/>
      <c r="B38" s="1595"/>
      <c r="C38" s="1595"/>
      <c r="D38" s="1595"/>
      <c r="E38" s="1595"/>
      <c r="F38" s="1595"/>
      <c r="G38" s="1595"/>
      <c r="H38" s="1595"/>
      <c r="I38" s="1595"/>
      <c r="J38" s="1595"/>
      <c r="K38" s="1595"/>
      <c r="L38" s="1595"/>
      <c r="M38" s="1595"/>
      <c r="N38" s="1595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="90" zoomScaleNormal="90" zoomScaleSheetLayoutView="75" workbookViewId="0">
      <selection activeCell="H26" sqref="H26"/>
    </sheetView>
  </sheetViews>
  <sheetFormatPr defaultColWidth="9.28515625" defaultRowHeight="14.25"/>
  <cols>
    <col min="1" max="1" width="53" style="1203" customWidth="1"/>
    <col min="2" max="2" width="18" style="1203" bestFit="1" customWidth="1"/>
    <col min="3" max="5" width="15.85546875" style="1203" customWidth="1"/>
    <col min="6" max="8" width="12.28515625" style="1203" customWidth="1"/>
    <col min="9" max="10" width="9.28515625" style="1203"/>
    <col min="11" max="11" width="9.28515625" style="1243"/>
    <col min="12" max="251" width="9.28515625" style="1203"/>
    <col min="252" max="252" width="53" style="1203" customWidth="1"/>
    <col min="253" max="253" width="18" style="1203" bestFit="1" customWidth="1"/>
    <col min="254" max="256" width="15.85546875" style="1203" customWidth="1"/>
    <col min="257" max="259" width="12.28515625" style="1203" customWidth="1"/>
    <col min="260" max="261" width="9.28515625" style="1203"/>
    <col min="262" max="262" width="15" style="1203" customWidth="1"/>
    <col min="263" max="263" width="15.5703125" style="1203" bestFit="1" customWidth="1"/>
    <col min="264" max="264" width="15.85546875" style="1203" customWidth="1"/>
    <col min="265" max="507" width="9.28515625" style="1203"/>
    <col min="508" max="508" width="53" style="1203" customWidth="1"/>
    <col min="509" max="509" width="18" style="1203" bestFit="1" customWidth="1"/>
    <col min="510" max="512" width="15.85546875" style="1203" customWidth="1"/>
    <col min="513" max="515" width="12.28515625" style="1203" customWidth="1"/>
    <col min="516" max="517" width="9.28515625" style="1203"/>
    <col min="518" max="518" width="15" style="1203" customWidth="1"/>
    <col min="519" max="519" width="15.5703125" style="1203" bestFit="1" customWidth="1"/>
    <col min="520" max="520" width="15.85546875" style="1203" customWidth="1"/>
    <col min="521" max="763" width="9.28515625" style="1203"/>
    <col min="764" max="764" width="53" style="1203" customWidth="1"/>
    <col min="765" max="765" width="18" style="1203" bestFit="1" customWidth="1"/>
    <col min="766" max="768" width="15.85546875" style="1203" customWidth="1"/>
    <col min="769" max="771" width="12.28515625" style="1203" customWidth="1"/>
    <col min="772" max="773" width="9.28515625" style="1203"/>
    <col min="774" max="774" width="15" style="1203" customWidth="1"/>
    <col min="775" max="775" width="15.5703125" style="1203" bestFit="1" customWidth="1"/>
    <col min="776" max="776" width="15.85546875" style="1203" customWidth="1"/>
    <col min="777" max="1019" width="9.28515625" style="1203"/>
    <col min="1020" max="1020" width="53" style="1203" customWidth="1"/>
    <col min="1021" max="1021" width="18" style="1203" bestFit="1" customWidth="1"/>
    <col min="1022" max="1024" width="15.85546875" style="1203" customWidth="1"/>
    <col min="1025" max="1027" width="12.28515625" style="1203" customWidth="1"/>
    <col min="1028" max="1029" width="9.28515625" style="1203"/>
    <col min="1030" max="1030" width="15" style="1203" customWidth="1"/>
    <col min="1031" max="1031" width="15.5703125" style="1203" bestFit="1" customWidth="1"/>
    <col min="1032" max="1032" width="15.85546875" style="1203" customWidth="1"/>
    <col min="1033" max="1275" width="9.28515625" style="1203"/>
    <col min="1276" max="1276" width="53" style="1203" customWidth="1"/>
    <col min="1277" max="1277" width="18" style="1203" bestFit="1" customWidth="1"/>
    <col min="1278" max="1280" width="15.85546875" style="1203" customWidth="1"/>
    <col min="1281" max="1283" width="12.28515625" style="1203" customWidth="1"/>
    <col min="1284" max="1285" width="9.28515625" style="1203"/>
    <col min="1286" max="1286" width="15" style="1203" customWidth="1"/>
    <col min="1287" max="1287" width="15.5703125" style="1203" bestFit="1" customWidth="1"/>
    <col min="1288" max="1288" width="15.85546875" style="1203" customWidth="1"/>
    <col min="1289" max="1531" width="9.28515625" style="1203"/>
    <col min="1532" max="1532" width="53" style="1203" customWidth="1"/>
    <col min="1533" max="1533" width="18" style="1203" bestFit="1" customWidth="1"/>
    <col min="1534" max="1536" width="15.85546875" style="1203" customWidth="1"/>
    <col min="1537" max="1539" width="12.28515625" style="1203" customWidth="1"/>
    <col min="1540" max="1541" width="9.28515625" style="1203"/>
    <col min="1542" max="1542" width="15" style="1203" customWidth="1"/>
    <col min="1543" max="1543" width="15.5703125" style="1203" bestFit="1" customWidth="1"/>
    <col min="1544" max="1544" width="15.85546875" style="1203" customWidth="1"/>
    <col min="1545" max="1787" width="9.28515625" style="1203"/>
    <col min="1788" max="1788" width="53" style="1203" customWidth="1"/>
    <col min="1789" max="1789" width="18" style="1203" bestFit="1" customWidth="1"/>
    <col min="1790" max="1792" width="15.85546875" style="1203" customWidth="1"/>
    <col min="1793" max="1795" width="12.28515625" style="1203" customWidth="1"/>
    <col min="1796" max="1797" width="9.28515625" style="1203"/>
    <col min="1798" max="1798" width="15" style="1203" customWidth="1"/>
    <col min="1799" max="1799" width="15.5703125" style="1203" bestFit="1" customWidth="1"/>
    <col min="1800" max="1800" width="15.85546875" style="1203" customWidth="1"/>
    <col min="1801" max="2043" width="9.28515625" style="1203"/>
    <col min="2044" max="2044" width="53" style="1203" customWidth="1"/>
    <col min="2045" max="2045" width="18" style="1203" bestFit="1" customWidth="1"/>
    <col min="2046" max="2048" width="15.85546875" style="1203" customWidth="1"/>
    <col min="2049" max="2051" width="12.28515625" style="1203" customWidth="1"/>
    <col min="2052" max="2053" width="9.28515625" style="1203"/>
    <col min="2054" max="2054" width="15" style="1203" customWidth="1"/>
    <col min="2055" max="2055" width="15.5703125" style="1203" bestFit="1" customWidth="1"/>
    <col min="2056" max="2056" width="15.85546875" style="1203" customWidth="1"/>
    <col min="2057" max="2299" width="9.28515625" style="1203"/>
    <col min="2300" max="2300" width="53" style="1203" customWidth="1"/>
    <col min="2301" max="2301" width="18" style="1203" bestFit="1" customWidth="1"/>
    <col min="2302" max="2304" width="15.85546875" style="1203" customWidth="1"/>
    <col min="2305" max="2307" width="12.28515625" style="1203" customWidth="1"/>
    <col min="2308" max="2309" width="9.28515625" style="1203"/>
    <col min="2310" max="2310" width="15" style="1203" customWidth="1"/>
    <col min="2311" max="2311" width="15.5703125" style="1203" bestFit="1" customWidth="1"/>
    <col min="2312" max="2312" width="15.85546875" style="1203" customWidth="1"/>
    <col min="2313" max="2555" width="9.28515625" style="1203"/>
    <col min="2556" max="2556" width="53" style="1203" customWidth="1"/>
    <col min="2557" max="2557" width="18" style="1203" bestFit="1" customWidth="1"/>
    <col min="2558" max="2560" width="15.85546875" style="1203" customWidth="1"/>
    <col min="2561" max="2563" width="12.28515625" style="1203" customWidth="1"/>
    <col min="2564" max="2565" width="9.28515625" style="1203"/>
    <col min="2566" max="2566" width="15" style="1203" customWidth="1"/>
    <col min="2567" max="2567" width="15.5703125" style="1203" bestFit="1" customWidth="1"/>
    <col min="2568" max="2568" width="15.85546875" style="1203" customWidth="1"/>
    <col min="2569" max="2811" width="9.28515625" style="1203"/>
    <col min="2812" max="2812" width="53" style="1203" customWidth="1"/>
    <col min="2813" max="2813" width="18" style="1203" bestFit="1" customWidth="1"/>
    <col min="2814" max="2816" width="15.85546875" style="1203" customWidth="1"/>
    <col min="2817" max="2819" width="12.28515625" style="1203" customWidth="1"/>
    <col min="2820" max="2821" width="9.28515625" style="1203"/>
    <col min="2822" max="2822" width="15" style="1203" customWidth="1"/>
    <col min="2823" max="2823" width="15.5703125" style="1203" bestFit="1" customWidth="1"/>
    <col min="2824" max="2824" width="15.85546875" style="1203" customWidth="1"/>
    <col min="2825" max="3067" width="9.28515625" style="1203"/>
    <col min="3068" max="3068" width="53" style="1203" customWidth="1"/>
    <col min="3069" max="3069" width="18" style="1203" bestFit="1" customWidth="1"/>
    <col min="3070" max="3072" width="15.85546875" style="1203" customWidth="1"/>
    <col min="3073" max="3075" width="12.28515625" style="1203" customWidth="1"/>
    <col min="3076" max="3077" width="9.28515625" style="1203"/>
    <col min="3078" max="3078" width="15" style="1203" customWidth="1"/>
    <col min="3079" max="3079" width="15.5703125" style="1203" bestFit="1" customWidth="1"/>
    <col min="3080" max="3080" width="15.85546875" style="1203" customWidth="1"/>
    <col min="3081" max="3323" width="9.28515625" style="1203"/>
    <col min="3324" max="3324" width="53" style="1203" customWidth="1"/>
    <col min="3325" max="3325" width="18" style="1203" bestFit="1" customWidth="1"/>
    <col min="3326" max="3328" width="15.85546875" style="1203" customWidth="1"/>
    <col min="3329" max="3331" width="12.28515625" style="1203" customWidth="1"/>
    <col min="3332" max="3333" width="9.28515625" style="1203"/>
    <col min="3334" max="3334" width="15" style="1203" customWidth="1"/>
    <col min="3335" max="3335" width="15.5703125" style="1203" bestFit="1" customWidth="1"/>
    <col min="3336" max="3336" width="15.85546875" style="1203" customWidth="1"/>
    <col min="3337" max="3579" width="9.28515625" style="1203"/>
    <col min="3580" max="3580" width="53" style="1203" customWidth="1"/>
    <col min="3581" max="3581" width="18" style="1203" bestFit="1" customWidth="1"/>
    <col min="3582" max="3584" width="15.85546875" style="1203" customWidth="1"/>
    <col min="3585" max="3587" width="12.28515625" style="1203" customWidth="1"/>
    <col min="3588" max="3589" width="9.28515625" style="1203"/>
    <col min="3590" max="3590" width="15" style="1203" customWidth="1"/>
    <col min="3591" max="3591" width="15.5703125" style="1203" bestFit="1" customWidth="1"/>
    <col min="3592" max="3592" width="15.85546875" style="1203" customWidth="1"/>
    <col min="3593" max="3835" width="9.28515625" style="1203"/>
    <col min="3836" max="3836" width="53" style="1203" customWidth="1"/>
    <col min="3837" max="3837" width="18" style="1203" bestFit="1" customWidth="1"/>
    <col min="3838" max="3840" width="15.85546875" style="1203" customWidth="1"/>
    <col min="3841" max="3843" width="12.28515625" style="1203" customWidth="1"/>
    <col min="3844" max="3845" width="9.28515625" style="1203"/>
    <col min="3846" max="3846" width="15" style="1203" customWidth="1"/>
    <col min="3847" max="3847" width="15.5703125" style="1203" bestFit="1" customWidth="1"/>
    <col min="3848" max="3848" width="15.85546875" style="1203" customWidth="1"/>
    <col min="3849" max="4091" width="9.28515625" style="1203"/>
    <col min="4092" max="4092" width="53" style="1203" customWidth="1"/>
    <col min="4093" max="4093" width="18" style="1203" bestFit="1" customWidth="1"/>
    <col min="4094" max="4096" width="15.85546875" style="1203" customWidth="1"/>
    <col min="4097" max="4099" width="12.28515625" style="1203" customWidth="1"/>
    <col min="4100" max="4101" width="9.28515625" style="1203"/>
    <col min="4102" max="4102" width="15" style="1203" customWidth="1"/>
    <col min="4103" max="4103" width="15.5703125" style="1203" bestFit="1" customWidth="1"/>
    <col min="4104" max="4104" width="15.85546875" style="1203" customWidth="1"/>
    <col min="4105" max="4347" width="9.28515625" style="1203"/>
    <col min="4348" max="4348" width="53" style="1203" customWidth="1"/>
    <col min="4349" max="4349" width="18" style="1203" bestFit="1" customWidth="1"/>
    <col min="4350" max="4352" width="15.85546875" style="1203" customWidth="1"/>
    <col min="4353" max="4355" width="12.28515625" style="1203" customWidth="1"/>
    <col min="4356" max="4357" width="9.28515625" style="1203"/>
    <col min="4358" max="4358" width="15" style="1203" customWidth="1"/>
    <col min="4359" max="4359" width="15.5703125" style="1203" bestFit="1" customWidth="1"/>
    <col min="4360" max="4360" width="15.85546875" style="1203" customWidth="1"/>
    <col min="4361" max="4603" width="9.28515625" style="1203"/>
    <col min="4604" max="4604" width="53" style="1203" customWidth="1"/>
    <col min="4605" max="4605" width="18" style="1203" bestFit="1" customWidth="1"/>
    <col min="4606" max="4608" width="15.85546875" style="1203" customWidth="1"/>
    <col min="4609" max="4611" width="12.28515625" style="1203" customWidth="1"/>
    <col min="4612" max="4613" width="9.28515625" style="1203"/>
    <col min="4614" max="4614" width="15" style="1203" customWidth="1"/>
    <col min="4615" max="4615" width="15.5703125" style="1203" bestFit="1" customWidth="1"/>
    <col min="4616" max="4616" width="15.85546875" style="1203" customWidth="1"/>
    <col min="4617" max="4859" width="9.28515625" style="1203"/>
    <col min="4860" max="4860" width="53" style="1203" customWidth="1"/>
    <col min="4861" max="4861" width="18" style="1203" bestFit="1" customWidth="1"/>
    <col min="4862" max="4864" width="15.85546875" style="1203" customWidth="1"/>
    <col min="4865" max="4867" width="12.28515625" style="1203" customWidth="1"/>
    <col min="4868" max="4869" width="9.28515625" style="1203"/>
    <col min="4870" max="4870" width="15" style="1203" customWidth="1"/>
    <col min="4871" max="4871" width="15.5703125" style="1203" bestFit="1" customWidth="1"/>
    <col min="4872" max="4872" width="15.85546875" style="1203" customWidth="1"/>
    <col min="4873" max="5115" width="9.28515625" style="1203"/>
    <col min="5116" max="5116" width="53" style="1203" customWidth="1"/>
    <col min="5117" max="5117" width="18" style="1203" bestFit="1" customWidth="1"/>
    <col min="5118" max="5120" width="15.85546875" style="1203" customWidth="1"/>
    <col min="5121" max="5123" width="12.28515625" style="1203" customWidth="1"/>
    <col min="5124" max="5125" width="9.28515625" style="1203"/>
    <col min="5126" max="5126" width="15" style="1203" customWidth="1"/>
    <col min="5127" max="5127" width="15.5703125" style="1203" bestFit="1" customWidth="1"/>
    <col min="5128" max="5128" width="15.85546875" style="1203" customWidth="1"/>
    <col min="5129" max="5371" width="9.28515625" style="1203"/>
    <col min="5372" max="5372" width="53" style="1203" customWidth="1"/>
    <col min="5373" max="5373" width="18" style="1203" bestFit="1" customWidth="1"/>
    <col min="5374" max="5376" width="15.85546875" style="1203" customWidth="1"/>
    <col min="5377" max="5379" width="12.28515625" style="1203" customWidth="1"/>
    <col min="5380" max="5381" width="9.28515625" style="1203"/>
    <col min="5382" max="5382" width="15" style="1203" customWidth="1"/>
    <col min="5383" max="5383" width="15.5703125" style="1203" bestFit="1" customWidth="1"/>
    <col min="5384" max="5384" width="15.85546875" style="1203" customWidth="1"/>
    <col min="5385" max="5627" width="9.28515625" style="1203"/>
    <col min="5628" max="5628" width="53" style="1203" customWidth="1"/>
    <col min="5629" max="5629" width="18" style="1203" bestFit="1" customWidth="1"/>
    <col min="5630" max="5632" width="15.85546875" style="1203" customWidth="1"/>
    <col min="5633" max="5635" width="12.28515625" style="1203" customWidth="1"/>
    <col min="5636" max="5637" width="9.28515625" style="1203"/>
    <col min="5638" max="5638" width="15" style="1203" customWidth="1"/>
    <col min="5639" max="5639" width="15.5703125" style="1203" bestFit="1" customWidth="1"/>
    <col min="5640" max="5640" width="15.85546875" style="1203" customWidth="1"/>
    <col min="5641" max="5883" width="9.28515625" style="1203"/>
    <col min="5884" max="5884" width="53" style="1203" customWidth="1"/>
    <col min="5885" max="5885" width="18" style="1203" bestFit="1" customWidth="1"/>
    <col min="5886" max="5888" width="15.85546875" style="1203" customWidth="1"/>
    <col min="5889" max="5891" width="12.28515625" style="1203" customWidth="1"/>
    <col min="5892" max="5893" width="9.28515625" style="1203"/>
    <col min="5894" max="5894" width="15" style="1203" customWidth="1"/>
    <col min="5895" max="5895" width="15.5703125" style="1203" bestFit="1" customWidth="1"/>
    <col min="5896" max="5896" width="15.85546875" style="1203" customWidth="1"/>
    <col min="5897" max="6139" width="9.28515625" style="1203"/>
    <col min="6140" max="6140" width="53" style="1203" customWidth="1"/>
    <col min="6141" max="6141" width="18" style="1203" bestFit="1" customWidth="1"/>
    <col min="6142" max="6144" width="15.85546875" style="1203" customWidth="1"/>
    <col min="6145" max="6147" width="12.28515625" style="1203" customWidth="1"/>
    <col min="6148" max="6149" width="9.28515625" style="1203"/>
    <col min="6150" max="6150" width="15" style="1203" customWidth="1"/>
    <col min="6151" max="6151" width="15.5703125" style="1203" bestFit="1" customWidth="1"/>
    <col min="6152" max="6152" width="15.85546875" style="1203" customWidth="1"/>
    <col min="6153" max="6395" width="9.28515625" style="1203"/>
    <col min="6396" max="6396" width="53" style="1203" customWidth="1"/>
    <col min="6397" max="6397" width="18" style="1203" bestFit="1" customWidth="1"/>
    <col min="6398" max="6400" width="15.85546875" style="1203" customWidth="1"/>
    <col min="6401" max="6403" width="12.28515625" style="1203" customWidth="1"/>
    <col min="6404" max="6405" width="9.28515625" style="1203"/>
    <col min="6406" max="6406" width="15" style="1203" customWidth="1"/>
    <col min="6407" max="6407" width="15.5703125" style="1203" bestFit="1" customWidth="1"/>
    <col min="6408" max="6408" width="15.85546875" style="1203" customWidth="1"/>
    <col min="6409" max="6651" width="9.28515625" style="1203"/>
    <col min="6652" max="6652" width="53" style="1203" customWidth="1"/>
    <col min="6653" max="6653" width="18" style="1203" bestFit="1" customWidth="1"/>
    <col min="6654" max="6656" width="15.85546875" style="1203" customWidth="1"/>
    <col min="6657" max="6659" width="12.28515625" style="1203" customWidth="1"/>
    <col min="6660" max="6661" width="9.28515625" style="1203"/>
    <col min="6662" max="6662" width="15" style="1203" customWidth="1"/>
    <col min="6663" max="6663" width="15.5703125" style="1203" bestFit="1" customWidth="1"/>
    <col min="6664" max="6664" width="15.85546875" style="1203" customWidth="1"/>
    <col min="6665" max="6907" width="9.28515625" style="1203"/>
    <col min="6908" max="6908" width="53" style="1203" customWidth="1"/>
    <col min="6909" max="6909" width="18" style="1203" bestFit="1" customWidth="1"/>
    <col min="6910" max="6912" width="15.85546875" style="1203" customWidth="1"/>
    <col min="6913" max="6915" width="12.28515625" style="1203" customWidth="1"/>
    <col min="6916" max="6917" width="9.28515625" style="1203"/>
    <col min="6918" max="6918" width="15" style="1203" customWidth="1"/>
    <col min="6919" max="6919" width="15.5703125" style="1203" bestFit="1" customWidth="1"/>
    <col min="6920" max="6920" width="15.85546875" style="1203" customWidth="1"/>
    <col min="6921" max="7163" width="9.28515625" style="1203"/>
    <col min="7164" max="7164" width="53" style="1203" customWidth="1"/>
    <col min="7165" max="7165" width="18" style="1203" bestFit="1" customWidth="1"/>
    <col min="7166" max="7168" width="15.85546875" style="1203" customWidth="1"/>
    <col min="7169" max="7171" width="12.28515625" style="1203" customWidth="1"/>
    <col min="7172" max="7173" width="9.28515625" style="1203"/>
    <col min="7174" max="7174" width="15" style="1203" customWidth="1"/>
    <col min="7175" max="7175" width="15.5703125" style="1203" bestFit="1" customWidth="1"/>
    <col min="7176" max="7176" width="15.85546875" style="1203" customWidth="1"/>
    <col min="7177" max="7419" width="9.28515625" style="1203"/>
    <col min="7420" max="7420" width="53" style="1203" customWidth="1"/>
    <col min="7421" max="7421" width="18" style="1203" bestFit="1" customWidth="1"/>
    <col min="7422" max="7424" width="15.85546875" style="1203" customWidth="1"/>
    <col min="7425" max="7427" width="12.28515625" style="1203" customWidth="1"/>
    <col min="7428" max="7429" width="9.28515625" style="1203"/>
    <col min="7430" max="7430" width="15" style="1203" customWidth="1"/>
    <col min="7431" max="7431" width="15.5703125" style="1203" bestFit="1" customWidth="1"/>
    <col min="7432" max="7432" width="15.85546875" style="1203" customWidth="1"/>
    <col min="7433" max="7675" width="9.28515625" style="1203"/>
    <col min="7676" max="7676" width="53" style="1203" customWidth="1"/>
    <col min="7677" max="7677" width="18" style="1203" bestFit="1" customWidth="1"/>
    <col min="7678" max="7680" width="15.85546875" style="1203" customWidth="1"/>
    <col min="7681" max="7683" width="12.28515625" style="1203" customWidth="1"/>
    <col min="7684" max="7685" width="9.28515625" style="1203"/>
    <col min="7686" max="7686" width="15" style="1203" customWidth="1"/>
    <col min="7687" max="7687" width="15.5703125" style="1203" bestFit="1" customWidth="1"/>
    <col min="7688" max="7688" width="15.85546875" style="1203" customWidth="1"/>
    <col min="7689" max="7931" width="9.28515625" style="1203"/>
    <col min="7932" max="7932" width="53" style="1203" customWidth="1"/>
    <col min="7933" max="7933" width="18" style="1203" bestFit="1" customWidth="1"/>
    <col min="7934" max="7936" width="15.85546875" style="1203" customWidth="1"/>
    <col min="7937" max="7939" width="12.28515625" style="1203" customWidth="1"/>
    <col min="7940" max="7941" width="9.28515625" style="1203"/>
    <col min="7942" max="7942" width="15" style="1203" customWidth="1"/>
    <col min="7943" max="7943" width="15.5703125" style="1203" bestFit="1" customWidth="1"/>
    <col min="7944" max="7944" width="15.85546875" style="1203" customWidth="1"/>
    <col min="7945" max="8187" width="9.28515625" style="1203"/>
    <col min="8188" max="8188" width="53" style="1203" customWidth="1"/>
    <col min="8189" max="8189" width="18" style="1203" bestFit="1" customWidth="1"/>
    <col min="8190" max="8192" width="15.85546875" style="1203" customWidth="1"/>
    <col min="8193" max="8195" width="12.28515625" style="1203" customWidth="1"/>
    <col min="8196" max="8197" width="9.28515625" style="1203"/>
    <col min="8198" max="8198" width="15" style="1203" customWidth="1"/>
    <col min="8199" max="8199" width="15.5703125" style="1203" bestFit="1" customWidth="1"/>
    <col min="8200" max="8200" width="15.85546875" style="1203" customWidth="1"/>
    <col min="8201" max="8443" width="9.28515625" style="1203"/>
    <col min="8444" max="8444" width="53" style="1203" customWidth="1"/>
    <col min="8445" max="8445" width="18" style="1203" bestFit="1" customWidth="1"/>
    <col min="8446" max="8448" width="15.85546875" style="1203" customWidth="1"/>
    <col min="8449" max="8451" width="12.28515625" style="1203" customWidth="1"/>
    <col min="8452" max="8453" width="9.28515625" style="1203"/>
    <col min="8454" max="8454" width="15" style="1203" customWidth="1"/>
    <col min="8455" max="8455" width="15.5703125" style="1203" bestFit="1" customWidth="1"/>
    <col min="8456" max="8456" width="15.85546875" style="1203" customWidth="1"/>
    <col min="8457" max="8699" width="9.28515625" style="1203"/>
    <col min="8700" max="8700" width="53" style="1203" customWidth="1"/>
    <col min="8701" max="8701" width="18" style="1203" bestFit="1" customWidth="1"/>
    <col min="8702" max="8704" width="15.85546875" style="1203" customWidth="1"/>
    <col min="8705" max="8707" width="12.28515625" style="1203" customWidth="1"/>
    <col min="8708" max="8709" width="9.28515625" style="1203"/>
    <col min="8710" max="8710" width="15" style="1203" customWidth="1"/>
    <col min="8711" max="8711" width="15.5703125" style="1203" bestFit="1" customWidth="1"/>
    <col min="8712" max="8712" width="15.85546875" style="1203" customWidth="1"/>
    <col min="8713" max="8955" width="9.28515625" style="1203"/>
    <col min="8956" max="8956" width="53" style="1203" customWidth="1"/>
    <col min="8957" max="8957" width="18" style="1203" bestFit="1" customWidth="1"/>
    <col min="8958" max="8960" width="15.85546875" style="1203" customWidth="1"/>
    <col min="8961" max="8963" width="12.28515625" style="1203" customWidth="1"/>
    <col min="8964" max="8965" width="9.28515625" style="1203"/>
    <col min="8966" max="8966" width="15" style="1203" customWidth="1"/>
    <col min="8967" max="8967" width="15.5703125" style="1203" bestFit="1" customWidth="1"/>
    <col min="8968" max="8968" width="15.85546875" style="1203" customWidth="1"/>
    <col min="8969" max="9211" width="9.28515625" style="1203"/>
    <col min="9212" max="9212" width="53" style="1203" customWidth="1"/>
    <col min="9213" max="9213" width="18" style="1203" bestFit="1" customWidth="1"/>
    <col min="9214" max="9216" width="15.85546875" style="1203" customWidth="1"/>
    <col min="9217" max="9219" width="12.28515625" style="1203" customWidth="1"/>
    <col min="9220" max="9221" width="9.28515625" style="1203"/>
    <col min="9222" max="9222" width="15" style="1203" customWidth="1"/>
    <col min="9223" max="9223" width="15.5703125" style="1203" bestFit="1" customWidth="1"/>
    <col min="9224" max="9224" width="15.85546875" style="1203" customWidth="1"/>
    <col min="9225" max="9467" width="9.28515625" style="1203"/>
    <col min="9468" max="9468" width="53" style="1203" customWidth="1"/>
    <col min="9469" max="9469" width="18" style="1203" bestFit="1" customWidth="1"/>
    <col min="9470" max="9472" width="15.85546875" style="1203" customWidth="1"/>
    <col min="9473" max="9475" width="12.28515625" style="1203" customWidth="1"/>
    <col min="9476" max="9477" width="9.28515625" style="1203"/>
    <col min="9478" max="9478" width="15" style="1203" customWidth="1"/>
    <col min="9479" max="9479" width="15.5703125" style="1203" bestFit="1" customWidth="1"/>
    <col min="9480" max="9480" width="15.85546875" style="1203" customWidth="1"/>
    <col min="9481" max="9723" width="9.28515625" style="1203"/>
    <col min="9724" max="9724" width="53" style="1203" customWidth="1"/>
    <col min="9725" max="9725" width="18" style="1203" bestFit="1" customWidth="1"/>
    <col min="9726" max="9728" width="15.85546875" style="1203" customWidth="1"/>
    <col min="9729" max="9731" width="12.28515625" style="1203" customWidth="1"/>
    <col min="9732" max="9733" width="9.28515625" style="1203"/>
    <col min="9734" max="9734" width="15" style="1203" customWidth="1"/>
    <col min="9735" max="9735" width="15.5703125" style="1203" bestFit="1" customWidth="1"/>
    <col min="9736" max="9736" width="15.85546875" style="1203" customWidth="1"/>
    <col min="9737" max="9979" width="9.28515625" style="1203"/>
    <col min="9980" max="9980" width="53" style="1203" customWidth="1"/>
    <col min="9981" max="9981" width="18" style="1203" bestFit="1" customWidth="1"/>
    <col min="9982" max="9984" width="15.85546875" style="1203" customWidth="1"/>
    <col min="9985" max="9987" width="12.28515625" style="1203" customWidth="1"/>
    <col min="9988" max="9989" width="9.28515625" style="1203"/>
    <col min="9990" max="9990" width="15" style="1203" customWidth="1"/>
    <col min="9991" max="9991" width="15.5703125" style="1203" bestFit="1" customWidth="1"/>
    <col min="9992" max="9992" width="15.85546875" style="1203" customWidth="1"/>
    <col min="9993" max="10235" width="9.28515625" style="1203"/>
    <col min="10236" max="10236" width="53" style="1203" customWidth="1"/>
    <col min="10237" max="10237" width="18" style="1203" bestFit="1" customWidth="1"/>
    <col min="10238" max="10240" width="15.85546875" style="1203" customWidth="1"/>
    <col min="10241" max="10243" width="12.28515625" style="1203" customWidth="1"/>
    <col min="10244" max="10245" width="9.28515625" style="1203"/>
    <col min="10246" max="10246" width="15" style="1203" customWidth="1"/>
    <col min="10247" max="10247" width="15.5703125" style="1203" bestFit="1" customWidth="1"/>
    <col min="10248" max="10248" width="15.85546875" style="1203" customWidth="1"/>
    <col min="10249" max="10491" width="9.28515625" style="1203"/>
    <col min="10492" max="10492" width="53" style="1203" customWidth="1"/>
    <col min="10493" max="10493" width="18" style="1203" bestFit="1" customWidth="1"/>
    <col min="10494" max="10496" width="15.85546875" style="1203" customWidth="1"/>
    <col min="10497" max="10499" width="12.28515625" style="1203" customWidth="1"/>
    <col min="10500" max="10501" width="9.28515625" style="1203"/>
    <col min="10502" max="10502" width="15" style="1203" customWidth="1"/>
    <col min="10503" max="10503" width="15.5703125" style="1203" bestFit="1" customWidth="1"/>
    <col min="10504" max="10504" width="15.85546875" style="1203" customWidth="1"/>
    <col min="10505" max="10747" width="9.28515625" style="1203"/>
    <col min="10748" max="10748" width="53" style="1203" customWidth="1"/>
    <col min="10749" max="10749" width="18" style="1203" bestFit="1" customWidth="1"/>
    <col min="10750" max="10752" width="15.85546875" style="1203" customWidth="1"/>
    <col min="10753" max="10755" width="12.28515625" style="1203" customWidth="1"/>
    <col min="10756" max="10757" width="9.28515625" style="1203"/>
    <col min="10758" max="10758" width="15" style="1203" customWidth="1"/>
    <col min="10759" max="10759" width="15.5703125" style="1203" bestFit="1" customWidth="1"/>
    <col min="10760" max="10760" width="15.85546875" style="1203" customWidth="1"/>
    <col min="10761" max="11003" width="9.28515625" style="1203"/>
    <col min="11004" max="11004" width="53" style="1203" customWidth="1"/>
    <col min="11005" max="11005" width="18" style="1203" bestFit="1" customWidth="1"/>
    <col min="11006" max="11008" width="15.85546875" style="1203" customWidth="1"/>
    <col min="11009" max="11011" width="12.28515625" style="1203" customWidth="1"/>
    <col min="11012" max="11013" width="9.28515625" style="1203"/>
    <col min="11014" max="11014" width="15" style="1203" customWidth="1"/>
    <col min="11015" max="11015" width="15.5703125" style="1203" bestFit="1" customWidth="1"/>
    <col min="11016" max="11016" width="15.85546875" style="1203" customWidth="1"/>
    <col min="11017" max="11259" width="9.28515625" style="1203"/>
    <col min="11260" max="11260" width="53" style="1203" customWidth="1"/>
    <col min="11261" max="11261" width="18" style="1203" bestFit="1" customWidth="1"/>
    <col min="11262" max="11264" width="15.85546875" style="1203" customWidth="1"/>
    <col min="11265" max="11267" width="12.28515625" style="1203" customWidth="1"/>
    <col min="11268" max="11269" width="9.28515625" style="1203"/>
    <col min="11270" max="11270" width="15" style="1203" customWidth="1"/>
    <col min="11271" max="11271" width="15.5703125" style="1203" bestFit="1" customWidth="1"/>
    <col min="11272" max="11272" width="15.85546875" style="1203" customWidth="1"/>
    <col min="11273" max="11515" width="9.28515625" style="1203"/>
    <col min="11516" max="11516" width="53" style="1203" customWidth="1"/>
    <col min="11517" max="11517" width="18" style="1203" bestFit="1" customWidth="1"/>
    <col min="11518" max="11520" width="15.85546875" style="1203" customWidth="1"/>
    <col min="11521" max="11523" width="12.28515625" style="1203" customWidth="1"/>
    <col min="11524" max="11525" width="9.28515625" style="1203"/>
    <col min="11526" max="11526" width="15" style="1203" customWidth="1"/>
    <col min="11527" max="11527" width="15.5703125" style="1203" bestFit="1" customWidth="1"/>
    <col min="11528" max="11528" width="15.85546875" style="1203" customWidth="1"/>
    <col min="11529" max="11771" width="9.28515625" style="1203"/>
    <col min="11772" max="11772" width="53" style="1203" customWidth="1"/>
    <col min="11773" max="11773" width="18" style="1203" bestFit="1" customWidth="1"/>
    <col min="11774" max="11776" width="15.85546875" style="1203" customWidth="1"/>
    <col min="11777" max="11779" width="12.28515625" style="1203" customWidth="1"/>
    <col min="11780" max="11781" width="9.28515625" style="1203"/>
    <col min="11782" max="11782" width="15" style="1203" customWidth="1"/>
    <col min="11783" max="11783" width="15.5703125" style="1203" bestFit="1" customWidth="1"/>
    <col min="11784" max="11784" width="15.85546875" style="1203" customWidth="1"/>
    <col min="11785" max="12027" width="9.28515625" style="1203"/>
    <col min="12028" max="12028" width="53" style="1203" customWidth="1"/>
    <col min="12029" max="12029" width="18" style="1203" bestFit="1" customWidth="1"/>
    <col min="12030" max="12032" width="15.85546875" style="1203" customWidth="1"/>
    <col min="12033" max="12035" width="12.28515625" style="1203" customWidth="1"/>
    <col min="12036" max="12037" width="9.28515625" style="1203"/>
    <col min="12038" max="12038" width="15" style="1203" customWidth="1"/>
    <col min="12039" max="12039" width="15.5703125" style="1203" bestFit="1" customWidth="1"/>
    <col min="12040" max="12040" width="15.85546875" style="1203" customWidth="1"/>
    <col min="12041" max="12283" width="9.28515625" style="1203"/>
    <col min="12284" max="12284" width="53" style="1203" customWidth="1"/>
    <col min="12285" max="12285" width="18" style="1203" bestFit="1" customWidth="1"/>
    <col min="12286" max="12288" width="15.85546875" style="1203" customWidth="1"/>
    <col min="12289" max="12291" width="12.28515625" style="1203" customWidth="1"/>
    <col min="12292" max="12293" width="9.28515625" style="1203"/>
    <col min="12294" max="12294" width="15" style="1203" customWidth="1"/>
    <col min="12295" max="12295" width="15.5703125" style="1203" bestFit="1" customWidth="1"/>
    <col min="12296" max="12296" width="15.85546875" style="1203" customWidth="1"/>
    <col min="12297" max="12539" width="9.28515625" style="1203"/>
    <col min="12540" max="12540" width="53" style="1203" customWidth="1"/>
    <col min="12541" max="12541" width="18" style="1203" bestFit="1" customWidth="1"/>
    <col min="12542" max="12544" width="15.85546875" style="1203" customWidth="1"/>
    <col min="12545" max="12547" width="12.28515625" style="1203" customWidth="1"/>
    <col min="12548" max="12549" width="9.28515625" style="1203"/>
    <col min="12550" max="12550" width="15" style="1203" customWidth="1"/>
    <col min="12551" max="12551" width="15.5703125" style="1203" bestFit="1" customWidth="1"/>
    <col min="12552" max="12552" width="15.85546875" style="1203" customWidth="1"/>
    <col min="12553" max="12795" width="9.28515625" style="1203"/>
    <col min="12796" max="12796" width="53" style="1203" customWidth="1"/>
    <col min="12797" max="12797" width="18" style="1203" bestFit="1" customWidth="1"/>
    <col min="12798" max="12800" width="15.85546875" style="1203" customWidth="1"/>
    <col min="12801" max="12803" width="12.28515625" style="1203" customWidth="1"/>
    <col min="12804" max="12805" width="9.28515625" style="1203"/>
    <col min="12806" max="12806" width="15" style="1203" customWidth="1"/>
    <col min="12807" max="12807" width="15.5703125" style="1203" bestFit="1" customWidth="1"/>
    <col min="12808" max="12808" width="15.85546875" style="1203" customWidth="1"/>
    <col min="12809" max="13051" width="9.28515625" style="1203"/>
    <col min="13052" max="13052" width="53" style="1203" customWidth="1"/>
    <col min="13053" max="13053" width="18" style="1203" bestFit="1" customWidth="1"/>
    <col min="13054" max="13056" width="15.85546875" style="1203" customWidth="1"/>
    <col min="13057" max="13059" width="12.28515625" style="1203" customWidth="1"/>
    <col min="13060" max="13061" width="9.28515625" style="1203"/>
    <col min="13062" max="13062" width="15" style="1203" customWidth="1"/>
    <col min="13063" max="13063" width="15.5703125" style="1203" bestFit="1" customWidth="1"/>
    <col min="13064" max="13064" width="15.85546875" style="1203" customWidth="1"/>
    <col min="13065" max="13307" width="9.28515625" style="1203"/>
    <col min="13308" max="13308" width="53" style="1203" customWidth="1"/>
    <col min="13309" max="13309" width="18" style="1203" bestFit="1" customWidth="1"/>
    <col min="13310" max="13312" width="15.85546875" style="1203" customWidth="1"/>
    <col min="13313" max="13315" width="12.28515625" style="1203" customWidth="1"/>
    <col min="13316" max="13317" width="9.28515625" style="1203"/>
    <col min="13318" max="13318" width="15" style="1203" customWidth="1"/>
    <col min="13319" max="13319" width="15.5703125" style="1203" bestFit="1" customWidth="1"/>
    <col min="13320" max="13320" width="15.85546875" style="1203" customWidth="1"/>
    <col min="13321" max="13563" width="9.28515625" style="1203"/>
    <col min="13564" max="13564" width="53" style="1203" customWidth="1"/>
    <col min="13565" max="13565" width="18" style="1203" bestFit="1" customWidth="1"/>
    <col min="13566" max="13568" width="15.85546875" style="1203" customWidth="1"/>
    <col min="13569" max="13571" width="12.28515625" style="1203" customWidth="1"/>
    <col min="13572" max="13573" width="9.28515625" style="1203"/>
    <col min="13574" max="13574" width="15" style="1203" customWidth="1"/>
    <col min="13575" max="13575" width="15.5703125" style="1203" bestFit="1" customWidth="1"/>
    <col min="13576" max="13576" width="15.85546875" style="1203" customWidth="1"/>
    <col min="13577" max="13819" width="9.28515625" style="1203"/>
    <col min="13820" max="13820" width="53" style="1203" customWidth="1"/>
    <col min="13821" max="13821" width="18" style="1203" bestFit="1" customWidth="1"/>
    <col min="13822" max="13824" width="15.85546875" style="1203" customWidth="1"/>
    <col min="13825" max="13827" width="12.28515625" style="1203" customWidth="1"/>
    <col min="13828" max="13829" width="9.28515625" style="1203"/>
    <col min="13830" max="13830" width="15" style="1203" customWidth="1"/>
    <col min="13831" max="13831" width="15.5703125" style="1203" bestFit="1" customWidth="1"/>
    <col min="13832" max="13832" width="15.85546875" style="1203" customWidth="1"/>
    <col min="13833" max="14075" width="9.28515625" style="1203"/>
    <col min="14076" max="14076" width="53" style="1203" customWidth="1"/>
    <col min="14077" max="14077" width="18" style="1203" bestFit="1" customWidth="1"/>
    <col min="14078" max="14080" width="15.85546875" style="1203" customWidth="1"/>
    <col min="14081" max="14083" width="12.28515625" style="1203" customWidth="1"/>
    <col min="14084" max="14085" width="9.28515625" style="1203"/>
    <col min="14086" max="14086" width="15" style="1203" customWidth="1"/>
    <col min="14087" max="14087" width="15.5703125" style="1203" bestFit="1" customWidth="1"/>
    <col min="14088" max="14088" width="15.85546875" style="1203" customWidth="1"/>
    <col min="14089" max="14331" width="9.28515625" style="1203"/>
    <col min="14332" max="14332" width="53" style="1203" customWidth="1"/>
    <col min="14333" max="14333" width="18" style="1203" bestFit="1" customWidth="1"/>
    <col min="14334" max="14336" width="15.85546875" style="1203" customWidth="1"/>
    <col min="14337" max="14339" width="12.28515625" style="1203" customWidth="1"/>
    <col min="14340" max="14341" width="9.28515625" style="1203"/>
    <col min="14342" max="14342" width="15" style="1203" customWidth="1"/>
    <col min="14343" max="14343" width="15.5703125" style="1203" bestFit="1" customWidth="1"/>
    <col min="14344" max="14344" width="15.85546875" style="1203" customWidth="1"/>
    <col min="14345" max="14587" width="9.28515625" style="1203"/>
    <col min="14588" max="14588" width="53" style="1203" customWidth="1"/>
    <col min="14589" max="14589" width="18" style="1203" bestFit="1" customWidth="1"/>
    <col min="14590" max="14592" width="15.85546875" style="1203" customWidth="1"/>
    <col min="14593" max="14595" width="12.28515625" style="1203" customWidth="1"/>
    <col min="14596" max="14597" width="9.28515625" style="1203"/>
    <col min="14598" max="14598" width="15" style="1203" customWidth="1"/>
    <col min="14599" max="14599" width="15.5703125" style="1203" bestFit="1" customWidth="1"/>
    <col min="14600" max="14600" width="15.85546875" style="1203" customWidth="1"/>
    <col min="14601" max="14843" width="9.28515625" style="1203"/>
    <col min="14844" max="14844" width="53" style="1203" customWidth="1"/>
    <col min="14845" max="14845" width="18" style="1203" bestFit="1" customWidth="1"/>
    <col min="14846" max="14848" width="15.85546875" style="1203" customWidth="1"/>
    <col min="14849" max="14851" width="12.28515625" style="1203" customWidth="1"/>
    <col min="14852" max="14853" width="9.28515625" style="1203"/>
    <col min="14854" max="14854" width="15" style="1203" customWidth="1"/>
    <col min="14855" max="14855" width="15.5703125" style="1203" bestFit="1" customWidth="1"/>
    <col min="14856" max="14856" width="15.85546875" style="1203" customWidth="1"/>
    <col min="14857" max="15099" width="9.28515625" style="1203"/>
    <col min="15100" max="15100" width="53" style="1203" customWidth="1"/>
    <col min="15101" max="15101" width="18" style="1203" bestFit="1" customWidth="1"/>
    <col min="15102" max="15104" width="15.85546875" style="1203" customWidth="1"/>
    <col min="15105" max="15107" width="12.28515625" style="1203" customWidth="1"/>
    <col min="15108" max="15109" width="9.28515625" style="1203"/>
    <col min="15110" max="15110" width="15" style="1203" customWidth="1"/>
    <col min="15111" max="15111" width="15.5703125" style="1203" bestFit="1" customWidth="1"/>
    <col min="15112" max="15112" width="15.85546875" style="1203" customWidth="1"/>
    <col min="15113" max="15355" width="9.28515625" style="1203"/>
    <col min="15356" max="15356" width="53" style="1203" customWidth="1"/>
    <col min="15357" max="15357" width="18" style="1203" bestFit="1" customWidth="1"/>
    <col min="15358" max="15360" width="15.85546875" style="1203" customWidth="1"/>
    <col min="15361" max="15363" width="12.28515625" style="1203" customWidth="1"/>
    <col min="15364" max="15365" width="9.28515625" style="1203"/>
    <col min="15366" max="15366" width="15" style="1203" customWidth="1"/>
    <col min="15367" max="15367" width="15.5703125" style="1203" bestFit="1" customWidth="1"/>
    <col min="15368" max="15368" width="15.85546875" style="1203" customWidth="1"/>
    <col min="15369" max="15611" width="9.28515625" style="1203"/>
    <col min="15612" max="15612" width="53" style="1203" customWidth="1"/>
    <col min="15613" max="15613" width="18" style="1203" bestFit="1" customWidth="1"/>
    <col min="15614" max="15616" width="15.85546875" style="1203" customWidth="1"/>
    <col min="15617" max="15619" width="12.28515625" style="1203" customWidth="1"/>
    <col min="15620" max="15621" width="9.28515625" style="1203"/>
    <col min="15622" max="15622" width="15" style="1203" customWidth="1"/>
    <col min="15623" max="15623" width="15.5703125" style="1203" bestFit="1" customWidth="1"/>
    <col min="15624" max="15624" width="15.85546875" style="1203" customWidth="1"/>
    <col min="15625" max="15867" width="9.28515625" style="1203"/>
    <col min="15868" max="15868" width="53" style="1203" customWidth="1"/>
    <col min="15869" max="15869" width="18" style="1203" bestFit="1" customWidth="1"/>
    <col min="15870" max="15872" width="15.85546875" style="1203" customWidth="1"/>
    <col min="15873" max="15875" width="12.28515625" style="1203" customWidth="1"/>
    <col min="15876" max="15877" width="9.28515625" style="1203"/>
    <col min="15878" max="15878" width="15" style="1203" customWidth="1"/>
    <col min="15879" max="15879" width="15.5703125" style="1203" bestFit="1" customWidth="1"/>
    <col min="15880" max="15880" width="15.85546875" style="1203" customWidth="1"/>
    <col min="15881" max="16123" width="9.28515625" style="1203"/>
    <col min="16124" max="16124" width="53" style="1203" customWidth="1"/>
    <col min="16125" max="16125" width="18" style="1203" bestFit="1" customWidth="1"/>
    <col min="16126" max="16128" width="15.85546875" style="1203" customWidth="1"/>
    <col min="16129" max="16131" width="12.28515625" style="1203" customWidth="1"/>
    <col min="16132" max="16133" width="9.28515625" style="1203"/>
    <col min="16134" max="16134" width="15" style="1203" customWidth="1"/>
    <col min="16135" max="16135" width="15.5703125" style="1203" bestFit="1" customWidth="1"/>
    <col min="16136" max="16136" width="15.85546875" style="1203" customWidth="1"/>
    <col min="16137" max="16384" width="9.28515625" style="1203"/>
  </cols>
  <sheetData>
    <row r="1" spans="1:11" ht="17.25" customHeight="1">
      <c r="A1" s="1201" t="s">
        <v>500</v>
      </c>
      <c r="B1" s="1201"/>
      <c r="C1" s="1202"/>
      <c r="D1" s="1202"/>
      <c r="E1" s="1202"/>
      <c r="F1" s="1202"/>
      <c r="G1" s="1202"/>
      <c r="H1" s="1202"/>
      <c r="K1" s="1203"/>
    </row>
    <row r="2" spans="1:11" ht="17.25" customHeight="1">
      <c r="A2" s="1204"/>
      <c r="B2" s="1204"/>
      <c r="C2" s="1202"/>
      <c r="D2" s="1202"/>
      <c r="E2" s="1202"/>
      <c r="F2" s="1202"/>
      <c r="G2" s="1202"/>
      <c r="H2" s="1202"/>
      <c r="K2" s="1203"/>
    </row>
    <row r="3" spans="1:11" ht="17.25" customHeight="1">
      <c r="A3" s="1205" t="s">
        <v>781</v>
      </c>
      <c r="B3" s="1206"/>
      <c r="C3" s="1207"/>
      <c r="D3" s="1207"/>
      <c r="E3" s="1207"/>
      <c r="F3" s="1207"/>
      <c r="G3" s="1207"/>
      <c r="H3" s="1207"/>
      <c r="K3" s="1203"/>
    </row>
    <row r="4" spans="1:11" ht="17.25" customHeight="1">
      <c r="A4" s="1205"/>
      <c r="B4" s="1206"/>
      <c r="C4" s="1207"/>
      <c r="D4" s="1207"/>
      <c r="E4" s="1207"/>
      <c r="F4" s="1207"/>
      <c r="G4" s="1207"/>
      <c r="H4" s="1207"/>
      <c r="K4" s="1203"/>
    </row>
    <row r="5" spans="1:11" ht="15" customHeight="1">
      <c r="A5" s="1208"/>
      <c r="B5" s="1208"/>
      <c r="C5" s="1209"/>
      <c r="D5" s="1210"/>
      <c r="E5" s="1210"/>
      <c r="F5" s="1210"/>
      <c r="G5" s="1211"/>
      <c r="H5" s="1212" t="s">
        <v>2</v>
      </c>
      <c r="K5" s="1203"/>
    </row>
    <row r="8" spans="1:11" ht="16.350000000000001" customHeight="1">
      <c r="A8" s="1213"/>
      <c r="B8" s="1214" t="s">
        <v>782</v>
      </c>
      <c r="C8" s="1215" t="s">
        <v>229</v>
      </c>
      <c r="D8" s="1216"/>
      <c r="E8" s="1216"/>
      <c r="F8" s="1217" t="s">
        <v>433</v>
      </c>
      <c r="G8" s="1218"/>
      <c r="H8" s="1219"/>
      <c r="K8" s="1203"/>
    </row>
    <row r="9" spans="1:11" ht="16.350000000000001" customHeight="1">
      <c r="A9" s="1220" t="s">
        <v>3</v>
      </c>
      <c r="B9" s="1221" t="s">
        <v>228</v>
      </c>
      <c r="C9" s="1222"/>
      <c r="D9" s="1222"/>
      <c r="E9" s="1222"/>
      <c r="F9" s="1222" t="s">
        <v>4</v>
      </c>
      <c r="G9" s="1222" t="s">
        <v>4</v>
      </c>
      <c r="H9" s="1223"/>
      <c r="K9" s="1203"/>
    </row>
    <row r="10" spans="1:11" ht="16.350000000000001" customHeight="1">
      <c r="A10" s="1224"/>
      <c r="B10" s="1225" t="s">
        <v>783</v>
      </c>
      <c r="C10" s="1222" t="s">
        <v>434</v>
      </c>
      <c r="D10" s="1222" t="s">
        <v>435</v>
      </c>
      <c r="E10" s="1222" t="s">
        <v>436</v>
      </c>
      <c r="F10" s="1226" t="s">
        <v>232</v>
      </c>
      <c r="G10" s="1226" t="s">
        <v>437</v>
      </c>
      <c r="H10" s="1227" t="s">
        <v>438</v>
      </c>
      <c r="K10" s="1203"/>
    </row>
    <row r="11" spans="1:11" s="1232" customFormat="1" ht="9.75" customHeight="1">
      <c r="A11" s="1228" t="s">
        <v>439</v>
      </c>
      <c r="B11" s="1229">
        <v>2</v>
      </c>
      <c r="C11" s="1230">
        <v>3</v>
      </c>
      <c r="D11" s="1230">
        <v>4</v>
      </c>
      <c r="E11" s="1230">
        <v>5</v>
      </c>
      <c r="F11" s="1230">
        <v>6</v>
      </c>
      <c r="G11" s="1230">
        <v>7</v>
      </c>
      <c r="H11" s="1231">
        <v>8</v>
      </c>
    </row>
    <row r="12" spans="1:11" ht="24" customHeight="1">
      <c r="A12" s="1233" t="s">
        <v>440</v>
      </c>
      <c r="B12" s="1234">
        <v>71448652</v>
      </c>
      <c r="C12" s="1018">
        <v>3744731</v>
      </c>
      <c r="D12" s="1018">
        <v>8176753</v>
      </c>
      <c r="E12" s="1018">
        <v>14260114</v>
      </c>
      <c r="F12" s="1235">
        <v>5.2411499659923602E-2</v>
      </c>
      <c r="G12" s="1236">
        <v>0.11444236904567492</v>
      </c>
      <c r="H12" s="1235">
        <v>0.19958548693122999</v>
      </c>
      <c r="K12" s="1203"/>
    </row>
    <row r="13" spans="1:11" ht="24" customHeight="1">
      <c r="A13" s="1237" t="s">
        <v>441</v>
      </c>
      <c r="B13" s="1019">
        <v>88402533</v>
      </c>
      <c r="C13" s="1018">
        <v>3640869</v>
      </c>
      <c r="D13" s="1018">
        <v>8043529</v>
      </c>
      <c r="E13" s="1018">
        <v>14010048</v>
      </c>
      <c r="F13" s="1238">
        <v>4.1185120792862351E-2</v>
      </c>
      <c r="G13" s="1238">
        <v>9.0987539915852858E-2</v>
      </c>
      <c r="H13" s="1239">
        <v>0.15848016481609187</v>
      </c>
      <c r="K13" s="1203"/>
    </row>
    <row r="14" spans="1:11" ht="24" customHeight="1">
      <c r="A14" s="1224" t="s">
        <v>784</v>
      </c>
      <c r="B14" s="775">
        <v>-16953881</v>
      </c>
      <c r="C14" s="775">
        <v>103862</v>
      </c>
      <c r="D14" s="775">
        <v>133225</v>
      </c>
      <c r="E14" s="1240">
        <v>250066</v>
      </c>
      <c r="F14" s="1241"/>
      <c r="G14" s="1242"/>
      <c r="H14" s="1241"/>
      <c r="K14" s="1203"/>
    </row>
    <row r="15" spans="1:11" ht="18.75" customHeight="1"/>
    <row r="16" spans="1:11" ht="19.5" customHeight="1"/>
    <row r="17" spans="1:11" ht="18" customHeight="1">
      <c r="A17" s="1208"/>
      <c r="B17" s="1208"/>
      <c r="C17" s="1209"/>
      <c r="D17" s="1210"/>
      <c r="E17" s="1210"/>
      <c r="F17" s="1210"/>
      <c r="G17" s="1211"/>
      <c r="H17" s="1212" t="s">
        <v>2</v>
      </c>
    </row>
    <row r="20" spans="1:11" ht="15">
      <c r="A20" s="1213"/>
      <c r="B20" s="1214" t="s">
        <v>782</v>
      </c>
      <c r="C20" s="1215" t="s">
        <v>229</v>
      </c>
      <c r="D20" s="1216"/>
      <c r="E20" s="1216"/>
      <c r="F20" s="1217" t="s">
        <v>433</v>
      </c>
      <c r="G20" s="1218"/>
      <c r="H20" s="1219"/>
      <c r="K20" s="1244"/>
    </row>
    <row r="21" spans="1:11" ht="15">
      <c r="A21" s="1220" t="s">
        <v>3</v>
      </c>
      <c r="B21" s="1221" t="s">
        <v>228</v>
      </c>
      <c r="C21" s="1222"/>
      <c r="D21" s="1222"/>
      <c r="E21" s="1222"/>
      <c r="F21" s="1222" t="s">
        <v>4</v>
      </c>
      <c r="G21" s="1222" t="s">
        <v>4</v>
      </c>
      <c r="H21" s="1223"/>
      <c r="K21" s="1244"/>
    </row>
    <row r="22" spans="1:11" ht="17.25">
      <c r="A22" s="1224"/>
      <c r="B22" s="1225" t="s">
        <v>783</v>
      </c>
      <c r="C22" s="1222" t="s">
        <v>785</v>
      </c>
      <c r="D22" s="1222" t="s">
        <v>786</v>
      </c>
      <c r="E22" s="1222" t="s">
        <v>787</v>
      </c>
      <c r="F22" s="1226" t="s">
        <v>232</v>
      </c>
      <c r="G22" s="1226" t="s">
        <v>437</v>
      </c>
      <c r="H22" s="1227" t="s">
        <v>438</v>
      </c>
      <c r="K22" s="1244"/>
    </row>
    <row r="23" spans="1:11">
      <c r="A23" s="1228" t="s">
        <v>439</v>
      </c>
      <c r="B23" s="1229">
        <v>2</v>
      </c>
      <c r="C23" s="1230">
        <v>3</v>
      </c>
      <c r="D23" s="1230">
        <v>4</v>
      </c>
      <c r="E23" s="1230">
        <v>5</v>
      </c>
      <c r="F23" s="1230">
        <v>6</v>
      </c>
      <c r="G23" s="1230">
        <v>7</v>
      </c>
      <c r="H23" s="1231">
        <v>8</v>
      </c>
    </row>
    <row r="24" spans="1:11" ht="24" customHeight="1">
      <c r="A24" s="1233" t="s">
        <v>440</v>
      </c>
      <c r="B24" s="1234">
        <v>71448652</v>
      </c>
      <c r="C24" s="1018">
        <v>19372820</v>
      </c>
      <c r="D24" s="1018">
        <v>24442818</v>
      </c>
      <c r="E24" s="1018">
        <v>30831840</v>
      </c>
      <c r="F24" s="1236">
        <v>0.27114325403927847</v>
      </c>
      <c r="G24" s="1235">
        <v>0.34210327718989014</v>
      </c>
      <c r="H24" s="1245">
        <v>0.43152444639543375</v>
      </c>
    </row>
    <row r="25" spans="1:11" ht="24" customHeight="1">
      <c r="A25" s="1237" t="s">
        <v>441</v>
      </c>
      <c r="B25" s="1019">
        <v>88402533</v>
      </c>
      <c r="C25" s="1018">
        <v>19411851</v>
      </c>
      <c r="D25" s="1018">
        <v>24528276</v>
      </c>
      <c r="E25" s="1018">
        <v>30804682</v>
      </c>
      <c r="F25" s="1238">
        <v>0.21958478271205192</v>
      </c>
      <c r="G25" s="1239">
        <v>0.27746123518881521</v>
      </c>
      <c r="H25" s="1246">
        <v>0.34845926869538907</v>
      </c>
    </row>
    <row r="26" spans="1:11" ht="24" customHeight="1">
      <c r="A26" s="1224" t="s">
        <v>784</v>
      </c>
      <c r="B26" s="775">
        <v>-16953881</v>
      </c>
      <c r="C26" s="775">
        <v>-39031</v>
      </c>
      <c r="D26" s="775">
        <v>-85459</v>
      </c>
      <c r="E26" s="775">
        <v>27158</v>
      </c>
      <c r="F26" s="1241">
        <v>2.3021867382459508E-3</v>
      </c>
      <c r="G26" s="1241">
        <v>5.0406747575968006E-3</v>
      </c>
      <c r="H26" s="1241"/>
    </row>
    <row r="29" spans="1:11" ht="23.25" customHeight="1">
      <c r="H29" s="1212" t="s">
        <v>2</v>
      </c>
    </row>
    <row r="32" spans="1:11" ht="15">
      <c r="A32" s="1213"/>
      <c r="B32" s="1214" t="s">
        <v>782</v>
      </c>
      <c r="C32" s="1215" t="s">
        <v>229</v>
      </c>
      <c r="D32" s="1216"/>
      <c r="E32" s="1216"/>
      <c r="F32" s="1217" t="s">
        <v>433</v>
      </c>
      <c r="G32" s="1218"/>
      <c r="H32" s="1219"/>
    </row>
    <row r="33" spans="1:8" ht="15">
      <c r="A33" s="1220" t="s">
        <v>3</v>
      </c>
      <c r="B33" s="1221" t="s">
        <v>228</v>
      </c>
      <c r="C33" s="1222"/>
      <c r="D33" s="1222"/>
      <c r="E33" s="1222"/>
      <c r="F33" s="1222" t="s">
        <v>4</v>
      </c>
      <c r="G33" s="1222" t="s">
        <v>4</v>
      </c>
      <c r="H33" s="1223"/>
    </row>
    <row r="34" spans="1:8" ht="17.25">
      <c r="A34" s="1224"/>
      <c r="B34" s="1225" t="s">
        <v>783</v>
      </c>
      <c r="C34" s="1222" t="s">
        <v>788</v>
      </c>
      <c r="D34" s="1222" t="s">
        <v>789</v>
      </c>
      <c r="E34" s="1222" t="s">
        <v>790</v>
      </c>
      <c r="F34" s="1226" t="s">
        <v>232</v>
      </c>
      <c r="G34" s="1226" t="s">
        <v>437</v>
      </c>
      <c r="H34" s="1227" t="s">
        <v>438</v>
      </c>
    </row>
    <row r="35" spans="1:8">
      <c r="A35" s="1228" t="s">
        <v>439</v>
      </c>
      <c r="B35" s="1229">
        <v>2</v>
      </c>
      <c r="C35" s="1230">
        <v>3</v>
      </c>
      <c r="D35" s="1230">
        <v>4</v>
      </c>
      <c r="E35" s="1230">
        <v>5</v>
      </c>
      <c r="F35" s="1230">
        <v>6</v>
      </c>
      <c r="G35" s="1247">
        <v>7</v>
      </c>
      <c r="H35" s="1231">
        <v>8</v>
      </c>
    </row>
    <row r="36" spans="1:8" ht="24" customHeight="1">
      <c r="A36" s="1233" t="s">
        <v>440</v>
      </c>
      <c r="B36" s="1248">
        <v>71448652</v>
      </c>
      <c r="C36" s="1249">
        <v>34828643</v>
      </c>
      <c r="D36" s="1249">
        <v>39104303</v>
      </c>
      <c r="E36" s="1249"/>
      <c r="F36" s="1236">
        <v>0.48746396223122584</v>
      </c>
      <c r="G36" s="1235">
        <v>0.54730637885232603</v>
      </c>
      <c r="H36" s="1245"/>
    </row>
    <row r="37" spans="1:8" ht="24" customHeight="1">
      <c r="A37" s="1237" t="s">
        <v>441</v>
      </c>
      <c r="B37" s="1019">
        <v>88402533</v>
      </c>
      <c r="C37" s="1018">
        <v>34805296</v>
      </c>
      <c r="D37" s="1018">
        <v>39092071</v>
      </c>
      <c r="E37" s="1018"/>
      <c r="F37" s="1238">
        <v>0.39371378645903732</v>
      </c>
      <c r="G37" s="1239">
        <v>0.44220532685415248</v>
      </c>
      <c r="H37" s="1246"/>
    </row>
    <row r="38" spans="1:8" ht="24" customHeight="1">
      <c r="A38" s="1224" t="s">
        <v>784</v>
      </c>
      <c r="B38" s="775">
        <v>-16953881</v>
      </c>
      <c r="C38" s="775">
        <v>23347</v>
      </c>
      <c r="D38" s="775">
        <v>12232</v>
      </c>
      <c r="E38" s="775"/>
      <c r="F38" s="1242"/>
      <c r="G38" s="1241"/>
      <c r="H38" s="1250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8" firstPageNumber="63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opLeftCell="A28" zoomScale="76" zoomScaleNormal="76" zoomScaleSheetLayoutView="80" workbookViewId="0">
      <selection activeCell="R42" sqref="R42"/>
    </sheetView>
  </sheetViews>
  <sheetFormatPr defaultColWidth="9.28515625" defaultRowHeight="15"/>
  <cols>
    <col min="1" max="1" width="103.140625" style="1253" customWidth="1"/>
    <col min="2" max="2" width="20.5703125" style="1253" customWidth="1"/>
    <col min="3" max="3" width="19.42578125" style="1298" customWidth="1"/>
    <col min="4" max="4" width="16.7109375" style="1253" customWidth="1"/>
    <col min="5" max="5" width="9.28515625" style="1253"/>
    <col min="6" max="6" width="8.42578125" style="1253" customWidth="1"/>
    <col min="7" max="7" width="17.5703125" style="1253" bestFit="1" customWidth="1"/>
    <col min="8" max="8" width="21.7109375" style="1253" customWidth="1"/>
    <col min="9" max="9" width="21.28515625" style="1253" customWidth="1"/>
    <col min="10" max="245" width="9.28515625" style="1253"/>
    <col min="246" max="246" width="103.140625" style="1253" customWidth="1"/>
    <col min="247" max="247" width="20.5703125" style="1253" customWidth="1"/>
    <col min="248" max="248" width="19.42578125" style="1253" customWidth="1"/>
    <col min="249" max="249" width="16.7109375" style="1253" customWidth="1"/>
    <col min="250" max="250" width="12.85546875" style="1253" customWidth="1"/>
    <col min="251" max="251" width="11" style="1253" bestFit="1" customWidth="1"/>
    <col min="252" max="256" width="9.28515625" style="1253"/>
    <col min="257" max="257" width="103.140625" style="1253" customWidth="1"/>
    <col min="258" max="258" width="20.5703125" style="1253" customWidth="1"/>
    <col min="259" max="259" width="19.42578125" style="1253" customWidth="1"/>
    <col min="260" max="260" width="16.7109375" style="1253" customWidth="1"/>
    <col min="261" max="261" width="9.28515625" style="1253"/>
    <col min="262" max="262" width="8.42578125" style="1253" customWidth="1"/>
    <col min="263" max="263" width="17.5703125" style="1253" bestFit="1" customWidth="1"/>
    <col min="264" max="264" width="21.7109375" style="1253" customWidth="1"/>
    <col min="265" max="265" width="21.28515625" style="1253" customWidth="1"/>
    <col min="266" max="501" width="9.28515625" style="1253"/>
    <col min="502" max="502" width="103.140625" style="1253" customWidth="1"/>
    <col min="503" max="503" width="20.5703125" style="1253" customWidth="1"/>
    <col min="504" max="504" width="19.42578125" style="1253" customWidth="1"/>
    <col min="505" max="505" width="16.7109375" style="1253" customWidth="1"/>
    <col min="506" max="506" width="12.85546875" style="1253" customWidth="1"/>
    <col min="507" max="507" width="11" style="1253" bestFit="1" customWidth="1"/>
    <col min="508" max="512" width="9.28515625" style="1253"/>
    <col min="513" max="513" width="103.140625" style="1253" customWidth="1"/>
    <col min="514" max="514" width="20.5703125" style="1253" customWidth="1"/>
    <col min="515" max="515" width="19.42578125" style="1253" customWidth="1"/>
    <col min="516" max="516" width="16.7109375" style="1253" customWidth="1"/>
    <col min="517" max="517" width="9.28515625" style="1253"/>
    <col min="518" max="518" width="8.42578125" style="1253" customWidth="1"/>
    <col min="519" max="519" width="17.5703125" style="1253" bestFit="1" customWidth="1"/>
    <col min="520" max="520" width="21.7109375" style="1253" customWidth="1"/>
    <col min="521" max="521" width="21.28515625" style="1253" customWidth="1"/>
    <col min="522" max="757" width="9.28515625" style="1253"/>
    <col min="758" max="758" width="103.140625" style="1253" customWidth="1"/>
    <col min="759" max="759" width="20.5703125" style="1253" customWidth="1"/>
    <col min="760" max="760" width="19.42578125" style="1253" customWidth="1"/>
    <col min="761" max="761" width="16.7109375" style="1253" customWidth="1"/>
    <col min="762" max="762" width="12.85546875" style="1253" customWidth="1"/>
    <col min="763" max="763" width="11" style="1253" bestFit="1" customWidth="1"/>
    <col min="764" max="768" width="9.28515625" style="1253"/>
    <col min="769" max="769" width="103.140625" style="1253" customWidth="1"/>
    <col min="770" max="770" width="20.5703125" style="1253" customWidth="1"/>
    <col min="771" max="771" width="19.42578125" style="1253" customWidth="1"/>
    <col min="772" max="772" width="16.7109375" style="1253" customWidth="1"/>
    <col min="773" max="773" width="9.28515625" style="1253"/>
    <col min="774" max="774" width="8.42578125" style="1253" customWidth="1"/>
    <col min="775" max="775" width="17.5703125" style="1253" bestFit="1" customWidth="1"/>
    <col min="776" max="776" width="21.7109375" style="1253" customWidth="1"/>
    <col min="777" max="777" width="21.28515625" style="1253" customWidth="1"/>
    <col min="778" max="1013" width="9.28515625" style="1253"/>
    <col min="1014" max="1014" width="103.140625" style="1253" customWidth="1"/>
    <col min="1015" max="1015" width="20.5703125" style="1253" customWidth="1"/>
    <col min="1016" max="1016" width="19.42578125" style="1253" customWidth="1"/>
    <col min="1017" max="1017" width="16.7109375" style="1253" customWidth="1"/>
    <col min="1018" max="1018" width="12.85546875" style="1253" customWidth="1"/>
    <col min="1019" max="1019" width="11" style="1253" bestFit="1" customWidth="1"/>
    <col min="1020" max="1024" width="9.28515625" style="1253"/>
    <col min="1025" max="1025" width="103.140625" style="1253" customWidth="1"/>
    <col min="1026" max="1026" width="20.5703125" style="1253" customWidth="1"/>
    <col min="1027" max="1027" width="19.42578125" style="1253" customWidth="1"/>
    <col min="1028" max="1028" width="16.7109375" style="1253" customWidth="1"/>
    <col min="1029" max="1029" width="9.28515625" style="1253"/>
    <col min="1030" max="1030" width="8.42578125" style="1253" customWidth="1"/>
    <col min="1031" max="1031" width="17.5703125" style="1253" bestFit="1" customWidth="1"/>
    <col min="1032" max="1032" width="21.7109375" style="1253" customWidth="1"/>
    <col min="1033" max="1033" width="21.28515625" style="1253" customWidth="1"/>
    <col min="1034" max="1269" width="9.28515625" style="1253"/>
    <col min="1270" max="1270" width="103.140625" style="1253" customWidth="1"/>
    <col min="1271" max="1271" width="20.5703125" style="1253" customWidth="1"/>
    <col min="1272" max="1272" width="19.42578125" style="1253" customWidth="1"/>
    <col min="1273" max="1273" width="16.7109375" style="1253" customWidth="1"/>
    <col min="1274" max="1274" width="12.85546875" style="1253" customWidth="1"/>
    <col min="1275" max="1275" width="11" style="1253" bestFit="1" customWidth="1"/>
    <col min="1276" max="1280" width="9.28515625" style="1253"/>
    <col min="1281" max="1281" width="103.140625" style="1253" customWidth="1"/>
    <col min="1282" max="1282" width="20.5703125" style="1253" customWidth="1"/>
    <col min="1283" max="1283" width="19.42578125" style="1253" customWidth="1"/>
    <col min="1284" max="1284" width="16.7109375" style="1253" customWidth="1"/>
    <col min="1285" max="1285" width="9.28515625" style="1253"/>
    <col min="1286" max="1286" width="8.42578125" style="1253" customWidth="1"/>
    <col min="1287" max="1287" width="17.5703125" style="1253" bestFit="1" customWidth="1"/>
    <col min="1288" max="1288" width="21.7109375" style="1253" customWidth="1"/>
    <col min="1289" max="1289" width="21.28515625" style="1253" customWidth="1"/>
    <col min="1290" max="1525" width="9.28515625" style="1253"/>
    <col min="1526" max="1526" width="103.140625" style="1253" customWidth="1"/>
    <col min="1527" max="1527" width="20.5703125" style="1253" customWidth="1"/>
    <col min="1528" max="1528" width="19.42578125" style="1253" customWidth="1"/>
    <col min="1529" max="1529" width="16.7109375" style="1253" customWidth="1"/>
    <col min="1530" max="1530" width="12.85546875" style="1253" customWidth="1"/>
    <col min="1531" max="1531" width="11" style="1253" bestFit="1" customWidth="1"/>
    <col min="1532" max="1536" width="9.28515625" style="1253"/>
    <col min="1537" max="1537" width="103.140625" style="1253" customWidth="1"/>
    <col min="1538" max="1538" width="20.5703125" style="1253" customWidth="1"/>
    <col min="1539" max="1539" width="19.42578125" style="1253" customWidth="1"/>
    <col min="1540" max="1540" width="16.7109375" style="1253" customWidth="1"/>
    <col min="1541" max="1541" width="9.28515625" style="1253"/>
    <col min="1542" max="1542" width="8.42578125" style="1253" customWidth="1"/>
    <col min="1543" max="1543" width="17.5703125" style="1253" bestFit="1" customWidth="1"/>
    <col min="1544" max="1544" width="21.7109375" style="1253" customWidth="1"/>
    <col min="1545" max="1545" width="21.28515625" style="1253" customWidth="1"/>
    <col min="1546" max="1781" width="9.28515625" style="1253"/>
    <col min="1782" max="1782" width="103.140625" style="1253" customWidth="1"/>
    <col min="1783" max="1783" width="20.5703125" style="1253" customWidth="1"/>
    <col min="1784" max="1784" width="19.42578125" style="1253" customWidth="1"/>
    <col min="1785" max="1785" width="16.7109375" style="1253" customWidth="1"/>
    <col min="1786" max="1786" width="12.85546875" style="1253" customWidth="1"/>
    <col min="1787" max="1787" width="11" style="1253" bestFit="1" customWidth="1"/>
    <col min="1788" max="1792" width="9.28515625" style="1253"/>
    <col min="1793" max="1793" width="103.140625" style="1253" customWidth="1"/>
    <col min="1794" max="1794" width="20.5703125" style="1253" customWidth="1"/>
    <col min="1795" max="1795" width="19.42578125" style="1253" customWidth="1"/>
    <col min="1796" max="1796" width="16.7109375" style="1253" customWidth="1"/>
    <col min="1797" max="1797" width="9.28515625" style="1253"/>
    <col min="1798" max="1798" width="8.42578125" style="1253" customWidth="1"/>
    <col min="1799" max="1799" width="17.5703125" style="1253" bestFit="1" customWidth="1"/>
    <col min="1800" max="1800" width="21.7109375" style="1253" customWidth="1"/>
    <col min="1801" max="1801" width="21.28515625" style="1253" customWidth="1"/>
    <col min="1802" max="2037" width="9.28515625" style="1253"/>
    <col min="2038" max="2038" width="103.140625" style="1253" customWidth="1"/>
    <col min="2039" max="2039" width="20.5703125" style="1253" customWidth="1"/>
    <col min="2040" max="2040" width="19.42578125" style="1253" customWidth="1"/>
    <col min="2041" max="2041" width="16.7109375" style="1253" customWidth="1"/>
    <col min="2042" max="2042" width="12.85546875" style="1253" customWidth="1"/>
    <col min="2043" max="2043" width="11" style="1253" bestFit="1" customWidth="1"/>
    <col min="2044" max="2048" width="9.28515625" style="1253"/>
    <col min="2049" max="2049" width="103.140625" style="1253" customWidth="1"/>
    <col min="2050" max="2050" width="20.5703125" style="1253" customWidth="1"/>
    <col min="2051" max="2051" width="19.42578125" style="1253" customWidth="1"/>
    <col min="2052" max="2052" width="16.7109375" style="1253" customWidth="1"/>
    <col min="2053" max="2053" width="9.28515625" style="1253"/>
    <col min="2054" max="2054" width="8.42578125" style="1253" customWidth="1"/>
    <col min="2055" max="2055" width="17.5703125" style="1253" bestFit="1" customWidth="1"/>
    <col min="2056" max="2056" width="21.7109375" style="1253" customWidth="1"/>
    <col min="2057" max="2057" width="21.28515625" style="1253" customWidth="1"/>
    <col min="2058" max="2293" width="9.28515625" style="1253"/>
    <col min="2294" max="2294" width="103.140625" style="1253" customWidth="1"/>
    <col min="2295" max="2295" width="20.5703125" style="1253" customWidth="1"/>
    <col min="2296" max="2296" width="19.42578125" style="1253" customWidth="1"/>
    <col min="2297" max="2297" width="16.7109375" style="1253" customWidth="1"/>
    <col min="2298" max="2298" width="12.85546875" style="1253" customWidth="1"/>
    <col min="2299" max="2299" width="11" style="1253" bestFit="1" customWidth="1"/>
    <col min="2300" max="2304" width="9.28515625" style="1253"/>
    <col min="2305" max="2305" width="103.140625" style="1253" customWidth="1"/>
    <col min="2306" max="2306" width="20.5703125" style="1253" customWidth="1"/>
    <col min="2307" max="2307" width="19.42578125" style="1253" customWidth="1"/>
    <col min="2308" max="2308" width="16.7109375" style="1253" customWidth="1"/>
    <col min="2309" max="2309" width="9.28515625" style="1253"/>
    <col min="2310" max="2310" width="8.42578125" style="1253" customWidth="1"/>
    <col min="2311" max="2311" width="17.5703125" style="1253" bestFit="1" customWidth="1"/>
    <col min="2312" max="2312" width="21.7109375" style="1253" customWidth="1"/>
    <col min="2313" max="2313" width="21.28515625" style="1253" customWidth="1"/>
    <col min="2314" max="2549" width="9.28515625" style="1253"/>
    <col min="2550" max="2550" width="103.140625" style="1253" customWidth="1"/>
    <col min="2551" max="2551" width="20.5703125" style="1253" customWidth="1"/>
    <col min="2552" max="2552" width="19.42578125" style="1253" customWidth="1"/>
    <col min="2553" max="2553" width="16.7109375" style="1253" customWidth="1"/>
    <col min="2554" max="2554" width="12.85546875" style="1253" customWidth="1"/>
    <col min="2555" max="2555" width="11" style="1253" bestFit="1" customWidth="1"/>
    <col min="2556" max="2560" width="9.28515625" style="1253"/>
    <col min="2561" max="2561" width="103.140625" style="1253" customWidth="1"/>
    <col min="2562" max="2562" width="20.5703125" style="1253" customWidth="1"/>
    <col min="2563" max="2563" width="19.42578125" style="1253" customWidth="1"/>
    <col min="2564" max="2564" width="16.7109375" style="1253" customWidth="1"/>
    <col min="2565" max="2565" width="9.28515625" style="1253"/>
    <col min="2566" max="2566" width="8.42578125" style="1253" customWidth="1"/>
    <col min="2567" max="2567" width="17.5703125" style="1253" bestFit="1" customWidth="1"/>
    <col min="2568" max="2568" width="21.7109375" style="1253" customWidth="1"/>
    <col min="2569" max="2569" width="21.28515625" style="1253" customWidth="1"/>
    <col min="2570" max="2805" width="9.28515625" style="1253"/>
    <col min="2806" max="2806" width="103.140625" style="1253" customWidth="1"/>
    <col min="2807" max="2807" width="20.5703125" style="1253" customWidth="1"/>
    <col min="2808" max="2808" width="19.42578125" style="1253" customWidth="1"/>
    <col min="2809" max="2809" width="16.7109375" style="1253" customWidth="1"/>
    <col min="2810" max="2810" width="12.85546875" style="1253" customWidth="1"/>
    <col min="2811" max="2811" width="11" style="1253" bestFit="1" customWidth="1"/>
    <col min="2812" max="2816" width="9.28515625" style="1253"/>
    <col min="2817" max="2817" width="103.140625" style="1253" customWidth="1"/>
    <col min="2818" max="2818" width="20.5703125" style="1253" customWidth="1"/>
    <col min="2819" max="2819" width="19.42578125" style="1253" customWidth="1"/>
    <col min="2820" max="2820" width="16.7109375" style="1253" customWidth="1"/>
    <col min="2821" max="2821" width="9.28515625" style="1253"/>
    <col min="2822" max="2822" width="8.42578125" style="1253" customWidth="1"/>
    <col min="2823" max="2823" width="17.5703125" style="1253" bestFit="1" customWidth="1"/>
    <col min="2824" max="2824" width="21.7109375" style="1253" customWidth="1"/>
    <col min="2825" max="2825" width="21.28515625" style="1253" customWidth="1"/>
    <col min="2826" max="3061" width="9.28515625" style="1253"/>
    <col min="3062" max="3062" width="103.140625" style="1253" customWidth="1"/>
    <col min="3063" max="3063" width="20.5703125" style="1253" customWidth="1"/>
    <col min="3064" max="3064" width="19.42578125" style="1253" customWidth="1"/>
    <col min="3065" max="3065" width="16.7109375" style="1253" customWidth="1"/>
    <col min="3066" max="3066" width="12.85546875" style="1253" customWidth="1"/>
    <col min="3067" max="3067" width="11" style="1253" bestFit="1" customWidth="1"/>
    <col min="3068" max="3072" width="9.28515625" style="1253"/>
    <col min="3073" max="3073" width="103.140625" style="1253" customWidth="1"/>
    <col min="3074" max="3074" width="20.5703125" style="1253" customWidth="1"/>
    <col min="3075" max="3075" width="19.42578125" style="1253" customWidth="1"/>
    <col min="3076" max="3076" width="16.7109375" style="1253" customWidth="1"/>
    <col min="3077" max="3077" width="9.28515625" style="1253"/>
    <col min="3078" max="3078" width="8.42578125" style="1253" customWidth="1"/>
    <col min="3079" max="3079" width="17.5703125" style="1253" bestFit="1" customWidth="1"/>
    <col min="3080" max="3080" width="21.7109375" style="1253" customWidth="1"/>
    <col min="3081" max="3081" width="21.28515625" style="1253" customWidth="1"/>
    <col min="3082" max="3317" width="9.28515625" style="1253"/>
    <col min="3318" max="3318" width="103.140625" style="1253" customWidth="1"/>
    <col min="3319" max="3319" width="20.5703125" style="1253" customWidth="1"/>
    <col min="3320" max="3320" width="19.42578125" style="1253" customWidth="1"/>
    <col min="3321" max="3321" width="16.7109375" style="1253" customWidth="1"/>
    <col min="3322" max="3322" width="12.85546875" style="1253" customWidth="1"/>
    <col min="3323" max="3323" width="11" style="1253" bestFit="1" customWidth="1"/>
    <col min="3324" max="3328" width="9.28515625" style="1253"/>
    <col min="3329" max="3329" width="103.140625" style="1253" customWidth="1"/>
    <col min="3330" max="3330" width="20.5703125" style="1253" customWidth="1"/>
    <col min="3331" max="3331" width="19.42578125" style="1253" customWidth="1"/>
    <col min="3332" max="3332" width="16.7109375" style="1253" customWidth="1"/>
    <col min="3333" max="3333" width="9.28515625" style="1253"/>
    <col min="3334" max="3334" width="8.42578125" style="1253" customWidth="1"/>
    <col min="3335" max="3335" width="17.5703125" style="1253" bestFit="1" customWidth="1"/>
    <col min="3336" max="3336" width="21.7109375" style="1253" customWidth="1"/>
    <col min="3337" max="3337" width="21.28515625" style="1253" customWidth="1"/>
    <col min="3338" max="3573" width="9.28515625" style="1253"/>
    <col min="3574" max="3574" width="103.140625" style="1253" customWidth="1"/>
    <col min="3575" max="3575" width="20.5703125" style="1253" customWidth="1"/>
    <col min="3576" max="3576" width="19.42578125" style="1253" customWidth="1"/>
    <col min="3577" max="3577" width="16.7109375" style="1253" customWidth="1"/>
    <col min="3578" max="3578" width="12.85546875" style="1253" customWidth="1"/>
    <col min="3579" max="3579" width="11" style="1253" bestFit="1" customWidth="1"/>
    <col min="3580" max="3584" width="9.28515625" style="1253"/>
    <col min="3585" max="3585" width="103.140625" style="1253" customWidth="1"/>
    <col min="3586" max="3586" width="20.5703125" style="1253" customWidth="1"/>
    <col min="3587" max="3587" width="19.42578125" style="1253" customWidth="1"/>
    <col min="3588" max="3588" width="16.7109375" style="1253" customWidth="1"/>
    <col min="3589" max="3589" width="9.28515625" style="1253"/>
    <col min="3590" max="3590" width="8.42578125" style="1253" customWidth="1"/>
    <col min="3591" max="3591" width="17.5703125" style="1253" bestFit="1" customWidth="1"/>
    <col min="3592" max="3592" width="21.7109375" style="1253" customWidth="1"/>
    <col min="3593" max="3593" width="21.28515625" style="1253" customWidth="1"/>
    <col min="3594" max="3829" width="9.28515625" style="1253"/>
    <col min="3830" max="3830" width="103.140625" style="1253" customWidth="1"/>
    <col min="3831" max="3831" width="20.5703125" style="1253" customWidth="1"/>
    <col min="3832" max="3832" width="19.42578125" style="1253" customWidth="1"/>
    <col min="3833" max="3833" width="16.7109375" style="1253" customWidth="1"/>
    <col min="3834" max="3834" width="12.85546875" style="1253" customWidth="1"/>
    <col min="3835" max="3835" width="11" style="1253" bestFit="1" customWidth="1"/>
    <col min="3836" max="3840" width="9.28515625" style="1253"/>
    <col min="3841" max="3841" width="103.140625" style="1253" customWidth="1"/>
    <col min="3842" max="3842" width="20.5703125" style="1253" customWidth="1"/>
    <col min="3843" max="3843" width="19.42578125" style="1253" customWidth="1"/>
    <col min="3844" max="3844" width="16.7109375" style="1253" customWidth="1"/>
    <col min="3845" max="3845" width="9.28515625" style="1253"/>
    <col min="3846" max="3846" width="8.42578125" style="1253" customWidth="1"/>
    <col min="3847" max="3847" width="17.5703125" style="1253" bestFit="1" customWidth="1"/>
    <col min="3848" max="3848" width="21.7109375" style="1253" customWidth="1"/>
    <col min="3849" max="3849" width="21.28515625" style="1253" customWidth="1"/>
    <col min="3850" max="4085" width="9.28515625" style="1253"/>
    <col min="4086" max="4086" width="103.140625" style="1253" customWidth="1"/>
    <col min="4087" max="4087" width="20.5703125" style="1253" customWidth="1"/>
    <col min="4088" max="4088" width="19.42578125" style="1253" customWidth="1"/>
    <col min="4089" max="4089" width="16.7109375" style="1253" customWidth="1"/>
    <col min="4090" max="4090" width="12.85546875" style="1253" customWidth="1"/>
    <col min="4091" max="4091" width="11" style="1253" bestFit="1" customWidth="1"/>
    <col min="4092" max="4096" width="9.28515625" style="1253"/>
    <col min="4097" max="4097" width="103.140625" style="1253" customWidth="1"/>
    <col min="4098" max="4098" width="20.5703125" style="1253" customWidth="1"/>
    <col min="4099" max="4099" width="19.42578125" style="1253" customWidth="1"/>
    <col min="4100" max="4100" width="16.7109375" style="1253" customWidth="1"/>
    <col min="4101" max="4101" width="9.28515625" style="1253"/>
    <col min="4102" max="4102" width="8.42578125" style="1253" customWidth="1"/>
    <col min="4103" max="4103" width="17.5703125" style="1253" bestFit="1" customWidth="1"/>
    <col min="4104" max="4104" width="21.7109375" style="1253" customWidth="1"/>
    <col min="4105" max="4105" width="21.28515625" style="1253" customWidth="1"/>
    <col min="4106" max="4341" width="9.28515625" style="1253"/>
    <col min="4342" max="4342" width="103.140625" style="1253" customWidth="1"/>
    <col min="4343" max="4343" width="20.5703125" style="1253" customWidth="1"/>
    <col min="4344" max="4344" width="19.42578125" style="1253" customWidth="1"/>
    <col min="4345" max="4345" width="16.7109375" style="1253" customWidth="1"/>
    <col min="4346" max="4346" width="12.85546875" style="1253" customWidth="1"/>
    <col min="4347" max="4347" width="11" style="1253" bestFit="1" customWidth="1"/>
    <col min="4348" max="4352" width="9.28515625" style="1253"/>
    <col min="4353" max="4353" width="103.140625" style="1253" customWidth="1"/>
    <col min="4354" max="4354" width="20.5703125" style="1253" customWidth="1"/>
    <col min="4355" max="4355" width="19.42578125" style="1253" customWidth="1"/>
    <col min="4356" max="4356" width="16.7109375" style="1253" customWidth="1"/>
    <col min="4357" max="4357" width="9.28515625" style="1253"/>
    <col min="4358" max="4358" width="8.42578125" style="1253" customWidth="1"/>
    <col min="4359" max="4359" width="17.5703125" style="1253" bestFit="1" customWidth="1"/>
    <col min="4360" max="4360" width="21.7109375" style="1253" customWidth="1"/>
    <col min="4361" max="4361" width="21.28515625" style="1253" customWidth="1"/>
    <col min="4362" max="4597" width="9.28515625" style="1253"/>
    <col min="4598" max="4598" width="103.140625" style="1253" customWidth="1"/>
    <col min="4599" max="4599" width="20.5703125" style="1253" customWidth="1"/>
    <col min="4600" max="4600" width="19.42578125" style="1253" customWidth="1"/>
    <col min="4601" max="4601" width="16.7109375" style="1253" customWidth="1"/>
    <col min="4602" max="4602" width="12.85546875" style="1253" customWidth="1"/>
    <col min="4603" max="4603" width="11" style="1253" bestFit="1" customWidth="1"/>
    <col min="4604" max="4608" width="9.28515625" style="1253"/>
    <col min="4609" max="4609" width="103.140625" style="1253" customWidth="1"/>
    <col min="4610" max="4610" width="20.5703125" style="1253" customWidth="1"/>
    <col min="4611" max="4611" width="19.42578125" style="1253" customWidth="1"/>
    <col min="4612" max="4612" width="16.7109375" style="1253" customWidth="1"/>
    <col min="4613" max="4613" width="9.28515625" style="1253"/>
    <col min="4614" max="4614" width="8.42578125" style="1253" customWidth="1"/>
    <col min="4615" max="4615" width="17.5703125" style="1253" bestFit="1" customWidth="1"/>
    <col min="4616" max="4616" width="21.7109375" style="1253" customWidth="1"/>
    <col min="4617" max="4617" width="21.28515625" style="1253" customWidth="1"/>
    <col min="4618" max="4853" width="9.28515625" style="1253"/>
    <col min="4854" max="4854" width="103.140625" style="1253" customWidth="1"/>
    <col min="4855" max="4855" width="20.5703125" style="1253" customWidth="1"/>
    <col min="4856" max="4856" width="19.42578125" style="1253" customWidth="1"/>
    <col min="4857" max="4857" width="16.7109375" style="1253" customWidth="1"/>
    <col min="4858" max="4858" width="12.85546875" style="1253" customWidth="1"/>
    <col min="4859" max="4859" width="11" style="1253" bestFit="1" customWidth="1"/>
    <col min="4860" max="4864" width="9.28515625" style="1253"/>
    <col min="4865" max="4865" width="103.140625" style="1253" customWidth="1"/>
    <col min="4866" max="4866" width="20.5703125" style="1253" customWidth="1"/>
    <col min="4867" max="4867" width="19.42578125" style="1253" customWidth="1"/>
    <col min="4868" max="4868" width="16.7109375" style="1253" customWidth="1"/>
    <col min="4869" max="4869" width="9.28515625" style="1253"/>
    <col min="4870" max="4870" width="8.42578125" style="1253" customWidth="1"/>
    <col min="4871" max="4871" width="17.5703125" style="1253" bestFit="1" customWidth="1"/>
    <col min="4872" max="4872" width="21.7109375" style="1253" customWidth="1"/>
    <col min="4873" max="4873" width="21.28515625" style="1253" customWidth="1"/>
    <col min="4874" max="5109" width="9.28515625" style="1253"/>
    <col min="5110" max="5110" width="103.140625" style="1253" customWidth="1"/>
    <col min="5111" max="5111" width="20.5703125" style="1253" customWidth="1"/>
    <col min="5112" max="5112" width="19.42578125" style="1253" customWidth="1"/>
    <col min="5113" max="5113" width="16.7109375" style="1253" customWidth="1"/>
    <col min="5114" max="5114" width="12.85546875" style="1253" customWidth="1"/>
    <col min="5115" max="5115" width="11" style="1253" bestFit="1" customWidth="1"/>
    <col min="5116" max="5120" width="9.28515625" style="1253"/>
    <col min="5121" max="5121" width="103.140625" style="1253" customWidth="1"/>
    <col min="5122" max="5122" width="20.5703125" style="1253" customWidth="1"/>
    <col min="5123" max="5123" width="19.42578125" style="1253" customWidth="1"/>
    <col min="5124" max="5124" width="16.7109375" style="1253" customWidth="1"/>
    <col min="5125" max="5125" width="9.28515625" style="1253"/>
    <col min="5126" max="5126" width="8.42578125" style="1253" customWidth="1"/>
    <col min="5127" max="5127" width="17.5703125" style="1253" bestFit="1" customWidth="1"/>
    <col min="5128" max="5128" width="21.7109375" style="1253" customWidth="1"/>
    <col min="5129" max="5129" width="21.28515625" style="1253" customWidth="1"/>
    <col min="5130" max="5365" width="9.28515625" style="1253"/>
    <col min="5366" max="5366" width="103.140625" style="1253" customWidth="1"/>
    <col min="5367" max="5367" width="20.5703125" style="1253" customWidth="1"/>
    <col min="5368" max="5368" width="19.42578125" style="1253" customWidth="1"/>
    <col min="5369" max="5369" width="16.7109375" style="1253" customWidth="1"/>
    <col min="5370" max="5370" width="12.85546875" style="1253" customWidth="1"/>
    <col min="5371" max="5371" width="11" style="1253" bestFit="1" customWidth="1"/>
    <col min="5372" max="5376" width="9.28515625" style="1253"/>
    <col min="5377" max="5377" width="103.140625" style="1253" customWidth="1"/>
    <col min="5378" max="5378" width="20.5703125" style="1253" customWidth="1"/>
    <col min="5379" max="5379" width="19.42578125" style="1253" customWidth="1"/>
    <col min="5380" max="5380" width="16.7109375" style="1253" customWidth="1"/>
    <col min="5381" max="5381" width="9.28515625" style="1253"/>
    <col min="5382" max="5382" width="8.42578125" style="1253" customWidth="1"/>
    <col min="5383" max="5383" width="17.5703125" style="1253" bestFit="1" customWidth="1"/>
    <col min="5384" max="5384" width="21.7109375" style="1253" customWidth="1"/>
    <col min="5385" max="5385" width="21.28515625" style="1253" customWidth="1"/>
    <col min="5386" max="5621" width="9.28515625" style="1253"/>
    <col min="5622" max="5622" width="103.140625" style="1253" customWidth="1"/>
    <col min="5623" max="5623" width="20.5703125" style="1253" customWidth="1"/>
    <col min="5624" max="5624" width="19.42578125" style="1253" customWidth="1"/>
    <col min="5625" max="5625" width="16.7109375" style="1253" customWidth="1"/>
    <col min="5626" max="5626" width="12.85546875" style="1253" customWidth="1"/>
    <col min="5627" max="5627" width="11" style="1253" bestFit="1" customWidth="1"/>
    <col min="5628" max="5632" width="9.28515625" style="1253"/>
    <col min="5633" max="5633" width="103.140625" style="1253" customWidth="1"/>
    <col min="5634" max="5634" width="20.5703125" style="1253" customWidth="1"/>
    <col min="5635" max="5635" width="19.42578125" style="1253" customWidth="1"/>
    <col min="5636" max="5636" width="16.7109375" style="1253" customWidth="1"/>
    <col min="5637" max="5637" width="9.28515625" style="1253"/>
    <col min="5638" max="5638" width="8.42578125" style="1253" customWidth="1"/>
    <col min="5639" max="5639" width="17.5703125" style="1253" bestFit="1" customWidth="1"/>
    <col min="5640" max="5640" width="21.7109375" style="1253" customWidth="1"/>
    <col min="5641" max="5641" width="21.28515625" style="1253" customWidth="1"/>
    <col min="5642" max="5877" width="9.28515625" style="1253"/>
    <col min="5878" max="5878" width="103.140625" style="1253" customWidth="1"/>
    <col min="5879" max="5879" width="20.5703125" style="1253" customWidth="1"/>
    <col min="5880" max="5880" width="19.42578125" style="1253" customWidth="1"/>
    <col min="5881" max="5881" width="16.7109375" style="1253" customWidth="1"/>
    <col min="5882" max="5882" width="12.85546875" style="1253" customWidth="1"/>
    <col min="5883" max="5883" width="11" style="1253" bestFit="1" customWidth="1"/>
    <col min="5884" max="5888" width="9.28515625" style="1253"/>
    <col min="5889" max="5889" width="103.140625" style="1253" customWidth="1"/>
    <col min="5890" max="5890" width="20.5703125" style="1253" customWidth="1"/>
    <col min="5891" max="5891" width="19.42578125" style="1253" customWidth="1"/>
    <col min="5892" max="5892" width="16.7109375" style="1253" customWidth="1"/>
    <col min="5893" max="5893" width="9.28515625" style="1253"/>
    <col min="5894" max="5894" width="8.42578125" style="1253" customWidth="1"/>
    <col min="5895" max="5895" width="17.5703125" style="1253" bestFit="1" customWidth="1"/>
    <col min="5896" max="5896" width="21.7109375" style="1253" customWidth="1"/>
    <col min="5897" max="5897" width="21.28515625" style="1253" customWidth="1"/>
    <col min="5898" max="6133" width="9.28515625" style="1253"/>
    <col min="6134" max="6134" width="103.140625" style="1253" customWidth="1"/>
    <col min="6135" max="6135" width="20.5703125" style="1253" customWidth="1"/>
    <col min="6136" max="6136" width="19.42578125" style="1253" customWidth="1"/>
    <col min="6137" max="6137" width="16.7109375" style="1253" customWidth="1"/>
    <col min="6138" max="6138" width="12.85546875" style="1253" customWidth="1"/>
    <col min="6139" max="6139" width="11" style="1253" bestFit="1" customWidth="1"/>
    <col min="6140" max="6144" width="9.28515625" style="1253"/>
    <col min="6145" max="6145" width="103.140625" style="1253" customWidth="1"/>
    <col min="6146" max="6146" width="20.5703125" style="1253" customWidth="1"/>
    <col min="6147" max="6147" width="19.42578125" style="1253" customWidth="1"/>
    <col min="6148" max="6148" width="16.7109375" style="1253" customWidth="1"/>
    <col min="6149" max="6149" width="9.28515625" style="1253"/>
    <col min="6150" max="6150" width="8.42578125" style="1253" customWidth="1"/>
    <col min="6151" max="6151" width="17.5703125" style="1253" bestFit="1" customWidth="1"/>
    <col min="6152" max="6152" width="21.7109375" style="1253" customWidth="1"/>
    <col min="6153" max="6153" width="21.28515625" style="1253" customWidth="1"/>
    <col min="6154" max="6389" width="9.28515625" style="1253"/>
    <col min="6390" max="6390" width="103.140625" style="1253" customWidth="1"/>
    <col min="6391" max="6391" width="20.5703125" style="1253" customWidth="1"/>
    <col min="6392" max="6392" width="19.42578125" style="1253" customWidth="1"/>
    <col min="6393" max="6393" width="16.7109375" style="1253" customWidth="1"/>
    <col min="6394" max="6394" width="12.85546875" style="1253" customWidth="1"/>
    <col min="6395" max="6395" width="11" style="1253" bestFit="1" customWidth="1"/>
    <col min="6396" max="6400" width="9.28515625" style="1253"/>
    <col min="6401" max="6401" width="103.140625" style="1253" customWidth="1"/>
    <col min="6402" max="6402" width="20.5703125" style="1253" customWidth="1"/>
    <col min="6403" max="6403" width="19.42578125" style="1253" customWidth="1"/>
    <col min="6404" max="6404" width="16.7109375" style="1253" customWidth="1"/>
    <col min="6405" max="6405" width="9.28515625" style="1253"/>
    <col min="6406" max="6406" width="8.42578125" style="1253" customWidth="1"/>
    <col min="6407" max="6407" width="17.5703125" style="1253" bestFit="1" customWidth="1"/>
    <col min="6408" max="6408" width="21.7109375" style="1253" customWidth="1"/>
    <col min="6409" max="6409" width="21.28515625" style="1253" customWidth="1"/>
    <col min="6410" max="6645" width="9.28515625" style="1253"/>
    <col min="6646" max="6646" width="103.140625" style="1253" customWidth="1"/>
    <col min="6647" max="6647" width="20.5703125" style="1253" customWidth="1"/>
    <col min="6648" max="6648" width="19.42578125" style="1253" customWidth="1"/>
    <col min="6649" max="6649" width="16.7109375" style="1253" customWidth="1"/>
    <col min="6650" max="6650" width="12.85546875" style="1253" customWidth="1"/>
    <col min="6651" max="6651" width="11" style="1253" bestFit="1" customWidth="1"/>
    <col min="6652" max="6656" width="9.28515625" style="1253"/>
    <col min="6657" max="6657" width="103.140625" style="1253" customWidth="1"/>
    <col min="6658" max="6658" width="20.5703125" style="1253" customWidth="1"/>
    <col min="6659" max="6659" width="19.42578125" style="1253" customWidth="1"/>
    <col min="6660" max="6660" width="16.7109375" style="1253" customWidth="1"/>
    <col min="6661" max="6661" width="9.28515625" style="1253"/>
    <col min="6662" max="6662" width="8.42578125" style="1253" customWidth="1"/>
    <col min="6663" max="6663" width="17.5703125" style="1253" bestFit="1" customWidth="1"/>
    <col min="6664" max="6664" width="21.7109375" style="1253" customWidth="1"/>
    <col min="6665" max="6665" width="21.28515625" style="1253" customWidth="1"/>
    <col min="6666" max="6901" width="9.28515625" style="1253"/>
    <col min="6902" max="6902" width="103.140625" style="1253" customWidth="1"/>
    <col min="6903" max="6903" width="20.5703125" style="1253" customWidth="1"/>
    <col min="6904" max="6904" width="19.42578125" style="1253" customWidth="1"/>
    <col min="6905" max="6905" width="16.7109375" style="1253" customWidth="1"/>
    <col min="6906" max="6906" width="12.85546875" style="1253" customWidth="1"/>
    <col min="6907" max="6907" width="11" style="1253" bestFit="1" customWidth="1"/>
    <col min="6908" max="6912" width="9.28515625" style="1253"/>
    <col min="6913" max="6913" width="103.140625" style="1253" customWidth="1"/>
    <col min="6914" max="6914" width="20.5703125" style="1253" customWidth="1"/>
    <col min="6915" max="6915" width="19.42578125" style="1253" customWidth="1"/>
    <col min="6916" max="6916" width="16.7109375" style="1253" customWidth="1"/>
    <col min="6917" max="6917" width="9.28515625" style="1253"/>
    <col min="6918" max="6918" width="8.42578125" style="1253" customWidth="1"/>
    <col min="6919" max="6919" width="17.5703125" style="1253" bestFit="1" customWidth="1"/>
    <col min="6920" max="6920" width="21.7109375" style="1253" customWidth="1"/>
    <col min="6921" max="6921" width="21.28515625" style="1253" customWidth="1"/>
    <col min="6922" max="7157" width="9.28515625" style="1253"/>
    <col min="7158" max="7158" width="103.140625" style="1253" customWidth="1"/>
    <col min="7159" max="7159" width="20.5703125" style="1253" customWidth="1"/>
    <col min="7160" max="7160" width="19.42578125" style="1253" customWidth="1"/>
    <col min="7161" max="7161" width="16.7109375" style="1253" customWidth="1"/>
    <col min="7162" max="7162" width="12.85546875" style="1253" customWidth="1"/>
    <col min="7163" max="7163" width="11" style="1253" bestFit="1" customWidth="1"/>
    <col min="7164" max="7168" width="9.28515625" style="1253"/>
    <col min="7169" max="7169" width="103.140625" style="1253" customWidth="1"/>
    <col min="7170" max="7170" width="20.5703125" style="1253" customWidth="1"/>
    <col min="7171" max="7171" width="19.42578125" style="1253" customWidth="1"/>
    <col min="7172" max="7172" width="16.7109375" style="1253" customWidth="1"/>
    <col min="7173" max="7173" width="9.28515625" style="1253"/>
    <col min="7174" max="7174" width="8.42578125" style="1253" customWidth="1"/>
    <col min="7175" max="7175" width="17.5703125" style="1253" bestFit="1" customWidth="1"/>
    <col min="7176" max="7176" width="21.7109375" style="1253" customWidth="1"/>
    <col min="7177" max="7177" width="21.28515625" style="1253" customWidth="1"/>
    <col min="7178" max="7413" width="9.28515625" style="1253"/>
    <col min="7414" max="7414" width="103.140625" style="1253" customWidth="1"/>
    <col min="7415" max="7415" width="20.5703125" style="1253" customWidth="1"/>
    <col min="7416" max="7416" width="19.42578125" style="1253" customWidth="1"/>
    <col min="7417" max="7417" width="16.7109375" style="1253" customWidth="1"/>
    <col min="7418" max="7418" width="12.85546875" style="1253" customWidth="1"/>
    <col min="7419" max="7419" width="11" style="1253" bestFit="1" customWidth="1"/>
    <col min="7420" max="7424" width="9.28515625" style="1253"/>
    <col min="7425" max="7425" width="103.140625" style="1253" customWidth="1"/>
    <col min="7426" max="7426" width="20.5703125" style="1253" customWidth="1"/>
    <col min="7427" max="7427" width="19.42578125" style="1253" customWidth="1"/>
    <col min="7428" max="7428" width="16.7109375" style="1253" customWidth="1"/>
    <col min="7429" max="7429" width="9.28515625" style="1253"/>
    <col min="7430" max="7430" width="8.42578125" style="1253" customWidth="1"/>
    <col min="7431" max="7431" width="17.5703125" style="1253" bestFit="1" customWidth="1"/>
    <col min="7432" max="7432" width="21.7109375" style="1253" customWidth="1"/>
    <col min="7433" max="7433" width="21.28515625" style="1253" customWidth="1"/>
    <col min="7434" max="7669" width="9.28515625" style="1253"/>
    <col min="7670" max="7670" width="103.140625" style="1253" customWidth="1"/>
    <col min="7671" max="7671" width="20.5703125" style="1253" customWidth="1"/>
    <col min="7672" max="7672" width="19.42578125" style="1253" customWidth="1"/>
    <col min="7673" max="7673" width="16.7109375" style="1253" customWidth="1"/>
    <col min="7674" max="7674" width="12.85546875" style="1253" customWidth="1"/>
    <col min="7675" max="7675" width="11" style="1253" bestFit="1" customWidth="1"/>
    <col min="7676" max="7680" width="9.28515625" style="1253"/>
    <col min="7681" max="7681" width="103.140625" style="1253" customWidth="1"/>
    <col min="7682" max="7682" width="20.5703125" style="1253" customWidth="1"/>
    <col min="7683" max="7683" width="19.42578125" style="1253" customWidth="1"/>
    <col min="7684" max="7684" width="16.7109375" style="1253" customWidth="1"/>
    <col min="7685" max="7685" width="9.28515625" style="1253"/>
    <col min="7686" max="7686" width="8.42578125" style="1253" customWidth="1"/>
    <col min="7687" max="7687" width="17.5703125" style="1253" bestFit="1" customWidth="1"/>
    <col min="7688" max="7688" width="21.7109375" style="1253" customWidth="1"/>
    <col min="7689" max="7689" width="21.28515625" style="1253" customWidth="1"/>
    <col min="7690" max="7925" width="9.28515625" style="1253"/>
    <col min="7926" max="7926" width="103.140625" style="1253" customWidth="1"/>
    <col min="7927" max="7927" width="20.5703125" style="1253" customWidth="1"/>
    <col min="7928" max="7928" width="19.42578125" style="1253" customWidth="1"/>
    <col min="7929" max="7929" width="16.7109375" style="1253" customWidth="1"/>
    <col min="7930" max="7930" width="12.85546875" style="1253" customWidth="1"/>
    <col min="7931" max="7931" width="11" style="1253" bestFit="1" customWidth="1"/>
    <col min="7932" max="7936" width="9.28515625" style="1253"/>
    <col min="7937" max="7937" width="103.140625" style="1253" customWidth="1"/>
    <col min="7938" max="7938" width="20.5703125" style="1253" customWidth="1"/>
    <col min="7939" max="7939" width="19.42578125" style="1253" customWidth="1"/>
    <col min="7940" max="7940" width="16.7109375" style="1253" customWidth="1"/>
    <col min="7941" max="7941" width="9.28515625" style="1253"/>
    <col min="7942" max="7942" width="8.42578125" style="1253" customWidth="1"/>
    <col min="7943" max="7943" width="17.5703125" style="1253" bestFit="1" customWidth="1"/>
    <col min="7944" max="7944" width="21.7109375" style="1253" customWidth="1"/>
    <col min="7945" max="7945" width="21.28515625" style="1253" customWidth="1"/>
    <col min="7946" max="8181" width="9.28515625" style="1253"/>
    <col min="8182" max="8182" width="103.140625" style="1253" customWidth="1"/>
    <col min="8183" max="8183" width="20.5703125" style="1253" customWidth="1"/>
    <col min="8184" max="8184" width="19.42578125" style="1253" customWidth="1"/>
    <col min="8185" max="8185" width="16.7109375" style="1253" customWidth="1"/>
    <col min="8186" max="8186" width="12.85546875" style="1253" customWidth="1"/>
    <col min="8187" max="8187" width="11" style="1253" bestFit="1" customWidth="1"/>
    <col min="8188" max="8192" width="9.28515625" style="1253"/>
    <col min="8193" max="8193" width="103.140625" style="1253" customWidth="1"/>
    <col min="8194" max="8194" width="20.5703125" style="1253" customWidth="1"/>
    <col min="8195" max="8195" width="19.42578125" style="1253" customWidth="1"/>
    <col min="8196" max="8196" width="16.7109375" style="1253" customWidth="1"/>
    <col min="8197" max="8197" width="9.28515625" style="1253"/>
    <col min="8198" max="8198" width="8.42578125" style="1253" customWidth="1"/>
    <col min="8199" max="8199" width="17.5703125" style="1253" bestFit="1" customWidth="1"/>
    <col min="8200" max="8200" width="21.7109375" style="1253" customWidth="1"/>
    <col min="8201" max="8201" width="21.28515625" style="1253" customWidth="1"/>
    <col min="8202" max="8437" width="9.28515625" style="1253"/>
    <col min="8438" max="8438" width="103.140625" style="1253" customWidth="1"/>
    <col min="8439" max="8439" width="20.5703125" style="1253" customWidth="1"/>
    <col min="8440" max="8440" width="19.42578125" style="1253" customWidth="1"/>
    <col min="8441" max="8441" width="16.7109375" style="1253" customWidth="1"/>
    <col min="8442" max="8442" width="12.85546875" style="1253" customWidth="1"/>
    <col min="8443" max="8443" width="11" style="1253" bestFit="1" customWidth="1"/>
    <col min="8444" max="8448" width="9.28515625" style="1253"/>
    <col min="8449" max="8449" width="103.140625" style="1253" customWidth="1"/>
    <col min="8450" max="8450" width="20.5703125" style="1253" customWidth="1"/>
    <col min="8451" max="8451" width="19.42578125" style="1253" customWidth="1"/>
    <col min="8452" max="8452" width="16.7109375" style="1253" customWidth="1"/>
    <col min="8453" max="8453" width="9.28515625" style="1253"/>
    <col min="8454" max="8454" width="8.42578125" style="1253" customWidth="1"/>
    <col min="8455" max="8455" width="17.5703125" style="1253" bestFit="1" customWidth="1"/>
    <col min="8456" max="8456" width="21.7109375" style="1253" customWidth="1"/>
    <col min="8457" max="8457" width="21.28515625" style="1253" customWidth="1"/>
    <col min="8458" max="8693" width="9.28515625" style="1253"/>
    <col min="8694" max="8694" width="103.140625" style="1253" customWidth="1"/>
    <col min="8695" max="8695" width="20.5703125" style="1253" customWidth="1"/>
    <col min="8696" max="8696" width="19.42578125" style="1253" customWidth="1"/>
    <col min="8697" max="8697" width="16.7109375" style="1253" customWidth="1"/>
    <col min="8698" max="8698" width="12.85546875" style="1253" customWidth="1"/>
    <col min="8699" max="8699" width="11" style="1253" bestFit="1" customWidth="1"/>
    <col min="8700" max="8704" width="9.28515625" style="1253"/>
    <col min="8705" max="8705" width="103.140625" style="1253" customWidth="1"/>
    <col min="8706" max="8706" width="20.5703125" style="1253" customWidth="1"/>
    <col min="8707" max="8707" width="19.42578125" style="1253" customWidth="1"/>
    <col min="8708" max="8708" width="16.7109375" style="1253" customWidth="1"/>
    <col min="8709" max="8709" width="9.28515625" style="1253"/>
    <col min="8710" max="8710" width="8.42578125" style="1253" customWidth="1"/>
    <col min="8711" max="8711" width="17.5703125" style="1253" bestFit="1" customWidth="1"/>
    <col min="8712" max="8712" width="21.7109375" style="1253" customWidth="1"/>
    <col min="8713" max="8713" width="21.28515625" style="1253" customWidth="1"/>
    <col min="8714" max="8949" width="9.28515625" style="1253"/>
    <col min="8950" max="8950" width="103.140625" style="1253" customWidth="1"/>
    <col min="8951" max="8951" width="20.5703125" style="1253" customWidth="1"/>
    <col min="8952" max="8952" width="19.42578125" style="1253" customWidth="1"/>
    <col min="8953" max="8953" width="16.7109375" style="1253" customWidth="1"/>
    <col min="8954" max="8954" width="12.85546875" style="1253" customWidth="1"/>
    <col min="8955" max="8955" width="11" style="1253" bestFit="1" customWidth="1"/>
    <col min="8956" max="8960" width="9.28515625" style="1253"/>
    <col min="8961" max="8961" width="103.140625" style="1253" customWidth="1"/>
    <col min="8962" max="8962" width="20.5703125" style="1253" customWidth="1"/>
    <col min="8963" max="8963" width="19.42578125" style="1253" customWidth="1"/>
    <col min="8964" max="8964" width="16.7109375" style="1253" customWidth="1"/>
    <col min="8965" max="8965" width="9.28515625" style="1253"/>
    <col min="8966" max="8966" width="8.42578125" style="1253" customWidth="1"/>
    <col min="8967" max="8967" width="17.5703125" style="1253" bestFit="1" customWidth="1"/>
    <col min="8968" max="8968" width="21.7109375" style="1253" customWidth="1"/>
    <col min="8969" max="8969" width="21.28515625" style="1253" customWidth="1"/>
    <col min="8970" max="9205" width="9.28515625" style="1253"/>
    <col min="9206" max="9206" width="103.140625" style="1253" customWidth="1"/>
    <col min="9207" max="9207" width="20.5703125" style="1253" customWidth="1"/>
    <col min="9208" max="9208" width="19.42578125" style="1253" customWidth="1"/>
    <col min="9209" max="9209" width="16.7109375" style="1253" customWidth="1"/>
    <col min="9210" max="9210" width="12.85546875" style="1253" customWidth="1"/>
    <col min="9211" max="9211" width="11" style="1253" bestFit="1" customWidth="1"/>
    <col min="9212" max="9216" width="9.28515625" style="1253"/>
    <col min="9217" max="9217" width="103.140625" style="1253" customWidth="1"/>
    <col min="9218" max="9218" width="20.5703125" style="1253" customWidth="1"/>
    <col min="9219" max="9219" width="19.42578125" style="1253" customWidth="1"/>
    <col min="9220" max="9220" width="16.7109375" style="1253" customWidth="1"/>
    <col min="9221" max="9221" width="9.28515625" style="1253"/>
    <col min="9222" max="9222" width="8.42578125" style="1253" customWidth="1"/>
    <col min="9223" max="9223" width="17.5703125" style="1253" bestFit="1" customWidth="1"/>
    <col min="9224" max="9224" width="21.7109375" style="1253" customWidth="1"/>
    <col min="9225" max="9225" width="21.28515625" style="1253" customWidth="1"/>
    <col min="9226" max="9461" width="9.28515625" style="1253"/>
    <col min="9462" max="9462" width="103.140625" style="1253" customWidth="1"/>
    <col min="9463" max="9463" width="20.5703125" style="1253" customWidth="1"/>
    <col min="9464" max="9464" width="19.42578125" style="1253" customWidth="1"/>
    <col min="9465" max="9465" width="16.7109375" style="1253" customWidth="1"/>
    <col min="9466" max="9466" width="12.85546875" style="1253" customWidth="1"/>
    <col min="9467" max="9467" width="11" style="1253" bestFit="1" customWidth="1"/>
    <col min="9468" max="9472" width="9.28515625" style="1253"/>
    <col min="9473" max="9473" width="103.140625" style="1253" customWidth="1"/>
    <col min="9474" max="9474" width="20.5703125" style="1253" customWidth="1"/>
    <col min="9475" max="9475" width="19.42578125" style="1253" customWidth="1"/>
    <col min="9476" max="9476" width="16.7109375" style="1253" customWidth="1"/>
    <col min="9477" max="9477" width="9.28515625" style="1253"/>
    <col min="9478" max="9478" width="8.42578125" style="1253" customWidth="1"/>
    <col min="9479" max="9479" width="17.5703125" style="1253" bestFit="1" customWidth="1"/>
    <col min="9480" max="9480" width="21.7109375" style="1253" customWidth="1"/>
    <col min="9481" max="9481" width="21.28515625" style="1253" customWidth="1"/>
    <col min="9482" max="9717" width="9.28515625" style="1253"/>
    <col min="9718" max="9718" width="103.140625" style="1253" customWidth="1"/>
    <col min="9719" max="9719" width="20.5703125" style="1253" customWidth="1"/>
    <col min="9720" max="9720" width="19.42578125" style="1253" customWidth="1"/>
    <col min="9721" max="9721" width="16.7109375" style="1253" customWidth="1"/>
    <col min="9722" max="9722" width="12.85546875" style="1253" customWidth="1"/>
    <col min="9723" max="9723" width="11" style="1253" bestFit="1" customWidth="1"/>
    <col min="9724" max="9728" width="9.28515625" style="1253"/>
    <col min="9729" max="9729" width="103.140625" style="1253" customWidth="1"/>
    <col min="9730" max="9730" width="20.5703125" style="1253" customWidth="1"/>
    <col min="9731" max="9731" width="19.42578125" style="1253" customWidth="1"/>
    <col min="9732" max="9732" width="16.7109375" style="1253" customWidth="1"/>
    <col min="9733" max="9733" width="9.28515625" style="1253"/>
    <col min="9734" max="9734" width="8.42578125" style="1253" customWidth="1"/>
    <col min="9735" max="9735" width="17.5703125" style="1253" bestFit="1" customWidth="1"/>
    <col min="9736" max="9736" width="21.7109375" style="1253" customWidth="1"/>
    <col min="9737" max="9737" width="21.28515625" style="1253" customWidth="1"/>
    <col min="9738" max="9973" width="9.28515625" style="1253"/>
    <col min="9974" max="9974" width="103.140625" style="1253" customWidth="1"/>
    <col min="9975" max="9975" width="20.5703125" style="1253" customWidth="1"/>
    <col min="9976" max="9976" width="19.42578125" style="1253" customWidth="1"/>
    <col min="9977" max="9977" width="16.7109375" style="1253" customWidth="1"/>
    <col min="9978" max="9978" width="12.85546875" style="1253" customWidth="1"/>
    <col min="9979" max="9979" width="11" style="1253" bestFit="1" customWidth="1"/>
    <col min="9980" max="9984" width="9.28515625" style="1253"/>
    <col min="9985" max="9985" width="103.140625" style="1253" customWidth="1"/>
    <col min="9986" max="9986" width="20.5703125" style="1253" customWidth="1"/>
    <col min="9987" max="9987" width="19.42578125" style="1253" customWidth="1"/>
    <col min="9988" max="9988" width="16.7109375" style="1253" customWidth="1"/>
    <col min="9989" max="9989" width="9.28515625" style="1253"/>
    <col min="9990" max="9990" width="8.42578125" style="1253" customWidth="1"/>
    <col min="9991" max="9991" width="17.5703125" style="1253" bestFit="1" customWidth="1"/>
    <col min="9992" max="9992" width="21.7109375" style="1253" customWidth="1"/>
    <col min="9993" max="9993" width="21.28515625" style="1253" customWidth="1"/>
    <col min="9994" max="10229" width="9.28515625" style="1253"/>
    <col min="10230" max="10230" width="103.140625" style="1253" customWidth="1"/>
    <col min="10231" max="10231" width="20.5703125" style="1253" customWidth="1"/>
    <col min="10232" max="10232" width="19.42578125" style="1253" customWidth="1"/>
    <col min="10233" max="10233" width="16.7109375" style="1253" customWidth="1"/>
    <col min="10234" max="10234" width="12.85546875" style="1253" customWidth="1"/>
    <col min="10235" max="10235" width="11" style="1253" bestFit="1" customWidth="1"/>
    <col min="10236" max="10240" width="9.28515625" style="1253"/>
    <col min="10241" max="10241" width="103.140625" style="1253" customWidth="1"/>
    <col min="10242" max="10242" width="20.5703125" style="1253" customWidth="1"/>
    <col min="10243" max="10243" width="19.42578125" style="1253" customWidth="1"/>
    <col min="10244" max="10244" width="16.7109375" style="1253" customWidth="1"/>
    <col min="10245" max="10245" width="9.28515625" style="1253"/>
    <col min="10246" max="10246" width="8.42578125" style="1253" customWidth="1"/>
    <col min="10247" max="10247" width="17.5703125" style="1253" bestFit="1" customWidth="1"/>
    <col min="10248" max="10248" width="21.7109375" style="1253" customWidth="1"/>
    <col min="10249" max="10249" width="21.28515625" style="1253" customWidth="1"/>
    <col min="10250" max="10485" width="9.28515625" style="1253"/>
    <col min="10486" max="10486" width="103.140625" style="1253" customWidth="1"/>
    <col min="10487" max="10487" width="20.5703125" style="1253" customWidth="1"/>
    <col min="10488" max="10488" width="19.42578125" style="1253" customWidth="1"/>
    <col min="10489" max="10489" width="16.7109375" style="1253" customWidth="1"/>
    <col min="10490" max="10490" width="12.85546875" style="1253" customWidth="1"/>
    <col min="10491" max="10491" width="11" style="1253" bestFit="1" customWidth="1"/>
    <col min="10492" max="10496" width="9.28515625" style="1253"/>
    <col min="10497" max="10497" width="103.140625" style="1253" customWidth="1"/>
    <col min="10498" max="10498" width="20.5703125" style="1253" customWidth="1"/>
    <col min="10499" max="10499" width="19.42578125" style="1253" customWidth="1"/>
    <col min="10500" max="10500" width="16.7109375" style="1253" customWidth="1"/>
    <col min="10501" max="10501" width="9.28515625" style="1253"/>
    <col min="10502" max="10502" width="8.42578125" style="1253" customWidth="1"/>
    <col min="10503" max="10503" width="17.5703125" style="1253" bestFit="1" customWidth="1"/>
    <col min="10504" max="10504" width="21.7109375" style="1253" customWidth="1"/>
    <col min="10505" max="10505" width="21.28515625" style="1253" customWidth="1"/>
    <col min="10506" max="10741" width="9.28515625" style="1253"/>
    <col min="10742" max="10742" width="103.140625" style="1253" customWidth="1"/>
    <col min="10743" max="10743" width="20.5703125" style="1253" customWidth="1"/>
    <col min="10744" max="10744" width="19.42578125" style="1253" customWidth="1"/>
    <col min="10745" max="10745" width="16.7109375" style="1253" customWidth="1"/>
    <col min="10746" max="10746" width="12.85546875" style="1253" customWidth="1"/>
    <col min="10747" max="10747" width="11" style="1253" bestFit="1" customWidth="1"/>
    <col min="10748" max="10752" width="9.28515625" style="1253"/>
    <col min="10753" max="10753" width="103.140625" style="1253" customWidth="1"/>
    <col min="10754" max="10754" width="20.5703125" style="1253" customWidth="1"/>
    <col min="10755" max="10755" width="19.42578125" style="1253" customWidth="1"/>
    <col min="10756" max="10756" width="16.7109375" style="1253" customWidth="1"/>
    <col min="10757" max="10757" width="9.28515625" style="1253"/>
    <col min="10758" max="10758" width="8.42578125" style="1253" customWidth="1"/>
    <col min="10759" max="10759" width="17.5703125" style="1253" bestFit="1" customWidth="1"/>
    <col min="10760" max="10760" width="21.7109375" style="1253" customWidth="1"/>
    <col min="10761" max="10761" width="21.28515625" style="1253" customWidth="1"/>
    <col min="10762" max="10997" width="9.28515625" style="1253"/>
    <col min="10998" max="10998" width="103.140625" style="1253" customWidth="1"/>
    <col min="10999" max="10999" width="20.5703125" style="1253" customWidth="1"/>
    <col min="11000" max="11000" width="19.42578125" style="1253" customWidth="1"/>
    <col min="11001" max="11001" width="16.7109375" style="1253" customWidth="1"/>
    <col min="11002" max="11002" width="12.85546875" style="1253" customWidth="1"/>
    <col min="11003" max="11003" width="11" style="1253" bestFit="1" customWidth="1"/>
    <col min="11004" max="11008" width="9.28515625" style="1253"/>
    <col min="11009" max="11009" width="103.140625" style="1253" customWidth="1"/>
    <col min="11010" max="11010" width="20.5703125" style="1253" customWidth="1"/>
    <col min="11011" max="11011" width="19.42578125" style="1253" customWidth="1"/>
    <col min="11012" max="11012" width="16.7109375" style="1253" customWidth="1"/>
    <col min="11013" max="11013" width="9.28515625" style="1253"/>
    <col min="11014" max="11014" width="8.42578125" style="1253" customWidth="1"/>
    <col min="11015" max="11015" width="17.5703125" style="1253" bestFit="1" customWidth="1"/>
    <col min="11016" max="11016" width="21.7109375" style="1253" customWidth="1"/>
    <col min="11017" max="11017" width="21.28515625" style="1253" customWidth="1"/>
    <col min="11018" max="11253" width="9.28515625" style="1253"/>
    <col min="11254" max="11254" width="103.140625" style="1253" customWidth="1"/>
    <col min="11255" max="11255" width="20.5703125" style="1253" customWidth="1"/>
    <col min="11256" max="11256" width="19.42578125" style="1253" customWidth="1"/>
    <col min="11257" max="11257" width="16.7109375" style="1253" customWidth="1"/>
    <col min="11258" max="11258" width="12.85546875" style="1253" customWidth="1"/>
    <col min="11259" max="11259" width="11" style="1253" bestFit="1" customWidth="1"/>
    <col min="11260" max="11264" width="9.28515625" style="1253"/>
    <col min="11265" max="11265" width="103.140625" style="1253" customWidth="1"/>
    <col min="11266" max="11266" width="20.5703125" style="1253" customWidth="1"/>
    <col min="11267" max="11267" width="19.42578125" style="1253" customWidth="1"/>
    <col min="11268" max="11268" width="16.7109375" style="1253" customWidth="1"/>
    <col min="11269" max="11269" width="9.28515625" style="1253"/>
    <col min="11270" max="11270" width="8.42578125" style="1253" customWidth="1"/>
    <col min="11271" max="11271" width="17.5703125" style="1253" bestFit="1" customWidth="1"/>
    <col min="11272" max="11272" width="21.7109375" style="1253" customWidth="1"/>
    <col min="11273" max="11273" width="21.28515625" style="1253" customWidth="1"/>
    <col min="11274" max="11509" width="9.28515625" style="1253"/>
    <col min="11510" max="11510" width="103.140625" style="1253" customWidth="1"/>
    <col min="11511" max="11511" width="20.5703125" style="1253" customWidth="1"/>
    <col min="11512" max="11512" width="19.42578125" style="1253" customWidth="1"/>
    <col min="11513" max="11513" width="16.7109375" style="1253" customWidth="1"/>
    <col min="11514" max="11514" width="12.85546875" style="1253" customWidth="1"/>
    <col min="11515" max="11515" width="11" style="1253" bestFit="1" customWidth="1"/>
    <col min="11516" max="11520" width="9.28515625" style="1253"/>
    <col min="11521" max="11521" width="103.140625" style="1253" customWidth="1"/>
    <col min="11522" max="11522" width="20.5703125" style="1253" customWidth="1"/>
    <col min="11523" max="11523" width="19.42578125" style="1253" customWidth="1"/>
    <col min="11524" max="11524" width="16.7109375" style="1253" customWidth="1"/>
    <col min="11525" max="11525" width="9.28515625" style="1253"/>
    <col min="11526" max="11526" width="8.42578125" style="1253" customWidth="1"/>
    <col min="11527" max="11527" width="17.5703125" style="1253" bestFit="1" customWidth="1"/>
    <col min="11528" max="11528" width="21.7109375" style="1253" customWidth="1"/>
    <col min="11529" max="11529" width="21.28515625" style="1253" customWidth="1"/>
    <col min="11530" max="11765" width="9.28515625" style="1253"/>
    <col min="11766" max="11766" width="103.140625" style="1253" customWidth="1"/>
    <col min="11767" max="11767" width="20.5703125" style="1253" customWidth="1"/>
    <col min="11768" max="11768" width="19.42578125" style="1253" customWidth="1"/>
    <col min="11769" max="11769" width="16.7109375" style="1253" customWidth="1"/>
    <col min="11770" max="11770" width="12.85546875" style="1253" customWidth="1"/>
    <col min="11771" max="11771" width="11" style="1253" bestFit="1" customWidth="1"/>
    <col min="11772" max="11776" width="9.28515625" style="1253"/>
    <col min="11777" max="11777" width="103.140625" style="1253" customWidth="1"/>
    <col min="11778" max="11778" width="20.5703125" style="1253" customWidth="1"/>
    <col min="11779" max="11779" width="19.42578125" style="1253" customWidth="1"/>
    <col min="11780" max="11780" width="16.7109375" style="1253" customWidth="1"/>
    <col min="11781" max="11781" width="9.28515625" style="1253"/>
    <col min="11782" max="11782" width="8.42578125" style="1253" customWidth="1"/>
    <col min="11783" max="11783" width="17.5703125" style="1253" bestFit="1" customWidth="1"/>
    <col min="11784" max="11784" width="21.7109375" style="1253" customWidth="1"/>
    <col min="11785" max="11785" width="21.28515625" style="1253" customWidth="1"/>
    <col min="11786" max="12021" width="9.28515625" style="1253"/>
    <col min="12022" max="12022" width="103.140625" style="1253" customWidth="1"/>
    <col min="12023" max="12023" width="20.5703125" style="1253" customWidth="1"/>
    <col min="12024" max="12024" width="19.42578125" style="1253" customWidth="1"/>
    <col min="12025" max="12025" width="16.7109375" style="1253" customWidth="1"/>
    <col min="12026" max="12026" width="12.85546875" style="1253" customWidth="1"/>
    <col min="12027" max="12027" width="11" style="1253" bestFit="1" customWidth="1"/>
    <col min="12028" max="12032" width="9.28515625" style="1253"/>
    <col min="12033" max="12033" width="103.140625" style="1253" customWidth="1"/>
    <col min="12034" max="12034" width="20.5703125" style="1253" customWidth="1"/>
    <col min="12035" max="12035" width="19.42578125" style="1253" customWidth="1"/>
    <col min="12036" max="12036" width="16.7109375" style="1253" customWidth="1"/>
    <col min="12037" max="12037" width="9.28515625" style="1253"/>
    <col min="12038" max="12038" width="8.42578125" style="1253" customWidth="1"/>
    <col min="12039" max="12039" width="17.5703125" style="1253" bestFit="1" customWidth="1"/>
    <col min="12040" max="12040" width="21.7109375" style="1253" customWidth="1"/>
    <col min="12041" max="12041" width="21.28515625" style="1253" customWidth="1"/>
    <col min="12042" max="12277" width="9.28515625" style="1253"/>
    <col min="12278" max="12278" width="103.140625" style="1253" customWidth="1"/>
    <col min="12279" max="12279" width="20.5703125" style="1253" customWidth="1"/>
    <col min="12280" max="12280" width="19.42578125" style="1253" customWidth="1"/>
    <col min="12281" max="12281" width="16.7109375" style="1253" customWidth="1"/>
    <col min="12282" max="12282" width="12.85546875" style="1253" customWidth="1"/>
    <col min="12283" max="12283" width="11" style="1253" bestFit="1" customWidth="1"/>
    <col min="12284" max="12288" width="9.28515625" style="1253"/>
    <col min="12289" max="12289" width="103.140625" style="1253" customWidth="1"/>
    <col min="12290" max="12290" width="20.5703125" style="1253" customWidth="1"/>
    <col min="12291" max="12291" width="19.42578125" style="1253" customWidth="1"/>
    <col min="12292" max="12292" width="16.7109375" style="1253" customWidth="1"/>
    <col min="12293" max="12293" width="9.28515625" style="1253"/>
    <col min="12294" max="12294" width="8.42578125" style="1253" customWidth="1"/>
    <col min="12295" max="12295" width="17.5703125" style="1253" bestFit="1" customWidth="1"/>
    <col min="12296" max="12296" width="21.7109375" style="1253" customWidth="1"/>
    <col min="12297" max="12297" width="21.28515625" style="1253" customWidth="1"/>
    <col min="12298" max="12533" width="9.28515625" style="1253"/>
    <col min="12534" max="12534" width="103.140625" style="1253" customWidth="1"/>
    <col min="12535" max="12535" width="20.5703125" style="1253" customWidth="1"/>
    <col min="12536" max="12536" width="19.42578125" style="1253" customWidth="1"/>
    <col min="12537" max="12537" width="16.7109375" style="1253" customWidth="1"/>
    <col min="12538" max="12538" width="12.85546875" style="1253" customWidth="1"/>
    <col min="12539" max="12539" width="11" style="1253" bestFit="1" customWidth="1"/>
    <col min="12540" max="12544" width="9.28515625" style="1253"/>
    <col min="12545" max="12545" width="103.140625" style="1253" customWidth="1"/>
    <col min="12546" max="12546" width="20.5703125" style="1253" customWidth="1"/>
    <col min="12547" max="12547" width="19.42578125" style="1253" customWidth="1"/>
    <col min="12548" max="12548" width="16.7109375" style="1253" customWidth="1"/>
    <col min="12549" max="12549" width="9.28515625" style="1253"/>
    <col min="12550" max="12550" width="8.42578125" style="1253" customWidth="1"/>
    <col min="12551" max="12551" width="17.5703125" style="1253" bestFit="1" customWidth="1"/>
    <col min="12552" max="12552" width="21.7109375" style="1253" customWidth="1"/>
    <col min="12553" max="12553" width="21.28515625" style="1253" customWidth="1"/>
    <col min="12554" max="12789" width="9.28515625" style="1253"/>
    <col min="12790" max="12790" width="103.140625" style="1253" customWidth="1"/>
    <col min="12791" max="12791" width="20.5703125" style="1253" customWidth="1"/>
    <col min="12792" max="12792" width="19.42578125" style="1253" customWidth="1"/>
    <col min="12793" max="12793" width="16.7109375" style="1253" customWidth="1"/>
    <col min="12794" max="12794" width="12.85546875" style="1253" customWidth="1"/>
    <col min="12795" max="12795" width="11" style="1253" bestFit="1" customWidth="1"/>
    <col min="12796" max="12800" width="9.28515625" style="1253"/>
    <col min="12801" max="12801" width="103.140625" style="1253" customWidth="1"/>
    <col min="12802" max="12802" width="20.5703125" style="1253" customWidth="1"/>
    <col min="12803" max="12803" width="19.42578125" style="1253" customWidth="1"/>
    <col min="12804" max="12804" width="16.7109375" style="1253" customWidth="1"/>
    <col min="12805" max="12805" width="9.28515625" style="1253"/>
    <col min="12806" max="12806" width="8.42578125" style="1253" customWidth="1"/>
    <col min="12807" max="12807" width="17.5703125" style="1253" bestFit="1" customWidth="1"/>
    <col min="12808" max="12808" width="21.7109375" style="1253" customWidth="1"/>
    <col min="12809" max="12809" width="21.28515625" style="1253" customWidth="1"/>
    <col min="12810" max="13045" width="9.28515625" style="1253"/>
    <col min="13046" max="13046" width="103.140625" style="1253" customWidth="1"/>
    <col min="13047" max="13047" width="20.5703125" style="1253" customWidth="1"/>
    <col min="13048" max="13048" width="19.42578125" style="1253" customWidth="1"/>
    <col min="13049" max="13049" width="16.7109375" style="1253" customWidth="1"/>
    <col min="13050" max="13050" width="12.85546875" style="1253" customWidth="1"/>
    <col min="13051" max="13051" width="11" style="1253" bestFit="1" customWidth="1"/>
    <col min="13052" max="13056" width="9.28515625" style="1253"/>
    <col min="13057" max="13057" width="103.140625" style="1253" customWidth="1"/>
    <col min="13058" max="13058" width="20.5703125" style="1253" customWidth="1"/>
    <col min="13059" max="13059" width="19.42578125" style="1253" customWidth="1"/>
    <col min="13060" max="13060" width="16.7109375" style="1253" customWidth="1"/>
    <col min="13061" max="13061" width="9.28515625" style="1253"/>
    <col min="13062" max="13062" width="8.42578125" style="1253" customWidth="1"/>
    <col min="13063" max="13063" width="17.5703125" style="1253" bestFit="1" customWidth="1"/>
    <col min="13064" max="13064" width="21.7109375" style="1253" customWidth="1"/>
    <col min="13065" max="13065" width="21.28515625" style="1253" customWidth="1"/>
    <col min="13066" max="13301" width="9.28515625" style="1253"/>
    <col min="13302" max="13302" width="103.140625" style="1253" customWidth="1"/>
    <col min="13303" max="13303" width="20.5703125" style="1253" customWidth="1"/>
    <col min="13304" max="13304" width="19.42578125" style="1253" customWidth="1"/>
    <col min="13305" max="13305" width="16.7109375" style="1253" customWidth="1"/>
    <col min="13306" max="13306" width="12.85546875" style="1253" customWidth="1"/>
    <col min="13307" max="13307" width="11" style="1253" bestFit="1" customWidth="1"/>
    <col min="13308" max="13312" width="9.28515625" style="1253"/>
    <col min="13313" max="13313" width="103.140625" style="1253" customWidth="1"/>
    <col min="13314" max="13314" width="20.5703125" style="1253" customWidth="1"/>
    <col min="13315" max="13315" width="19.42578125" style="1253" customWidth="1"/>
    <col min="13316" max="13316" width="16.7109375" style="1253" customWidth="1"/>
    <col min="13317" max="13317" width="9.28515625" style="1253"/>
    <col min="13318" max="13318" width="8.42578125" style="1253" customWidth="1"/>
    <col min="13319" max="13319" width="17.5703125" style="1253" bestFit="1" customWidth="1"/>
    <col min="13320" max="13320" width="21.7109375" style="1253" customWidth="1"/>
    <col min="13321" max="13321" width="21.28515625" style="1253" customWidth="1"/>
    <col min="13322" max="13557" width="9.28515625" style="1253"/>
    <col min="13558" max="13558" width="103.140625" style="1253" customWidth="1"/>
    <col min="13559" max="13559" width="20.5703125" style="1253" customWidth="1"/>
    <col min="13560" max="13560" width="19.42578125" style="1253" customWidth="1"/>
    <col min="13561" max="13561" width="16.7109375" style="1253" customWidth="1"/>
    <col min="13562" max="13562" width="12.85546875" style="1253" customWidth="1"/>
    <col min="13563" max="13563" width="11" style="1253" bestFit="1" customWidth="1"/>
    <col min="13564" max="13568" width="9.28515625" style="1253"/>
    <col min="13569" max="13569" width="103.140625" style="1253" customWidth="1"/>
    <col min="13570" max="13570" width="20.5703125" style="1253" customWidth="1"/>
    <col min="13571" max="13571" width="19.42578125" style="1253" customWidth="1"/>
    <col min="13572" max="13572" width="16.7109375" style="1253" customWidth="1"/>
    <col min="13573" max="13573" width="9.28515625" style="1253"/>
    <col min="13574" max="13574" width="8.42578125" style="1253" customWidth="1"/>
    <col min="13575" max="13575" width="17.5703125" style="1253" bestFit="1" customWidth="1"/>
    <col min="13576" max="13576" width="21.7109375" style="1253" customWidth="1"/>
    <col min="13577" max="13577" width="21.28515625" style="1253" customWidth="1"/>
    <col min="13578" max="13813" width="9.28515625" style="1253"/>
    <col min="13814" max="13814" width="103.140625" style="1253" customWidth="1"/>
    <col min="13815" max="13815" width="20.5703125" style="1253" customWidth="1"/>
    <col min="13816" max="13816" width="19.42578125" style="1253" customWidth="1"/>
    <col min="13817" max="13817" width="16.7109375" style="1253" customWidth="1"/>
    <col min="13818" max="13818" width="12.85546875" style="1253" customWidth="1"/>
    <col min="13819" max="13819" width="11" style="1253" bestFit="1" customWidth="1"/>
    <col min="13820" max="13824" width="9.28515625" style="1253"/>
    <col min="13825" max="13825" width="103.140625" style="1253" customWidth="1"/>
    <col min="13826" max="13826" width="20.5703125" style="1253" customWidth="1"/>
    <col min="13827" max="13827" width="19.42578125" style="1253" customWidth="1"/>
    <col min="13828" max="13828" width="16.7109375" style="1253" customWidth="1"/>
    <col min="13829" max="13829" width="9.28515625" style="1253"/>
    <col min="13830" max="13830" width="8.42578125" style="1253" customWidth="1"/>
    <col min="13831" max="13831" width="17.5703125" style="1253" bestFit="1" customWidth="1"/>
    <col min="13832" max="13832" width="21.7109375" style="1253" customWidth="1"/>
    <col min="13833" max="13833" width="21.28515625" style="1253" customWidth="1"/>
    <col min="13834" max="14069" width="9.28515625" style="1253"/>
    <col min="14070" max="14070" width="103.140625" style="1253" customWidth="1"/>
    <col min="14071" max="14071" width="20.5703125" style="1253" customWidth="1"/>
    <col min="14072" max="14072" width="19.42578125" style="1253" customWidth="1"/>
    <col min="14073" max="14073" width="16.7109375" style="1253" customWidth="1"/>
    <col min="14074" max="14074" width="12.85546875" style="1253" customWidth="1"/>
    <col min="14075" max="14075" width="11" style="1253" bestFit="1" customWidth="1"/>
    <col min="14076" max="14080" width="9.28515625" style="1253"/>
    <col min="14081" max="14081" width="103.140625" style="1253" customWidth="1"/>
    <col min="14082" max="14082" width="20.5703125" style="1253" customWidth="1"/>
    <col min="14083" max="14083" width="19.42578125" style="1253" customWidth="1"/>
    <col min="14084" max="14084" width="16.7109375" style="1253" customWidth="1"/>
    <col min="14085" max="14085" width="9.28515625" style="1253"/>
    <col min="14086" max="14086" width="8.42578125" style="1253" customWidth="1"/>
    <col min="14087" max="14087" width="17.5703125" style="1253" bestFit="1" customWidth="1"/>
    <col min="14088" max="14088" width="21.7109375" style="1253" customWidth="1"/>
    <col min="14089" max="14089" width="21.28515625" style="1253" customWidth="1"/>
    <col min="14090" max="14325" width="9.28515625" style="1253"/>
    <col min="14326" max="14326" width="103.140625" style="1253" customWidth="1"/>
    <col min="14327" max="14327" width="20.5703125" style="1253" customWidth="1"/>
    <col min="14328" max="14328" width="19.42578125" style="1253" customWidth="1"/>
    <col min="14329" max="14329" width="16.7109375" style="1253" customWidth="1"/>
    <col min="14330" max="14330" width="12.85546875" style="1253" customWidth="1"/>
    <col min="14331" max="14331" width="11" style="1253" bestFit="1" customWidth="1"/>
    <col min="14332" max="14336" width="9.28515625" style="1253"/>
    <col min="14337" max="14337" width="103.140625" style="1253" customWidth="1"/>
    <col min="14338" max="14338" width="20.5703125" style="1253" customWidth="1"/>
    <col min="14339" max="14339" width="19.42578125" style="1253" customWidth="1"/>
    <col min="14340" max="14340" width="16.7109375" style="1253" customWidth="1"/>
    <col min="14341" max="14341" width="9.28515625" style="1253"/>
    <col min="14342" max="14342" width="8.42578125" style="1253" customWidth="1"/>
    <col min="14343" max="14343" width="17.5703125" style="1253" bestFit="1" customWidth="1"/>
    <col min="14344" max="14344" width="21.7109375" style="1253" customWidth="1"/>
    <col min="14345" max="14345" width="21.28515625" style="1253" customWidth="1"/>
    <col min="14346" max="14581" width="9.28515625" style="1253"/>
    <col min="14582" max="14582" width="103.140625" style="1253" customWidth="1"/>
    <col min="14583" max="14583" width="20.5703125" style="1253" customWidth="1"/>
    <col min="14584" max="14584" width="19.42578125" style="1253" customWidth="1"/>
    <col min="14585" max="14585" width="16.7109375" style="1253" customWidth="1"/>
    <col min="14586" max="14586" width="12.85546875" style="1253" customWidth="1"/>
    <col min="14587" max="14587" width="11" style="1253" bestFit="1" customWidth="1"/>
    <col min="14588" max="14592" width="9.28515625" style="1253"/>
    <col min="14593" max="14593" width="103.140625" style="1253" customWidth="1"/>
    <col min="14594" max="14594" width="20.5703125" style="1253" customWidth="1"/>
    <col min="14595" max="14595" width="19.42578125" style="1253" customWidth="1"/>
    <col min="14596" max="14596" width="16.7109375" style="1253" customWidth="1"/>
    <col min="14597" max="14597" width="9.28515625" style="1253"/>
    <col min="14598" max="14598" width="8.42578125" style="1253" customWidth="1"/>
    <col min="14599" max="14599" width="17.5703125" style="1253" bestFit="1" customWidth="1"/>
    <col min="14600" max="14600" width="21.7109375" style="1253" customWidth="1"/>
    <col min="14601" max="14601" width="21.28515625" style="1253" customWidth="1"/>
    <col min="14602" max="14837" width="9.28515625" style="1253"/>
    <col min="14838" max="14838" width="103.140625" style="1253" customWidth="1"/>
    <col min="14839" max="14839" width="20.5703125" style="1253" customWidth="1"/>
    <col min="14840" max="14840" width="19.42578125" style="1253" customWidth="1"/>
    <col min="14841" max="14841" width="16.7109375" style="1253" customWidth="1"/>
    <col min="14842" max="14842" width="12.85546875" style="1253" customWidth="1"/>
    <col min="14843" max="14843" width="11" style="1253" bestFit="1" customWidth="1"/>
    <col min="14844" max="14848" width="9.28515625" style="1253"/>
    <col min="14849" max="14849" width="103.140625" style="1253" customWidth="1"/>
    <col min="14850" max="14850" width="20.5703125" style="1253" customWidth="1"/>
    <col min="14851" max="14851" width="19.42578125" style="1253" customWidth="1"/>
    <col min="14852" max="14852" width="16.7109375" style="1253" customWidth="1"/>
    <col min="14853" max="14853" width="9.28515625" style="1253"/>
    <col min="14854" max="14854" width="8.42578125" style="1253" customWidth="1"/>
    <col min="14855" max="14855" width="17.5703125" style="1253" bestFit="1" customWidth="1"/>
    <col min="14856" max="14856" width="21.7109375" style="1253" customWidth="1"/>
    <col min="14857" max="14857" width="21.28515625" style="1253" customWidth="1"/>
    <col min="14858" max="15093" width="9.28515625" style="1253"/>
    <col min="15094" max="15094" width="103.140625" style="1253" customWidth="1"/>
    <col min="15095" max="15095" width="20.5703125" style="1253" customWidth="1"/>
    <col min="15096" max="15096" width="19.42578125" style="1253" customWidth="1"/>
    <col min="15097" max="15097" width="16.7109375" style="1253" customWidth="1"/>
    <col min="15098" max="15098" width="12.85546875" style="1253" customWidth="1"/>
    <col min="15099" max="15099" width="11" style="1253" bestFit="1" customWidth="1"/>
    <col min="15100" max="15104" width="9.28515625" style="1253"/>
    <col min="15105" max="15105" width="103.140625" style="1253" customWidth="1"/>
    <col min="15106" max="15106" width="20.5703125" style="1253" customWidth="1"/>
    <col min="15107" max="15107" width="19.42578125" style="1253" customWidth="1"/>
    <col min="15108" max="15108" width="16.7109375" style="1253" customWidth="1"/>
    <col min="15109" max="15109" width="9.28515625" style="1253"/>
    <col min="15110" max="15110" width="8.42578125" style="1253" customWidth="1"/>
    <col min="15111" max="15111" width="17.5703125" style="1253" bestFit="1" customWidth="1"/>
    <col min="15112" max="15112" width="21.7109375" style="1253" customWidth="1"/>
    <col min="15113" max="15113" width="21.28515625" style="1253" customWidth="1"/>
    <col min="15114" max="15349" width="9.28515625" style="1253"/>
    <col min="15350" max="15350" width="103.140625" style="1253" customWidth="1"/>
    <col min="15351" max="15351" width="20.5703125" style="1253" customWidth="1"/>
    <col min="15352" max="15352" width="19.42578125" style="1253" customWidth="1"/>
    <col min="15353" max="15353" width="16.7109375" style="1253" customWidth="1"/>
    <col min="15354" max="15354" width="12.85546875" style="1253" customWidth="1"/>
    <col min="15355" max="15355" width="11" style="1253" bestFit="1" customWidth="1"/>
    <col min="15356" max="15360" width="9.28515625" style="1253"/>
    <col min="15361" max="15361" width="103.140625" style="1253" customWidth="1"/>
    <col min="15362" max="15362" width="20.5703125" style="1253" customWidth="1"/>
    <col min="15363" max="15363" width="19.42578125" style="1253" customWidth="1"/>
    <col min="15364" max="15364" width="16.7109375" style="1253" customWidth="1"/>
    <col min="15365" max="15365" width="9.28515625" style="1253"/>
    <col min="15366" max="15366" width="8.42578125" style="1253" customWidth="1"/>
    <col min="15367" max="15367" width="17.5703125" style="1253" bestFit="1" customWidth="1"/>
    <col min="15368" max="15368" width="21.7109375" style="1253" customWidth="1"/>
    <col min="15369" max="15369" width="21.28515625" style="1253" customWidth="1"/>
    <col min="15370" max="15605" width="9.28515625" style="1253"/>
    <col min="15606" max="15606" width="103.140625" style="1253" customWidth="1"/>
    <col min="15607" max="15607" width="20.5703125" style="1253" customWidth="1"/>
    <col min="15608" max="15608" width="19.42578125" style="1253" customWidth="1"/>
    <col min="15609" max="15609" width="16.7109375" style="1253" customWidth="1"/>
    <col min="15610" max="15610" width="12.85546875" style="1253" customWidth="1"/>
    <col min="15611" max="15611" width="11" style="1253" bestFit="1" customWidth="1"/>
    <col min="15612" max="15616" width="9.28515625" style="1253"/>
    <col min="15617" max="15617" width="103.140625" style="1253" customWidth="1"/>
    <col min="15618" max="15618" width="20.5703125" style="1253" customWidth="1"/>
    <col min="15619" max="15619" width="19.42578125" style="1253" customWidth="1"/>
    <col min="15620" max="15620" width="16.7109375" style="1253" customWidth="1"/>
    <col min="15621" max="15621" width="9.28515625" style="1253"/>
    <col min="15622" max="15622" width="8.42578125" style="1253" customWidth="1"/>
    <col min="15623" max="15623" width="17.5703125" style="1253" bestFit="1" customWidth="1"/>
    <col min="15624" max="15624" width="21.7109375" style="1253" customWidth="1"/>
    <col min="15625" max="15625" width="21.28515625" style="1253" customWidth="1"/>
    <col min="15626" max="15861" width="9.28515625" style="1253"/>
    <col min="15862" max="15862" width="103.140625" style="1253" customWidth="1"/>
    <col min="15863" max="15863" width="20.5703125" style="1253" customWidth="1"/>
    <col min="15864" max="15864" width="19.42578125" style="1253" customWidth="1"/>
    <col min="15865" max="15865" width="16.7109375" style="1253" customWidth="1"/>
    <col min="15866" max="15866" width="12.85546875" style="1253" customWidth="1"/>
    <col min="15867" max="15867" width="11" style="1253" bestFit="1" customWidth="1"/>
    <col min="15868" max="15872" width="9.28515625" style="1253"/>
    <col min="15873" max="15873" width="103.140625" style="1253" customWidth="1"/>
    <col min="15874" max="15874" width="20.5703125" style="1253" customWidth="1"/>
    <col min="15875" max="15875" width="19.42578125" style="1253" customWidth="1"/>
    <col min="15876" max="15876" width="16.7109375" style="1253" customWidth="1"/>
    <col min="15877" max="15877" width="9.28515625" style="1253"/>
    <col min="15878" max="15878" width="8.42578125" style="1253" customWidth="1"/>
    <col min="15879" max="15879" width="17.5703125" style="1253" bestFit="1" customWidth="1"/>
    <col min="15880" max="15880" width="21.7109375" style="1253" customWidth="1"/>
    <col min="15881" max="15881" width="21.28515625" style="1253" customWidth="1"/>
    <col min="15882" max="16117" width="9.28515625" style="1253"/>
    <col min="16118" max="16118" width="103.140625" style="1253" customWidth="1"/>
    <col min="16119" max="16119" width="20.5703125" style="1253" customWidth="1"/>
    <col min="16120" max="16120" width="19.42578125" style="1253" customWidth="1"/>
    <col min="16121" max="16121" width="16.7109375" style="1253" customWidth="1"/>
    <col min="16122" max="16122" width="12.85546875" style="1253" customWidth="1"/>
    <col min="16123" max="16123" width="11" style="1253" bestFit="1" customWidth="1"/>
    <col min="16124" max="16128" width="9.28515625" style="1253"/>
    <col min="16129" max="16129" width="103.140625" style="1253" customWidth="1"/>
    <col min="16130" max="16130" width="20.5703125" style="1253" customWidth="1"/>
    <col min="16131" max="16131" width="19.42578125" style="1253" customWidth="1"/>
    <col min="16132" max="16132" width="16.7109375" style="1253" customWidth="1"/>
    <col min="16133" max="16133" width="9.28515625" style="1253"/>
    <col min="16134" max="16134" width="8.42578125" style="1253" customWidth="1"/>
    <col min="16135" max="16135" width="17.5703125" style="1253" bestFit="1" customWidth="1"/>
    <col min="16136" max="16136" width="21.7109375" style="1253" customWidth="1"/>
    <col min="16137" max="16137" width="21.28515625" style="1253" customWidth="1"/>
    <col min="16138" max="16373" width="9.28515625" style="1253"/>
    <col min="16374" max="16374" width="103.140625" style="1253" customWidth="1"/>
    <col min="16375" max="16375" width="20.5703125" style="1253" customWidth="1"/>
    <col min="16376" max="16376" width="19.42578125" style="1253" customWidth="1"/>
    <col min="16377" max="16377" width="16.7109375" style="1253" customWidth="1"/>
    <col min="16378" max="16378" width="12.85546875" style="1253" customWidth="1"/>
    <col min="16379" max="16379" width="11" style="1253" bestFit="1" customWidth="1"/>
    <col min="16380" max="16384" width="9.28515625" style="1253"/>
  </cols>
  <sheetData>
    <row r="1" spans="1:5" ht="16.5" customHeight="1">
      <c r="A1" s="1251" t="s">
        <v>791</v>
      </c>
      <c r="B1" s="1252"/>
      <c r="C1" s="1699"/>
      <c r="D1" s="1699"/>
    </row>
    <row r="2" spans="1:5" ht="22.5" customHeight="1">
      <c r="A2" s="1700" t="s">
        <v>792</v>
      </c>
      <c r="B2" s="1700"/>
      <c r="C2" s="1700"/>
      <c r="D2" s="1700"/>
    </row>
    <row r="3" spans="1:5" s="1256" customFormat="1" ht="18" customHeight="1">
      <c r="A3" s="1254"/>
      <c r="B3" s="1255"/>
      <c r="C3" s="1701" t="s">
        <v>2</v>
      </c>
      <c r="D3" s="1701"/>
    </row>
    <row r="4" spans="1:5" s="1259" customFormat="1" ht="79.5" customHeight="1">
      <c r="A4" s="1702" t="s">
        <v>793</v>
      </c>
      <c r="B4" s="1704" t="s">
        <v>794</v>
      </c>
      <c r="C4" s="1257" t="s">
        <v>229</v>
      </c>
      <c r="D4" s="1258" t="s">
        <v>230</v>
      </c>
    </row>
    <row r="5" spans="1:5" s="1259" customFormat="1" ht="24" customHeight="1">
      <c r="A5" s="1703"/>
      <c r="B5" s="1705"/>
      <c r="C5" s="1260" t="s">
        <v>789</v>
      </c>
      <c r="D5" s="1261" t="s">
        <v>232</v>
      </c>
    </row>
    <row r="6" spans="1:5" s="1259" customFormat="1" ht="21.6" customHeight="1">
      <c r="A6" s="1262">
        <v>1</v>
      </c>
      <c r="B6" s="1263">
        <v>2</v>
      </c>
      <c r="C6" s="1264">
        <v>3</v>
      </c>
      <c r="D6" s="1261" t="s">
        <v>34</v>
      </c>
    </row>
    <row r="7" spans="1:5" s="1270" customFormat="1" ht="39" customHeight="1">
      <c r="A7" s="1265" t="s">
        <v>795</v>
      </c>
      <c r="B7" s="1266">
        <v>18251368000</v>
      </c>
      <c r="C7" s="1267">
        <v>7968252772.7200003</v>
      </c>
      <c r="D7" s="1268">
        <f t="shared" ref="D7:D36" si="0">C7/B7</f>
        <v>0.43658386443799724</v>
      </c>
      <c r="E7" s="1269"/>
    </row>
    <row r="8" spans="1:5" s="1270" customFormat="1" ht="39" customHeight="1">
      <c r="A8" s="1265" t="s">
        <v>796</v>
      </c>
      <c r="B8" s="1266">
        <v>4367586000</v>
      </c>
      <c r="C8" s="1267">
        <v>3542015707.25</v>
      </c>
      <c r="D8" s="1268">
        <f t="shared" si="0"/>
        <v>0.81097789654285002</v>
      </c>
      <c r="E8" s="1269"/>
    </row>
    <row r="9" spans="1:5" s="1270" customFormat="1" ht="39" customHeight="1">
      <c r="A9" s="1265" t="s">
        <v>797</v>
      </c>
      <c r="B9" s="1266">
        <v>991554000</v>
      </c>
      <c r="C9" s="1267">
        <v>617151750.32000005</v>
      </c>
      <c r="D9" s="1268">
        <f t="shared" si="0"/>
        <v>0.62240861346936227</v>
      </c>
      <c r="E9" s="1269"/>
    </row>
    <row r="10" spans="1:5" s="1270" customFormat="1" ht="39" customHeight="1">
      <c r="A10" s="1265" t="s">
        <v>798</v>
      </c>
      <c r="B10" s="1266">
        <v>2821075000</v>
      </c>
      <c r="C10" s="1267">
        <v>1530733763.53</v>
      </c>
      <c r="D10" s="1268">
        <f t="shared" si="0"/>
        <v>0.5426065466285015</v>
      </c>
      <c r="E10" s="1269"/>
    </row>
    <row r="11" spans="1:5" s="1270" customFormat="1" ht="39" customHeight="1">
      <c r="A11" s="1265" t="s">
        <v>799</v>
      </c>
      <c r="B11" s="1266">
        <v>1827378000</v>
      </c>
      <c r="C11" s="1267">
        <v>800892849.15999997</v>
      </c>
      <c r="D11" s="1268">
        <f t="shared" si="0"/>
        <v>0.43827431935811856</v>
      </c>
      <c r="E11" s="1269"/>
    </row>
    <row r="12" spans="1:5" s="1270" customFormat="1" ht="39" customHeight="1">
      <c r="A12" s="1265" t="s">
        <v>800</v>
      </c>
      <c r="B12" s="1271">
        <v>1655279000</v>
      </c>
      <c r="C12" s="1267">
        <v>944279555.99000001</v>
      </c>
      <c r="D12" s="1268">
        <f t="shared" si="0"/>
        <v>0.57046549614294628</v>
      </c>
      <c r="E12" s="1269"/>
    </row>
    <row r="13" spans="1:5" s="1270" customFormat="1" ht="39" customHeight="1">
      <c r="A13" s="1265" t="s">
        <v>801</v>
      </c>
      <c r="B13" s="1266">
        <v>1104124000</v>
      </c>
      <c r="C13" s="1267">
        <v>608393902.50999999</v>
      </c>
      <c r="D13" s="1268">
        <f t="shared" si="0"/>
        <v>0.55101954355670191</v>
      </c>
      <c r="E13" s="1269"/>
    </row>
    <row r="14" spans="1:5" s="1270" customFormat="1" ht="39" customHeight="1">
      <c r="A14" s="1265" t="s">
        <v>802</v>
      </c>
      <c r="B14" s="1266">
        <v>1547952000</v>
      </c>
      <c r="C14" s="1267">
        <v>1135081928.8900001</v>
      </c>
      <c r="D14" s="1268">
        <f t="shared" si="0"/>
        <v>0.73327979736451787</v>
      </c>
      <c r="E14" s="1269"/>
    </row>
    <row r="15" spans="1:5" s="1270" customFormat="1" ht="39" customHeight="1">
      <c r="A15" s="1265" t="s">
        <v>803</v>
      </c>
      <c r="B15" s="1266">
        <v>577548000</v>
      </c>
      <c r="C15" s="1267">
        <v>345800835.23000002</v>
      </c>
      <c r="D15" s="1268">
        <f t="shared" si="0"/>
        <v>0.59873955970759141</v>
      </c>
      <c r="E15" s="1269"/>
    </row>
    <row r="16" spans="1:5" s="1270" customFormat="1" ht="39" customHeight="1">
      <c r="A16" s="1265" t="s">
        <v>804</v>
      </c>
      <c r="B16" s="1266">
        <v>1567451000</v>
      </c>
      <c r="C16" s="1267">
        <v>828566526.95000005</v>
      </c>
      <c r="D16" s="1268">
        <f t="shared" si="0"/>
        <v>0.52860761003055279</v>
      </c>
      <c r="E16" s="1269"/>
    </row>
    <row r="17" spans="1:5" s="1270" customFormat="1" ht="39" customHeight="1">
      <c r="A17" s="1265" t="s">
        <v>805</v>
      </c>
      <c r="B17" s="1271">
        <v>1739486000</v>
      </c>
      <c r="C17" s="1267">
        <v>1397392570.4000001</v>
      </c>
      <c r="D17" s="1268">
        <f t="shared" si="0"/>
        <v>0.80333648583547101</v>
      </c>
      <c r="E17" s="1269"/>
    </row>
    <row r="18" spans="1:5" s="1270" customFormat="1" ht="39" customHeight="1">
      <c r="A18" s="1265" t="s">
        <v>806</v>
      </c>
      <c r="B18" s="1266">
        <v>1238138000</v>
      </c>
      <c r="C18" s="1267">
        <v>804298443.20000005</v>
      </c>
      <c r="D18" s="1268">
        <f t="shared" si="0"/>
        <v>0.64960322936538584</v>
      </c>
      <c r="E18" s="1269"/>
    </row>
    <row r="19" spans="1:5" s="1270" customFormat="1" ht="39" customHeight="1">
      <c r="A19" s="1265" t="s">
        <v>807</v>
      </c>
      <c r="B19" s="1271">
        <v>628609000</v>
      </c>
      <c r="C19" s="1267">
        <v>370912038.30000001</v>
      </c>
      <c r="D19" s="1268">
        <f t="shared" si="0"/>
        <v>0.59005206463795457</v>
      </c>
      <c r="E19" s="1269"/>
    </row>
    <row r="20" spans="1:5" s="1270" customFormat="1" ht="39" customHeight="1">
      <c r="A20" s="1265" t="s">
        <v>808</v>
      </c>
      <c r="B20" s="1271">
        <v>1412653000</v>
      </c>
      <c r="C20" s="1267">
        <v>876485046.30999994</v>
      </c>
      <c r="D20" s="1268">
        <f t="shared" si="0"/>
        <v>0.62045318015818463</v>
      </c>
      <c r="E20" s="1269"/>
    </row>
    <row r="21" spans="1:5" s="1270" customFormat="1" ht="39" customHeight="1">
      <c r="A21" s="1265" t="s">
        <v>809</v>
      </c>
      <c r="B21" s="1266">
        <v>816159000</v>
      </c>
      <c r="C21" s="1267">
        <v>647933153.94000006</v>
      </c>
      <c r="D21" s="1268">
        <f t="shared" si="0"/>
        <v>0.79388103781248509</v>
      </c>
      <c r="E21" s="1269"/>
    </row>
    <row r="22" spans="1:5" s="1270" customFormat="1" ht="39" customHeight="1">
      <c r="A22" s="1265" t="s">
        <v>810</v>
      </c>
      <c r="B22" s="1266">
        <v>1501723000</v>
      </c>
      <c r="C22" s="1267">
        <v>839092854.64999998</v>
      </c>
      <c r="D22" s="1268">
        <f t="shared" si="0"/>
        <v>0.55875341501062448</v>
      </c>
      <c r="E22" s="1269"/>
    </row>
    <row r="23" spans="1:5" s="1270" customFormat="1" ht="39" customHeight="1">
      <c r="A23" s="1265" t="s">
        <v>811</v>
      </c>
      <c r="B23" s="1266">
        <v>2142259000</v>
      </c>
      <c r="C23" s="1267">
        <v>1530597315.5</v>
      </c>
      <c r="D23" s="1268">
        <f t="shared" si="0"/>
        <v>0.7144781819098438</v>
      </c>
      <c r="E23" s="1269"/>
    </row>
    <row r="24" spans="1:5" s="1270" customFormat="1" ht="39" customHeight="1">
      <c r="A24" s="1265" t="s">
        <v>812</v>
      </c>
      <c r="B24" s="1266">
        <v>971684000</v>
      </c>
      <c r="C24" s="1267">
        <v>680165503.11000001</v>
      </c>
      <c r="D24" s="1268">
        <f t="shared" si="0"/>
        <v>0.69998631562318614</v>
      </c>
      <c r="E24" s="1269"/>
    </row>
    <row r="25" spans="1:5" s="1270" customFormat="1" ht="39" customHeight="1">
      <c r="A25" s="1265" t="s">
        <v>813</v>
      </c>
      <c r="B25" s="1271">
        <v>1305990000</v>
      </c>
      <c r="C25" s="1267">
        <v>846161218.73000002</v>
      </c>
      <c r="D25" s="1268">
        <f t="shared" si="0"/>
        <v>0.64790788499911944</v>
      </c>
      <c r="E25" s="1269"/>
    </row>
    <row r="26" spans="1:5" s="1270" customFormat="1" ht="39" customHeight="1">
      <c r="A26" s="1265" t="s">
        <v>814</v>
      </c>
      <c r="B26" s="1271">
        <v>1472837000</v>
      </c>
      <c r="C26" s="1267">
        <v>1173811176.55</v>
      </c>
      <c r="D26" s="1268">
        <f t="shared" si="0"/>
        <v>0.79697290097274853</v>
      </c>
      <c r="E26" s="1269"/>
    </row>
    <row r="27" spans="1:5" s="1270" customFormat="1" ht="39" customHeight="1" thickBot="1">
      <c r="A27" s="1265" t="s">
        <v>815</v>
      </c>
      <c r="B27" s="1266">
        <v>800927000</v>
      </c>
      <c r="C27" s="1267">
        <v>729034401.08000004</v>
      </c>
      <c r="D27" s="1268">
        <f t="shared" si="0"/>
        <v>0.91023826276302344</v>
      </c>
      <c r="E27" s="1269"/>
    </row>
    <row r="28" spans="1:5" s="1270" customFormat="1" ht="39" customHeight="1" thickTop="1" thickBot="1">
      <c r="A28" s="1272" t="s">
        <v>816</v>
      </c>
      <c r="B28" s="1273">
        <f>SUM(B12:B27)</f>
        <v>20482819000</v>
      </c>
      <c r="C28" s="1274">
        <f>SUM(C12:C27)</f>
        <v>13758006471.34</v>
      </c>
      <c r="D28" s="1275">
        <f t="shared" si="0"/>
        <v>0.67168520462637493</v>
      </c>
      <c r="E28" s="1269"/>
    </row>
    <row r="29" spans="1:5" s="1270" customFormat="1" ht="39" customHeight="1" thickTop="1">
      <c r="A29" s="1276" t="s">
        <v>817</v>
      </c>
      <c r="B29" s="1277">
        <v>415901000</v>
      </c>
      <c r="C29" s="1278">
        <v>129719626.05</v>
      </c>
      <c r="D29" s="1268">
        <f t="shared" si="0"/>
        <v>0.31190025042017211</v>
      </c>
      <c r="E29" s="1269"/>
    </row>
    <row r="30" spans="1:5" s="1270" customFormat="1" ht="39" customHeight="1">
      <c r="A30" s="1279" t="s">
        <v>818</v>
      </c>
      <c r="B30" s="1277">
        <v>268254000</v>
      </c>
      <c r="C30" s="1278">
        <v>308579124.08999997</v>
      </c>
      <c r="D30" s="1268">
        <f t="shared" si="0"/>
        <v>1.1503244092911942</v>
      </c>
      <c r="E30" s="1269"/>
    </row>
    <row r="31" spans="1:5" s="1270" customFormat="1" ht="39" customHeight="1" thickBot="1">
      <c r="A31" s="1280" t="s">
        <v>819</v>
      </c>
      <c r="B31" s="1281">
        <v>1156760000</v>
      </c>
      <c r="C31" s="1282">
        <v>1964252675.0799999</v>
      </c>
      <c r="D31" s="1283">
        <f t="shared" si="0"/>
        <v>1.6980641404267089</v>
      </c>
      <c r="E31" s="1269"/>
    </row>
    <row r="32" spans="1:5" s="1270" customFormat="1" ht="39" customHeight="1" thickTop="1" thickBot="1">
      <c r="A32" s="1272" t="s">
        <v>820</v>
      </c>
      <c r="B32" s="1273">
        <f>B7+B8+B9+B10+B11+B28+B30+B31+B29</f>
        <v>50582695000</v>
      </c>
      <c r="C32" s="1274">
        <f>C28+C7+C8+C9+C10+C11+C31+C29+C30</f>
        <v>30619604739.540001</v>
      </c>
      <c r="D32" s="1284">
        <f t="shared" si="0"/>
        <v>0.6053375514993814</v>
      </c>
      <c r="E32" s="1269"/>
    </row>
    <row r="33" spans="1:5" s="1270" customFormat="1" ht="39" customHeight="1" thickTop="1">
      <c r="A33" s="1276" t="s">
        <v>821</v>
      </c>
      <c r="B33" s="1285">
        <v>140574000</v>
      </c>
      <c r="C33" s="1278">
        <v>35162157.039999999</v>
      </c>
      <c r="D33" s="1286">
        <f t="shared" si="0"/>
        <v>0.25013272041771595</v>
      </c>
      <c r="E33" s="1269"/>
    </row>
    <row r="34" spans="1:5" s="1270" customFormat="1" ht="39" customHeight="1">
      <c r="A34" s="1279" t="s">
        <v>822</v>
      </c>
      <c r="B34" s="1271">
        <v>233023000</v>
      </c>
      <c r="C34" s="1267">
        <v>3081416.29</v>
      </c>
      <c r="D34" s="1287">
        <f t="shared" si="0"/>
        <v>1.3223657278466075E-2</v>
      </c>
      <c r="E34" s="1269"/>
    </row>
    <row r="35" spans="1:5" s="1270" customFormat="1" ht="39" customHeight="1" thickBot="1">
      <c r="A35" s="1288" t="s">
        <v>823</v>
      </c>
      <c r="B35" s="1289">
        <v>20492360000</v>
      </c>
      <c r="C35" s="1282">
        <v>8446454356.4300003</v>
      </c>
      <c r="D35" s="1283">
        <f t="shared" si="0"/>
        <v>0.41217577460233962</v>
      </c>
      <c r="E35" s="1269"/>
    </row>
    <row r="36" spans="1:5" s="1294" customFormat="1" ht="39" customHeight="1" thickTop="1" thickBot="1">
      <c r="A36" s="1290" t="s">
        <v>824</v>
      </c>
      <c r="B36" s="1291">
        <f>B32+B33+B34+B35</f>
        <v>71448652000</v>
      </c>
      <c r="C36" s="1291">
        <f>C32+C33+C34+C35</f>
        <v>39104302669.300003</v>
      </c>
      <c r="D36" s="1292">
        <f t="shared" si="0"/>
        <v>0.54730637422382722</v>
      </c>
      <c r="E36" s="1293"/>
    </row>
    <row r="37" spans="1:5" ht="15.75" thickTop="1">
      <c r="C37" s="1295"/>
      <c r="E37" s="1296"/>
    </row>
    <row r="38" spans="1:5" ht="15" customHeight="1">
      <c r="A38" s="1297"/>
      <c r="E38" s="1296"/>
    </row>
    <row r="39" spans="1:5" ht="24.75" customHeight="1">
      <c r="A39" s="1296"/>
      <c r="B39" s="1296"/>
    </row>
    <row r="40" spans="1:5">
      <c r="A40" s="1296"/>
      <c r="B40" s="1296"/>
    </row>
    <row r="41" spans="1:5">
      <c r="A41" s="1299"/>
      <c r="B41" s="1296"/>
    </row>
    <row r="42" spans="1:5">
      <c r="A42" s="1296"/>
      <c r="B42" s="1296"/>
    </row>
    <row r="43" spans="1:5">
      <c r="A43" s="1296"/>
      <c r="B43" s="1296"/>
    </row>
    <row r="44" spans="1:5">
      <c r="A44" s="1296"/>
      <c r="B44" s="1296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4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zoomScale="40" zoomScaleNormal="40" zoomScaleSheetLayoutView="50" zoomScalePageLayoutView="40" workbookViewId="0">
      <pane xSplit="3" ySplit="6" topLeftCell="D7" activePane="bottomRight" state="frozen"/>
      <selection activeCell="R42" sqref="R42"/>
      <selection pane="topRight" activeCell="R42" sqref="R42"/>
      <selection pane="bottomLeft" activeCell="R42" sqref="R42"/>
      <selection pane="bottomRight" activeCell="X215" sqref="X215"/>
    </sheetView>
  </sheetViews>
  <sheetFormatPr defaultColWidth="9.28515625" defaultRowHeight="37.5" customHeight="1"/>
  <cols>
    <col min="1" max="1" width="11.28515625" style="1497" customWidth="1"/>
    <col min="2" max="2" width="9.5703125" style="1497" customWidth="1"/>
    <col min="3" max="3" width="48.28515625" style="1498" customWidth="1"/>
    <col min="4" max="4" width="81.7109375" style="1499" customWidth="1"/>
    <col min="5" max="5" width="22.7109375" style="1500" customWidth="1"/>
    <col min="6" max="6" width="23.5703125" style="1493" customWidth="1"/>
    <col min="7" max="7" width="27.28515625" style="1491" customWidth="1"/>
    <col min="8" max="8" width="23.28515625" style="1492" customWidth="1"/>
    <col min="9" max="9" width="22" style="1492" customWidth="1"/>
    <col min="10" max="10" width="23.28515625" style="1491" customWidth="1"/>
    <col min="11" max="11" width="15.7109375" style="1309" customWidth="1"/>
    <col min="12" max="12" width="15.85546875" style="1309" bestFit="1" customWidth="1"/>
    <col min="13" max="13" width="9.28515625" style="1309" customWidth="1"/>
    <col min="14" max="256" width="9.28515625" style="1309"/>
    <col min="257" max="257" width="11.28515625" style="1309" customWidth="1"/>
    <col min="258" max="258" width="9.5703125" style="1309" customWidth="1"/>
    <col min="259" max="259" width="48.28515625" style="1309" customWidth="1"/>
    <col min="260" max="260" width="81.7109375" style="1309" customWidth="1"/>
    <col min="261" max="261" width="22.7109375" style="1309" customWidth="1"/>
    <col min="262" max="262" width="23.5703125" style="1309" customWidth="1"/>
    <col min="263" max="263" width="27.28515625" style="1309" customWidth="1"/>
    <col min="264" max="264" width="23.28515625" style="1309" customWidth="1"/>
    <col min="265" max="265" width="22" style="1309" customWidth="1"/>
    <col min="266" max="266" width="23.28515625" style="1309" customWidth="1"/>
    <col min="267" max="267" width="15.7109375" style="1309" customWidth="1"/>
    <col min="268" max="268" width="15.85546875" style="1309" bestFit="1" customWidth="1"/>
    <col min="269" max="269" width="9.28515625" style="1309" customWidth="1"/>
    <col min="270" max="512" width="9.28515625" style="1309"/>
    <col min="513" max="513" width="11.28515625" style="1309" customWidth="1"/>
    <col min="514" max="514" width="9.5703125" style="1309" customWidth="1"/>
    <col min="515" max="515" width="48.28515625" style="1309" customWidth="1"/>
    <col min="516" max="516" width="81.7109375" style="1309" customWidth="1"/>
    <col min="517" max="517" width="22.7109375" style="1309" customWidth="1"/>
    <col min="518" max="518" width="23.5703125" style="1309" customWidth="1"/>
    <col min="519" max="519" width="27.28515625" style="1309" customWidth="1"/>
    <col min="520" max="520" width="23.28515625" style="1309" customWidth="1"/>
    <col min="521" max="521" width="22" style="1309" customWidth="1"/>
    <col min="522" max="522" width="23.28515625" style="1309" customWidth="1"/>
    <col min="523" max="523" width="15.7109375" style="1309" customWidth="1"/>
    <col min="524" max="524" width="15.85546875" style="1309" bestFit="1" customWidth="1"/>
    <col min="525" max="525" width="9.28515625" style="1309" customWidth="1"/>
    <col min="526" max="768" width="9.28515625" style="1309"/>
    <col min="769" max="769" width="11.28515625" style="1309" customWidth="1"/>
    <col min="770" max="770" width="9.5703125" style="1309" customWidth="1"/>
    <col min="771" max="771" width="48.28515625" style="1309" customWidth="1"/>
    <col min="772" max="772" width="81.7109375" style="1309" customWidth="1"/>
    <col min="773" max="773" width="22.7109375" style="1309" customWidth="1"/>
    <col min="774" max="774" width="23.5703125" style="1309" customWidth="1"/>
    <col min="775" max="775" width="27.28515625" style="1309" customWidth="1"/>
    <col min="776" max="776" width="23.28515625" style="1309" customWidth="1"/>
    <col min="777" max="777" width="22" style="1309" customWidth="1"/>
    <col min="778" max="778" width="23.28515625" style="1309" customWidth="1"/>
    <col min="779" max="779" width="15.7109375" style="1309" customWidth="1"/>
    <col min="780" max="780" width="15.85546875" style="1309" bestFit="1" customWidth="1"/>
    <col min="781" max="781" width="9.28515625" style="1309" customWidth="1"/>
    <col min="782" max="1024" width="9.28515625" style="1309"/>
    <col min="1025" max="1025" width="11.28515625" style="1309" customWidth="1"/>
    <col min="1026" max="1026" width="9.5703125" style="1309" customWidth="1"/>
    <col min="1027" max="1027" width="48.28515625" style="1309" customWidth="1"/>
    <col min="1028" max="1028" width="81.7109375" style="1309" customWidth="1"/>
    <col min="1029" max="1029" width="22.7109375" style="1309" customWidth="1"/>
    <col min="1030" max="1030" width="23.5703125" style="1309" customWidth="1"/>
    <col min="1031" max="1031" width="27.28515625" style="1309" customWidth="1"/>
    <col min="1032" max="1032" width="23.28515625" style="1309" customWidth="1"/>
    <col min="1033" max="1033" width="22" style="1309" customWidth="1"/>
    <col min="1034" max="1034" width="23.28515625" style="1309" customWidth="1"/>
    <col min="1035" max="1035" width="15.7109375" style="1309" customWidth="1"/>
    <col min="1036" max="1036" width="15.85546875" style="1309" bestFit="1" customWidth="1"/>
    <col min="1037" max="1037" width="9.28515625" style="1309" customWidth="1"/>
    <col min="1038" max="1280" width="9.28515625" style="1309"/>
    <col min="1281" max="1281" width="11.28515625" style="1309" customWidth="1"/>
    <col min="1282" max="1282" width="9.5703125" style="1309" customWidth="1"/>
    <col min="1283" max="1283" width="48.28515625" style="1309" customWidth="1"/>
    <col min="1284" max="1284" width="81.7109375" style="1309" customWidth="1"/>
    <col min="1285" max="1285" width="22.7109375" style="1309" customWidth="1"/>
    <col min="1286" max="1286" width="23.5703125" style="1309" customWidth="1"/>
    <col min="1287" max="1287" width="27.28515625" style="1309" customWidth="1"/>
    <col min="1288" max="1288" width="23.28515625" style="1309" customWidth="1"/>
    <col min="1289" max="1289" width="22" style="1309" customWidth="1"/>
    <col min="1290" max="1290" width="23.28515625" style="1309" customWidth="1"/>
    <col min="1291" max="1291" width="15.7109375" style="1309" customWidth="1"/>
    <col min="1292" max="1292" width="15.85546875" style="1309" bestFit="1" customWidth="1"/>
    <col min="1293" max="1293" width="9.28515625" style="1309" customWidth="1"/>
    <col min="1294" max="1536" width="9.28515625" style="1309"/>
    <col min="1537" max="1537" width="11.28515625" style="1309" customWidth="1"/>
    <col min="1538" max="1538" width="9.5703125" style="1309" customWidth="1"/>
    <col min="1539" max="1539" width="48.28515625" style="1309" customWidth="1"/>
    <col min="1540" max="1540" width="81.7109375" style="1309" customWidth="1"/>
    <col min="1541" max="1541" width="22.7109375" style="1309" customWidth="1"/>
    <col min="1542" max="1542" width="23.5703125" style="1309" customWidth="1"/>
    <col min="1543" max="1543" width="27.28515625" style="1309" customWidth="1"/>
    <col min="1544" max="1544" width="23.28515625" style="1309" customWidth="1"/>
    <col min="1545" max="1545" width="22" style="1309" customWidth="1"/>
    <col min="1546" max="1546" width="23.28515625" style="1309" customWidth="1"/>
    <col min="1547" max="1547" width="15.7109375" style="1309" customWidth="1"/>
    <col min="1548" max="1548" width="15.85546875" style="1309" bestFit="1" customWidth="1"/>
    <col min="1549" max="1549" width="9.28515625" style="1309" customWidth="1"/>
    <col min="1550" max="1792" width="9.28515625" style="1309"/>
    <col min="1793" max="1793" width="11.28515625" style="1309" customWidth="1"/>
    <col min="1794" max="1794" width="9.5703125" style="1309" customWidth="1"/>
    <col min="1795" max="1795" width="48.28515625" style="1309" customWidth="1"/>
    <col min="1796" max="1796" width="81.7109375" style="1309" customWidth="1"/>
    <col min="1797" max="1797" width="22.7109375" style="1309" customWidth="1"/>
    <col min="1798" max="1798" width="23.5703125" style="1309" customWidth="1"/>
    <col min="1799" max="1799" width="27.28515625" style="1309" customWidth="1"/>
    <col min="1800" max="1800" width="23.28515625" style="1309" customWidth="1"/>
    <col min="1801" max="1801" width="22" style="1309" customWidth="1"/>
    <col min="1802" max="1802" width="23.28515625" style="1309" customWidth="1"/>
    <col min="1803" max="1803" width="15.7109375" style="1309" customWidth="1"/>
    <col min="1804" max="1804" width="15.85546875" style="1309" bestFit="1" customWidth="1"/>
    <col min="1805" max="1805" width="9.28515625" style="1309" customWidth="1"/>
    <col min="1806" max="2048" width="9.28515625" style="1309"/>
    <col min="2049" max="2049" width="11.28515625" style="1309" customWidth="1"/>
    <col min="2050" max="2050" width="9.5703125" style="1309" customWidth="1"/>
    <col min="2051" max="2051" width="48.28515625" style="1309" customWidth="1"/>
    <col min="2052" max="2052" width="81.7109375" style="1309" customWidth="1"/>
    <col min="2053" max="2053" width="22.7109375" style="1309" customWidth="1"/>
    <col min="2054" max="2054" width="23.5703125" style="1309" customWidth="1"/>
    <col min="2055" max="2055" width="27.28515625" style="1309" customWidth="1"/>
    <col min="2056" max="2056" width="23.28515625" style="1309" customWidth="1"/>
    <col min="2057" max="2057" width="22" style="1309" customWidth="1"/>
    <col min="2058" max="2058" width="23.28515625" style="1309" customWidth="1"/>
    <col min="2059" max="2059" width="15.7109375" style="1309" customWidth="1"/>
    <col min="2060" max="2060" width="15.85546875" style="1309" bestFit="1" customWidth="1"/>
    <col min="2061" max="2061" width="9.28515625" style="1309" customWidth="1"/>
    <col min="2062" max="2304" width="9.28515625" style="1309"/>
    <col min="2305" max="2305" width="11.28515625" style="1309" customWidth="1"/>
    <col min="2306" max="2306" width="9.5703125" style="1309" customWidth="1"/>
    <col min="2307" max="2307" width="48.28515625" style="1309" customWidth="1"/>
    <col min="2308" max="2308" width="81.7109375" style="1309" customWidth="1"/>
    <col min="2309" max="2309" width="22.7109375" style="1309" customWidth="1"/>
    <col min="2310" max="2310" width="23.5703125" style="1309" customWidth="1"/>
    <col min="2311" max="2311" width="27.28515625" style="1309" customWidth="1"/>
    <col min="2312" max="2312" width="23.28515625" style="1309" customWidth="1"/>
    <col min="2313" max="2313" width="22" style="1309" customWidth="1"/>
    <col min="2314" max="2314" width="23.28515625" style="1309" customWidth="1"/>
    <col min="2315" max="2315" width="15.7109375" style="1309" customWidth="1"/>
    <col min="2316" max="2316" width="15.85546875" style="1309" bestFit="1" customWidth="1"/>
    <col min="2317" max="2317" width="9.28515625" style="1309" customWidth="1"/>
    <col min="2318" max="2560" width="9.28515625" style="1309"/>
    <col min="2561" max="2561" width="11.28515625" style="1309" customWidth="1"/>
    <col min="2562" max="2562" width="9.5703125" style="1309" customWidth="1"/>
    <col min="2563" max="2563" width="48.28515625" style="1309" customWidth="1"/>
    <col min="2564" max="2564" width="81.7109375" style="1309" customWidth="1"/>
    <col min="2565" max="2565" width="22.7109375" style="1309" customWidth="1"/>
    <col min="2566" max="2566" width="23.5703125" style="1309" customWidth="1"/>
    <col min="2567" max="2567" width="27.28515625" style="1309" customWidth="1"/>
    <col min="2568" max="2568" width="23.28515625" style="1309" customWidth="1"/>
    <col min="2569" max="2569" width="22" style="1309" customWidth="1"/>
    <col min="2570" max="2570" width="23.28515625" style="1309" customWidth="1"/>
    <col min="2571" max="2571" width="15.7109375" style="1309" customWidth="1"/>
    <col min="2572" max="2572" width="15.85546875" style="1309" bestFit="1" customWidth="1"/>
    <col min="2573" max="2573" width="9.28515625" style="1309" customWidth="1"/>
    <col min="2574" max="2816" width="9.28515625" style="1309"/>
    <col min="2817" max="2817" width="11.28515625" style="1309" customWidth="1"/>
    <col min="2818" max="2818" width="9.5703125" style="1309" customWidth="1"/>
    <col min="2819" max="2819" width="48.28515625" style="1309" customWidth="1"/>
    <col min="2820" max="2820" width="81.7109375" style="1309" customWidth="1"/>
    <col min="2821" max="2821" width="22.7109375" style="1309" customWidth="1"/>
    <col min="2822" max="2822" width="23.5703125" style="1309" customWidth="1"/>
    <col min="2823" max="2823" width="27.28515625" style="1309" customWidth="1"/>
    <col min="2824" max="2824" width="23.28515625" style="1309" customWidth="1"/>
    <col min="2825" max="2825" width="22" style="1309" customWidth="1"/>
    <col min="2826" max="2826" width="23.28515625" style="1309" customWidth="1"/>
    <col min="2827" max="2827" width="15.7109375" style="1309" customWidth="1"/>
    <col min="2828" max="2828" width="15.85546875" style="1309" bestFit="1" customWidth="1"/>
    <col min="2829" max="2829" width="9.28515625" style="1309" customWidth="1"/>
    <col min="2830" max="3072" width="9.28515625" style="1309"/>
    <col min="3073" max="3073" width="11.28515625" style="1309" customWidth="1"/>
    <col min="3074" max="3074" width="9.5703125" style="1309" customWidth="1"/>
    <col min="3075" max="3075" width="48.28515625" style="1309" customWidth="1"/>
    <col min="3076" max="3076" width="81.7109375" style="1309" customWidth="1"/>
    <col min="3077" max="3077" width="22.7109375" style="1309" customWidth="1"/>
    <col min="3078" max="3078" width="23.5703125" style="1309" customWidth="1"/>
    <col min="3079" max="3079" width="27.28515625" style="1309" customWidth="1"/>
    <col min="3080" max="3080" width="23.28515625" style="1309" customWidth="1"/>
    <col min="3081" max="3081" width="22" style="1309" customWidth="1"/>
    <col min="3082" max="3082" width="23.28515625" style="1309" customWidth="1"/>
    <col min="3083" max="3083" width="15.7109375" style="1309" customWidth="1"/>
    <col min="3084" max="3084" width="15.85546875" style="1309" bestFit="1" customWidth="1"/>
    <col min="3085" max="3085" width="9.28515625" style="1309" customWidth="1"/>
    <col min="3086" max="3328" width="9.28515625" style="1309"/>
    <col min="3329" max="3329" width="11.28515625" style="1309" customWidth="1"/>
    <col min="3330" max="3330" width="9.5703125" style="1309" customWidth="1"/>
    <col min="3331" max="3331" width="48.28515625" style="1309" customWidth="1"/>
    <col min="3332" max="3332" width="81.7109375" style="1309" customWidth="1"/>
    <col min="3333" max="3333" width="22.7109375" style="1309" customWidth="1"/>
    <col min="3334" max="3334" width="23.5703125" style="1309" customWidth="1"/>
    <col min="3335" max="3335" width="27.28515625" style="1309" customWidth="1"/>
    <col min="3336" max="3336" width="23.28515625" style="1309" customWidth="1"/>
    <col min="3337" max="3337" width="22" style="1309" customWidth="1"/>
    <col min="3338" max="3338" width="23.28515625" style="1309" customWidth="1"/>
    <col min="3339" max="3339" width="15.7109375" style="1309" customWidth="1"/>
    <col min="3340" max="3340" width="15.85546875" style="1309" bestFit="1" customWidth="1"/>
    <col min="3341" max="3341" width="9.28515625" style="1309" customWidth="1"/>
    <col min="3342" max="3584" width="9.28515625" style="1309"/>
    <col min="3585" max="3585" width="11.28515625" style="1309" customWidth="1"/>
    <col min="3586" max="3586" width="9.5703125" style="1309" customWidth="1"/>
    <col min="3587" max="3587" width="48.28515625" style="1309" customWidth="1"/>
    <col min="3588" max="3588" width="81.7109375" style="1309" customWidth="1"/>
    <col min="3589" max="3589" width="22.7109375" style="1309" customWidth="1"/>
    <col min="3590" max="3590" width="23.5703125" style="1309" customWidth="1"/>
    <col min="3591" max="3591" width="27.28515625" style="1309" customWidth="1"/>
    <col min="3592" max="3592" width="23.28515625" style="1309" customWidth="1"/>
    <col min="3593" max="3593" width="22" style="1309" customWidth="1"/>
    <col min="3594" max="3594" width="23.28515625" style="1309" customWidth="1"/>
    <col min="3595" max="3595" width="15.7109375" style="1309" customWidth="1"/>
    <col min="3596" max="3596" width="15.85546875" style="1309" bestFit="1" customWidth="1"/>
    <col min="3597" max="3597" width="9.28515625" style="1309" customWidth="1"/>
    <col min="3598" max="3840" width="9.28515625" style="1309"/>
    <col min="3841" max="3841" width="11.28515625" style="1309" customWidth="1"/>
    <col min="3842" max="3842" width="9.5703125" style="1309" customWidth="1"/>
    <col min="3843" max="3843" width="48.28515625" style="1309" customWidth="1"/>
    <col min="3844" max="3844" width="81.7109375" style="1309" customWidth="1"/>
    <col min="3845" max="3845" width="22.7109375" style="1309" customWidth="1"/>
    <col min="3846" max="3846" width="23.5703125" style="1309" customWidth="1"/>
    <col min="3847" max="3847" width="27.28515625" style="1309" customWidth="1"/>
    <col min="3848" max="3848" width="23.28515625" style="1309" customWidth="1"/>
    <col min="3849" max="3849" width="22" style="1309" customWidth="1"/>
    <col min="3850" max="3850" width="23.28515625" style="1309" customWidth="1"/>
    <col min="3851" max="3851" width="15.7109375" style="1309" customWidth="1"/>
    <col min="3852" max="3852" width="15.85546875" style="1309" bestFit="1" customWidth="1"/>
    <col min="3853" max="3853" width="9.28515625" style="1309" customWidth="1"/>
    <col min="3854" max="4096" width="9.28515625" style="1309"/>
    <col min="4097" max="4097" width="11.28515625" style="1309" customWidth="1"/>
    <col min="4098" max="4098" width="9.5703125" style="1309" customWidth="1"/>
    <col min="4099" max="4099" width="48.28515625" style="1309" customWidth="1"/>
    <col min="4100" max="4100" width="81.7109375" style="1309" customWidth="1"/>
    <col min="4101" max="4101" width="22.7109375" style="1309" customWidth="1"/>
    <col min="4102" max="4102" width="23.5703125" style="1309" customWidth="1"/>
    <col min="4103" max="4103" width="27.28515625" style="1309" customWidth="1"/>
    <col min="4104" max="4104" width="23.28515625" style="1309" customWidth="1"/>
    <col min="4105" max="4105" width="22" style="1309" customWidth="1"/>
    <col min="4106" max="4106" width="23.28515625" style="1309" customWidth="1"/>
    <col min="4107" max="4107" width="15.7109375" style="1309" customWidth="1"/>
    <col min="4108" max="4108" width="15.85546875" style="1309" bestFit="1" customWidth="1"/>
    <col min="4109" max="4109" width="9.28515625" style="1309" customWidth="1"/>
    <col min="4110" max="4352" width="9.28515625" style="1309"/>
    <col min="4353" max="4353" width="11.28515625" style="1309" customWidth="1"/>
    <col min="4354" max="4354" width="9.5703125" style="1309" customWidth="1"/>
    <col min="4355" max="4355" width="48.28515625" style="1309" customWidth="1"/>
    <col min="4356" max="4356" width="81.7109375" style="1309" customWidth="1"/>
    <col min="4357" max="4357" width="22.7109375" style="1309" customWidth="1"/>
    <col min="4358" max="4358" width="23.5703125" style="1309" customWidth="1"/>
    <col min="4359" max="4359" width="27.28515625" style="1309" customWidth="1"/>
    <col min="4360" max="4360" width="23.28515625" style="1309" customWidth="1"/>
    <col min="4361" max="4361" width="22" style="1309" customWidth="1"/>
    <col min="4362" max="4362" width="23.28515625" style="1309" customWidth="1"/>
    <col min="4363" max="4363" width="15.7109375" style="1309" customWidth="1"/>
    <col min="4364" max="4364" width="15.85546875" style="1309" bestFit="1" customWidth="1"/>
    <col min="4365" max="4365" width="9.28515625" style="1309" customWidth="1"/>
    <col min="4366" max="4608" width="9.28515625" style="1309"/>
    <col min="4609" max="4609" width="11.28515625" style="1309" customWidth="1"/>
    <col min="4610" max="4610" width="9.5703125" style="1309" customWidth="1"/>
    <col min="4611" max="4611" width="48.28515625" style="1309" customWidth="1"/>
    <col min="4612" max="4612" width="81.7109375" style="1309" customWidth="1"/>
    <col min="4613" max="4613" width="22.7109375" style="1309" customWidth="1"/>
    <col min="4614" max="4614" width="23.5703125" style="1309" customWidth="1"/>
    <col min="4615" max="4615" width="27.28515625" style="1309" customWidth="1"/>
    <col min="4616" max="4616" width="23.28515625" style="1309" customWidth="1"/>
    <col min="4617" max="4617" width="22" style="1309" customWidth="1"/>
    <col min="4618" max="4618" width="23.28515625" style="1309" customWidth="1"/>
    <col min="4619" max="4619" width="15.7109375" style="1309" customWidth="1"/>
    <col min="4620" max="4620" width="15.85546875" style="1309" bestFit="1" customWidth="1"/>
    <col min="4621" max="4621" width="9.28515625" style="1309" customWidth="1"/>
    <col min="4622" max="4864" width="9.28515625" style="1309"/>
    <col min="4865" max="4865" width="11.28515625" style="1309" customWidth="1"/>
    <col min="4866" max="4866" width="9.5703125" style="1309" customWidth="1"/>
    <col min="4867" max="4867" width="48.28515625" style="1309" customWidth="1"/>
    <col min="4868" max="4868" width="81.7109375" style="1309" customWidth="1"/>
    <col min="4869" max="4869" width="22.7109375" style="1309" customWidth="1"/>
    <col min="4870" max="4870" width="23.5703125" style="1309" customWidth="1"/>
    <col min="4871" max="4871" width="27.28515625" style="1309" customWidth="1"/>
    <col min="4872" max="4872" width="23.28515625" style="1309" customWidth="1"/>
    <col min="4873" max="4873" width="22" style="1309" customWidth="1"/>
    <col min="4874" max="4874" width="23.28515625" style="1309" customWidth="1"/>
    <col min="4875" max="4875" width="15.7109375" style="1309" customWidth="1"/>
    <col min="4876" max="4876" width="15.85546875" style="1309" bestFit="1" customWidth="1"/>
    <col min="4877" max="4877" width="9.28515625" style="1309" customWidth="1"/>
    <col min="4878" max="5120" width="9.28515625" style="1309"/>
    <col min="5121" max="5121" width="11.28515625" style="1309" customWidth="1"/>
    <col min="5122" max="5122" width="9.5703125" style="1309" customWidth="1"/>
    <col min="5123" max="5123" width="48.28515625" style="1309" customWidth="1"/>
    <col min="5124" max="5124" width="81.7109375" style="1309" customWidth="1"/>
    <col min="5125" max="5125" width="22.7109375" style="1309" customWidth="1"/>
    <col min="5126" max="5126" width="23.5703125" style="1309" customWidth="1"/>
    <col min="5127" max="5127" width="27.28515625" style="1309" customWidth="1"/>
    <col min="5128" max="5128" width="23.28515625" style="1309" customWidth="1"/>
    <col min="5129" max="5129" width="22" style="1309" customWidth="1"/>
    <col min="5130" max="5130" width="23.28515625" style="1309" customWidth="1"/>
    <col min="5131" max="5131" width="15.7109375" style="1309" customWidth="1"/>
    <col min="5132" max="5132" width="15.85546875" style="1309" bestFit="1" customWidth="1"/>
    <col min="5133" max="5133" width="9.28515625" style="1309" customWidth="1"/>
    <col min="5134" max="5376" width="9.28515625" style="1309"/>
    <col min="5377" max="5377" width="11.28515625" style="1309" customWidth="1"/>
    <col min="5378" max="5378" width="9.5703125" style="1309" customWidth="1"/>
    <col min="5379" max="5379" width="48.28515625" style="1309" customWidth="1"/>
    <col min="5380" max="5380" width="81.7109375" style="1309" customWidth="1"/>
    <col min="5381" max="5381" width="22.7109375" style="1309" customWidth="1"/>
    <col min="5382" max="5382" width="23.5703125" style="1309" customWidth="1"/>
    <col min="5383" max="5383" width="27.28515625" style="1309" customWidth="1"/>
    <col min="5384" max="5384" width="23.28515625" style="1309" customWidth="1"/>
    <col min="5385" max="5385" width="22" style="1309" customWidth="1"/>
    <col min="5386" max="5386" width="23.28515625" style="1309" customWidth="1"/>
    <col min="5387" max="5387" width="15.7109375" style="1309" customWidth="1"/>
    <col min="5388" max="5388" width="15.85546875" style="1309" bestFit="1" customWidth="1"/>
    <col min="5389" max="5389" width="9.28515625" style="1309" customWidth="1"/>
    <col min="5390" max="5632" width="9.28515625" style="1309"/>
    <col min="5633" max="5633" width="11.28515625" style="1309" customWidth="1"/>
    <col min="5634" max="5634" width="9.5703125" style="1309" customWidth="1"/>
    <col min="5635" max="5635" width="48.28515625" style="1309" customWidth="1"/>
    <col min="5636" max="5636" width="81.7109375" style="1309" customWidth="1"/>
    <col min="5637" max="5637" width="22.7109375" style="1309" customWidth="1"/>
    <col min="5638" max="5638" width="23.5703125" style="1309" customWidth="1"/>
    <col min="5639" max="5639" width="27.28515625" style="1309" customWidth="1"/>
    <col min="5640" max="5640" width="23.28515625" style="1309" customWidth="1"/>
    <col min="5641" max="5641" width="22" style="1309" customWidth="1"/>
    <col min="5642" max="5642" width="23.28515625" style="1309" customWidth="1"/>
    <col min="5643" max="5643" width="15.7109375" style="1309" customWidth="1"/>
    <col min="5644" max="5644" width="15.85546875" style="1309" bestFit="1" customWidth="1"/>
    <col min="5645" max="5645" width="9.28515625" style="1309" customWidth="1"/>
    <col min="5646" max="5888" width="9.28515625" style="1309"/>
    <col min="5889" max="5889" width="11.28515625" style="1309" customWidth="1"/>
    <col min="5890" max="5890" width="9.5703125" style="1309" customWidth="1"/>
    <col min="5891" max="5891" width="48.28515625" style="1309" customWidth="1"/>
    <col min="5892" max="5892" width="81.7109375" style="1309" customWidth="1"/>
    <col min="5893" max="5893" width="22.7109375" style="1309" customWidth="1"/>
    <col min="5894" max="5894" width="23.5703125" style="1309" customWidth="1"/>
    <col min="5895" max="5895" width="27.28515625" style="1309" customWidth="1"/>
    <col min="5896" max="5896" width="23.28515625" style="1309" customWidth="1"/>
    <col min="5897" max="5897" width="22" style="1309" customWidth="1"/>
    <col min="5898" max="5898" width="23.28515625" style="1309" customWidth="1"/>
    <col min="5899" max="5899" width="15.7109375" style="1309" customWidth="1"/>
    <col min="5900" max="5900" width="15.85546875" style="1309" bestFit="1" customWidth="1"/>
    <col min="5901" max="5901" width="9.28515625" style="1309" customWidth="1"/>
    <col min="5902" max="6144" width="9.28515625" style="1309"/>
    <col min="6145" max="6145" width="11.28515625" style="1309" customWidth="1"/>
    <col min="6146" max="6146" width="9.5703125" style="1309" customWidth="1"/>
    <col min="6147" max="6147" width="48.28515625" style="1309" customWidth="1"/>
    <col min="6148" max="6148" width="81.7109375" style="1309" customWidth="1"/>
    <col min="6149" max="6149" width="22.7109375" style="1309" customWidth="1"/>
    <col min="6150" max="6150" width="23.5703125" style="1309" customWidth="1"/>
    <col min="6151" max="6151" width="27.28515625" style="1309" customWidth="1"/>
    <col min="6152" max="6152" width="23.28515625" style="1309" customWidth="1"/>
    <col min="6153" max="6153" width="22" style="1309" customWidth="1"/>
    <col min="6154" max="6154" width="23.28515625" style="1309" customWidth="1"/>
    <col min="6155" max="6155" width="15.7109375" style="1309" customWidth="1"/>
    <col min="6156" max="6156" width="15.85546875" style="1309" bestFit="1" customWidth="1"/>
    <col min="6157" max="6157" width="9.28515625" style="1309" customWidth="1"/>
    <col min="6158" max="6400" width="9.28515625" style="1309"/>
    <col min="6401" max="6401" width="11.28515625" style="1309" customWidth="1"/>
    <col min="6402" max="6402" width="9.5703125" style="1309" customWidth="1"/>
    <col min="6403" max="6403" width="48.28515625" style="1309" customWidth="1"/>
    <col min="6404" max="6404" width="81.7109375" style="1309" customWidth="1"/>
    <col min="6405" max="6405" width="22.7109375" style="1309" customWidth="1"/>
    <col min="6406" max="6406" width="23.5703125" style="1309" customWidth="1"/>
    <col min="6407" max="6407" width="27.28515625" style="1309" customWidth="1"/>
    <col min="6408" max="6408" width="23.28515625" style="1309" customWidth="1"/>
    <col min="6409" max="6409" width="22" style="1309" customWidth="1"/>
    <col min="6410" max="6410" width="23.28515625" style="1309" customWidth="1"/>
    <col min="6411" max="6411" width="15.7109375" style="1309" customWidth="1"/>
    <col min="6412" max="6412" width="15.85546875" style="1309" bestFit="1" customWidth="1"/>
    <col min="6413" max="6413" width="9.28515625" style="1309" customWidth="1"/>
    <col min="6414" max="6656" width="9.28515625" style="1309"/>
    <col min="6657" max="6657" width="11.28515625" style="1309" customWidth="1"/>
    <col min="6658" max="6658" width="9.5703125" style="1309" customWidth="1"/>
    <col min="6659" max="6659" width="48.28515625" style="1309" customWidth="1"/>
    <col min="6660" max="6660" width="81.7109375" style="1309" customWidth="1"/>
    <col min="6661" max="6661" width="22.7109375" style="1309" customWidth="1"/>
    <col min="6662" max="6662" width="23.5703125" style="1309" customWidth="1"/>
    <col min="6663" max="6663" width="27.28515625" style="1309" customWidth="1"/>
    <col min="6664" max="6664" width="23.28515625" style="1309" customWidth="1"/>
    <col min="6665" max="6665" width="22" style="1309" customWidth="1"/>
    <col min="6666" max="6666" width="23.28515625" style="1309" customWidth="1"/>
    <col min="6667" max="6667" width="15.7109375" style="1309" customWidth="1"/>
    <col min="6668" max="6668" width="15.85546875" style="1309" bestFit="1" customWidth="1"/>
    <col min="6669" max="6669" width="9.28515625" style="1309" customWidth="1"/>
    <col min="6670" max="6912" width="9.28515625" style="1309"/>
    <col min="6913" max="6913" width="11.28515625" style="1309" customWidth="1"/>
    <col min="6914" max="6914" width="9.5703125" style="1309" customWidth="1"/>
    <col min="6915" max="6915" width="48.28515625" style="1309" customWidth="1"/>
    <col min="6916" max="6916" width="81.7109375" style="1309" customWidth="1"/>
    <col min="6917" max="6917" width="22.7109375" style="1309" customWidth="1"/>
    <col min="6918" max="6918" width="23.5703125" style="1309" customWidth="1"/>
    <col min="6919" max="6919" width="27.28515625" style="1309" customWidth="1"/>
    <col min="6920" max="6920" width="23.28515625" style="1309" customWidth="1"/>
    <col min="6921" max="6921" width="22" style="1309" customWidth="1"/>
    <col min="6922" max="6922" width="23.28515625" style="1309" customWidth="1"/>
    <col min="6923" max="6923" width="15.7109375" style="1309" customWidth="1"/>
    <col min="6924" max="6924" width="15.85546875" style="1309" bestFit="1" customWidth="1"/>
    <col min="6925" max="6925" width="9.28515625" style="1309" customWidth="1"/>
    <col min="6926" max="7168" width="9.28515625" style="1309"/>
    <col min="7169" max="7169" width="11.28515625" style="1309" customWidth="1"/>
    <col min="7170" max="7170" width="9.5703125" style="1309" customWidth="1"/>
    <col min="7171" max="7171" width="48.28515625" style="1309" customWidth="1"/>
    <col min="7172" max="7172" width="81.7109375" style="1309" customWidth="1"/>
    <col min="7173" max="7173" width="22.7109375" style="1309" customWidth="1"/>
    <col min="7174" max="7174" width="23.5703125" style="1309" customWidth="1"/>
    <col min="7175" max="7175" width="27.28515625" style="1309" customWidth="1"/>
    <col min="7176" max="7176" width="23.28515625" style="1309" customWidth="1"/>
    <col min="7177" max="7177" width="22" style="1309" customWidth="1"/>
    <col min="7178" max="7178" width="23.28515625" style="1309" customWidth="1"/>
    <col min="7179" max="7179" width="15.7109375" style="1309" customWidth="1"/>
    <col min="7180" max="7180" width="15.85546875" style="1309" bestFit="1" customWidth="1"/>
    <col min="7181" max="7181" width="9.28515625" style="1309" customWidth="1"/>
    <col min="7182" max="7424" width="9.28515625" style="1309"/>
    <col min="7425" max="7425" width="11.28515625" style="1309" customWidth="1"/>
    <col min="7426" max="7426" width="9.5703125" style="1309" customWidth="1"/>
    <col min="7427" max="7427" width="48.28515625" style="1309" customWidth="1"/>
    <col min="7428" max="7428" width="81.7109375" style="1309" customWidth="1"/>
    <col min="7429" max="7429" width="22.7109375" style="1309" customWidth="1"/>
    <col min="7430" max="7430" width="23.5703125" style="1309" customWidth="1"/>
    <col min="7431" max="7431" width="27.28515625" style="1309" customWidth="1"/>
    <col min="7432" max="7432" width="23.28515625" style="1309" customWidth="1"/>
    <col min="7433" max="7433" width="22" style="1309" customWidth="1"/>
    <col min="7434" max="7434" width="23.28515625" style="1309" customWidth="1"/>
    <col min="7435" max="7435" width="15.7109375" style="1309" customWidth="1"/>
    <col min="7436" max="7436" width="15.85546875" style="1309" bestFit="1" customWidth="1"/>
    <col min="7437" max="7437" width="9.28515625" style="1309" customWidth="1"/>
    <col min="7438" max="7680" width="9.28515625" style="1309"/>
    <col min="7681" max="7681" width="11.28515625" style="1309" customWidth="1"/>
    <col min="7682" max="7682" width="9.5703125" style="1309" customWidth="1"/>
    <col min="7683" max="7683" width="48.28515625" style="1309" customWidth="1"/>
    <col min="7684" max="7684" width="81.7109375" style="1309" customWidth="1"/>
    <col min="7685" max="7685" width="22.7109375" style="1309" customWidth="1"/>
    <col min="7686" max="7686" width="23.5703125" style="1309" customWidth="1"/>
    <col min="7687" max="7687" width="27.28515625" style="1309" customWidth="1"/>
    <col min="7688" max="7688" width="23.28515625" style="1309" customWidth="1"/>
    <col min="7689" max="7689" width="22" style="1309" customWidth="1"/>
    <col min="7690" max="7690" width="23.28515625" style="1309" customWidth="1"/>
    <col min="7691" max="7691" width="15.7109375" style="1309" customWidth="1"/>
    <col min="7692" max="7692" width="15.85546875" style="1309" bestFit="1" customWidth="1"/>
    <col min="7693" max="7693" width="9.28515625" style="1309" customWidth="1"/>
    <col min="7694" max="7936" width="9.28515625" style="1309"/>
    <col min="7937" max="7937" width="11.28515625" style="1309" customWidth="1"/>
    <col min="7938" max="7938" width="9.5703125" style="1309" customWidth="1"/>
    <col min="7939" max="7939" width="48.28515625" style="1309" customWidth="1"/>
    <col min="7940" max="7940" width="81.7109375" style="1309" customWidth="1"/>
    <col min="7941" max="7941" width="22.7109375" style="1309" customWidth="1"/>
    <col min="7942" max="7942" width="23.5703125" style="1309" customWidth="1"/>
    <col min="7943" max="7943" width="27.28515625" style="1309" customWidth="1"/>
    <col min="7944" max="7944" width="23.28515625" style="1309" customWidth="1"/>
    <col min="7945" max="7945" width="22" style="1309" customWidth="1"/>
    <col min="7946" max="7946" width="23.28515625" style="1309" customWidth="1"/>
    <col min="7947" max="7947" width="15.7109375" style="1309" customWidth="1"/>
    <col min="7948" max="7948" width="15.85546875" style="1309" bestFit="1" customWidth="1"/>
    <col min="7949" max="7949" width="9.28515625" style="1309" customWidth="1"/>
    <col min="7950" max="8192" width="9.28515625" style="1309"/>
    <col min="8193" max="8193" width="11.28515625" style="1309" customWidth="1"/>
    <col min="8194" max="8194" width="9.5703125" style="1309" customWidth="1"/>
    <col min="8195" max="8195" width="48.28515625" style="1309" customWidth="1"/>
    <col min="8196" max="8196" width="81.7109375" style="1309" customWidth="1"/>
    <col min="8197" max="8197" width="22.7109375" style="1309" customWidth="1"/>
    <col min="8198" max="8198" width="23.5703125" style="1309" customWidth="1"/>
    <col min="8199" max="8199" width="27.28515625" style="1309" customWidth="1"/>
    <col min="8200" max="8200" width="23.28515625" style="1309" customWidth="1"/>
    <col min="8201" max="8201" width="22" style="1309" customWidth="1"/>
    <col min="8202" max="8202" width="23.28515625" style="1309" customWidth="1"/>
    <col min="8203" max="8203" width="15.7109375" style="1309" customWidth="1"/>
    <col min="8204" max="8204" width="15.85546875" style="1309" bestFit="1" customWidth="1"/>
    <col min="8205" max="8205" width="9.28515625" style="1309" customWidth="1"/>
    <col min="8206" max="8448" width="9.28515625" style="1309"/>
    <col min="8449" max="8449" width="11.28515625" style="1309" customWidth="1"/>
    <col min="8450" max="8450" width="9.5703125" style="1309" customWidth="1"/>
    <col min="8451" max="8451" width="48.28515625" style="1309" customWidth="1"/>
    <col min="8452" max="8452" width="81.7109375" style="1309" customWidth="1"/>
    <col min="8453" max="8453" width="22.7109375" style="1309" customWidth="1"/>
    <col min="8454" max="8454" width="23.5703125" style="1309" customWidth="1"/>
    <col min="8455" max="8455" width="27.28515625" style="1309" customWidth="1"/>
    <col min="8456" max="8456" width="23.28515625" style="1309" customWidth="1"/>
    <col min="8457" max="8457" width="22" style="1309" customWidth="1"/>
    <col min="8458" max="8458" width="23.28515625" style="1309" customWidth="1"/>
    <col min="8459" max="8459" width="15.7109375" style="1309" customWidth="1"/>
    <col min="8460" max="8460" width="15.85546875" style="1309" bestFit="1" customWidth="1"/>
    <col min="8461" max="8461" width="9.28515625" style="1309" customWidth="1"/>
    <col min="8462" max="8704" width="9.28515625" style="1309"/>
    <col min="8705" max="8705" width="11.28515625" style="1309" customWidth="1"/>
    <col min="8706" max="8706" width="9.5703125" style="1309" customWidth="1"/>
    <col min="8707" max="8707" width="48.28515625" style="1309" customWidth="1"/>
    <col min="8708" max="8708" width="81.7109375" style="1309" customWidth="1"/>
    <col min="8709" max="8709" width="22.7109375" style="1309" customWidth="1"/>
    <col min="8710" max="8710" width="23.5703125" style="1309" customWidth="1"/>
    <col min="8711" max="8711" width="27.28515625" style="1309" customWidth="1"/>
    <col min="8712" max="8712" width="23.28515625" style="1309" customWidth="1"/>
    <col min="8713" max="8713" width="22" style="1309" customWidth="1"/>
    <col min="8714" max="8714" width="23.28515625" style="1309" customWidth="1"/>
    <col min="8715" max="8715" width="15.7109375" style="1309" customWidth="1"/>
    <col min="8716" max="8716" width="15.85546875" style="1309" bestFit="1" customWidth="1"/>
    <col min="8717" max="8717" width="9.28515625" style="1309" customWidth="1"/>
    <col min="8718" max="8960" width="9.28515625" style="1309"/>
    <col min="8961" max="8961" width="11.28515625" style="1309" customWidth="1"/>
    <col min="8962" max="8962" width="9.5703125" style="1309" customWidth="1"/>
    <col min="8963" max="8963" width="48.28515625" style="1309" customWidth="1"/>
    <col min="8964" max="8964" width="81.7109375" style="1309" customWidth="1"/>
    <col min="8965" max="8965" width="22.7109375" style="1309" customWidth="1"/>
    <col min="8966" max="8966" width="23.5703125" style="1309" customWidth="1"/>
    <col min="8967" max="8967" width="27.28515625" style="1309" customWidth="1"/>
    <col min="8968" max="8968" width="23.28515625" style="1309" customWidth="1"/>
    <col min="8969" max="8969" width="22" style="1309" customWidth="1"/>
    <col min="8970" max="8970" width="23.28515625" style="1309" customWidth="1"/>
    <col min="8971" max="8971" width="15.7109375" style="1309" customWidth="1"/>
    <col min="8972" max="8972" width="15.85546875" style="1309" bestFit="1" customWidth="1"/>
    <col min="8973" max="8973" width="9.28515625" style="1309" customWidth="1"/>
    <col min="8974" max="9216" width="9.28515625" style="1309"/>
    <col min="9217" max="9217" width="11.28515625" style="1309" customWidth="1"/>
    <col min="9218" max="9218" width="9.5703125" style="1309" customWidth="1"/>
    <col min="9219" max="9219" width="48.28515625" style="1309" customWidth="1"/>
    <col min="9220" max="9220" width="81.7109375" style="1309" customWidth="1"/>
    <col min="9221" max="9221" width="22.7109375" style="1309" customWidth="1"/>
    <col min="9222" max="9222" width="23.5703125" style="1309" customWidth="1"/>
    <col min="9223" max="9223" width="27.28515625" style="1309" customWidth="1"/>
    <col min="9224" max="9224" width="23.28515625" style="1309" customWidth="1"/>
    <col min="9225" max="9225" width="22" style="1309" customWidth="1"/>
    <col min="9226" max="9226" width="23.28515625" style="1309" customWidth="1"/>
    <col min="9227" max="9227" width="15.7109375" style="1309" customWidth="1"/>
    <col min="9228" max="9228" width="15.85546875" style="1309" bestFit="1" customWidth="1"/>
    <col min="9229" max="9229" width="9.28515625" style="1309" customWidth="1"/>
    <col min="9230" max="9472" width="9.28515625" style="1309"/>
    <col min="9473" max="9473" width="11.28515625" style="1309" customWidth="1"/>
    <col min="9474" max="9474" width="9.5703125" style="1309" customWidth="1"/>
    <col min="9475" max="9475" width="48.28515625" style="1309" customWidth="1"/>
    <col min="9476" max="9476" width="81.7109375" style="1309" customWidth="1"/>
    <col min="9477" max="9477" width="22.7109375" style="1309" customWidth="1"/>
    <col min="9478" max="9478" width="23.5703125" style="1309" customWidth="1"/>
    <col min="9479" max="9479" width="27.28515625" style="1309" customWidth="1"/>
    <col min="9480" max="9480" width="23.28515625" style="1309" customWidth="1"/>
    <col min="9481" max="9481" width="22" style="1309" customWidth="1"/>
    <col min="9482" max="9482" width="23.28515625" style="1309" customWidth="1"/>
    <col min="9483" max="9483" width="15.7109375" style="1309" customWidth="1"/>
    <col min="9484" max="9484" width="15.85546875" style="1309" bestFit="1" customWidth="1"/>
    <col min="9485" max="9485" width="9.28515625" style="1309" customWidth="1"/>
    <col min="9486" max="9728" width="9.28515625" style="1309"/>
    <col min="9729" max="9729" width="11.28515625" style="1309" customWidth="1"/>
    <col min="9730" max="9730" width="9.5703125" style="1309" customWidth="1"/>
    <col min="9731" max="9731" width="48.28515625" style="1309" customWidth="1"/>
    <col min="9732" max="9732" width="81.7109375" style="1309" customWidth="1"/>
    <col min="9733" max="9733" width="22.7109375" style="1309" customWidth="1"/>
    <col min="9734" max="9734" width="23.5703125" style="1309" customWidth="1"/>
    <col min="9735" max="9735" width="27.28515625" style="1309" customWidth="1"/>
    <col min="9736" max="9736" width="23.28515625" style="1309" customWidth="1"/>
    <col min="9737" max="9737" width="22" style="1309" customWidth="1"/>
    <col min="9738" max="9738" width="23.28515625" style="1309" customWidth="1"/>
    <col min="9739" max="9739" width="15.7109375" style="1309" customWidth="1"/>
    <col min="9740" max="9740" width="15.85546875" style="1309" bestFit="1" customWidth="1"/>
    <col min="9741" max="9741" width="9.28515625" style="1309" customWidth="1"/>
    <col min="9742" max="9984" width="9.28515625" style="1309"/>
    <col min="9985" max="9985" width="11.28515625" style="1309" customWidth="1"/>
    <col min="9986" max="9986" width="9.5703125" style="1309" customWidth="1"/>
    <col min="9987" max="9987" width="48.28515625" style="1309" customWidth="1"/>
    <col min="9988" max="9988" width="81.7109375" style="1309" customWidth="1"/>
    <col min="9989" max="9989" width="22.7109375" style="1309" customWidth="1"/>
    <col min="9990" max="9990" width="23.5703125" style="1309" customWidth="1"/>
    <col min="9991" max="9991" width="27.28515625" style="1309" customWidth="1"/>
    <col min="9992" max="9992" width="23.28515625" style="1309" customWidth="1"/>
    <col min="9993" max="9993" width="22" style="1309" customWidth="1"/>
    <col min="9994" max="9994" width="23.28515625" style="1309" customWidth="1"/>
    <col min="9995" max="9995" width="15.7109375" style="1309" customWidth="1"/>
    <col min="9996" max="9996" width="15.85546875" style="1309" bestFit="1" customWidth="1"/>
    <col min="9997" max="9997" width="9.28515625" style="1309" customWidth="1"/>
    <col min="9998" max="10240" width="9.28515625" style="1309"/>
    <col min="10241" max="10241" width="11.28515625" style="1309" customWidth="1"/>
    <col min="10242" max="10242" width="9.5703125" style="1309" customWidth="1"/>
    <col min="10243" max="10243" width="48.28515625" style="1309" customWidth="1"/>
    <col min="10244" max="10244" width="81.7109375" style="1309" customWidth="1"/>
    <col min="10245" max="10245" width="22.7109375" style="1309" customWidth="1"/>
    <col min="10246" max="10246" width="23.5703125" style="1309" customWidth="1"/>
    <col min="10247" max="10247" width="27.28515625" style="1309" customWidth="1"/>
    <col min="10248" max="10248" width="23.28515625" style="1309" customWidth="1"/>
    <col min="10249" max="10249" width="22" style="1309" customWidth="1"/>
    <col min="10250" max="10250" width="23.28515625" style="1309" customWidth="1"/>
    <col min="10251" max="10251" width="15.7109375" style="1309" customWidth="1"/>
    <col min="10252" max="10252" width="15.85546875" style="1309" bestFit="1" customWidth="1"/>
    <col min="10253" max="10253" width="9.28515625" style="1309" customWidth="1"/>
    <col min="10254" max="10496" width="9.28515625" style="1309"/>
    <col min="10497" max="10497" width="11.28515625" style="1309" customWidth="1"/>
    <col min="10498" max="10498" width="9.5703125" style="1309" customWidth="1"/>
    <col min="10499" max="10499" width="48.28515625" style="1309" customWidth="1"/>
    <col min="10500" max="10500" width="81.7109375" style="1309" customWidth="1"/>
    <col min="10501" max="10501" width="22.7109375" style="1309" customWidth="1"/>
    <col min="10502" max="10502" width="23.5703125" style="1309" customWidth="1"/>
    <col min="10503" max="10503" width="27.28515625" style="1309" customWidth="1"/>
    <col min="10504" max="10504" width="23.28515625" style="1309" customWidth="1"/>
    <col min="10505" max="10505" width="22" style="1309" customWidth="1"/>
    <col min="10506" max="10506" width="23.28515625" style="1309" customWidth="1"/>
    <col min="10507" max="10507" width="15.7109375" style="1309" customWidth="1"/>
    <col min="10508" max="10508" width="15.85546875" style="1309" bestFit="1" customWidth="1"/>
    <col min="10509" max="10509" width="9.28515625" style="1309" customWidth="1"/>
    <col min="10510" max="10752" width="9.28515625" style="1309"/>
    <col min="10753" max="10753" width="11.28515625" style="1309" customWidth="1"/>
    <col min="10754" max="10754" width="9.5703125" style="1309" customWidth="1"/>
    <col min="10755" max="10755" width="48.28515625" style="1309" customWidth="1"/>
    <col min="10756" max="10756" width="81.7109375" style="1309" customWidth="1"/>
    <col min="10757" max="10757" width="22.7109375" style="1309" customWidth="1"/>
    <col min="10758" max="10758" width="23.5703125" style="1309" customWidth="1"/>
    <col min="10759" max="10759" width="27.28515625" style="1309" customWidth="1"/>
    <col min="10760" max="10760" width="23.28515625" style="1309" customWidth="1"/>
    <col min="10761" max="10761" width="22" style="1309" customWidth="1"/>
    <col min="10762" max="10762" width="23.28515625" style="1309" customWidth="1"/>
    <col min="10763" max="10763" width="15.7109375" style="1309" customWidth="1"/>
    <col min="10764" max="10764" width="15.85546875" style="1309" bestFit="1" customWidth="1"/>
    <col min="10765" max="10765" width="9.28515625" style="1309" customWidth="1"/>
    <col min="10766" max="11008" width="9.28515625" style="1309"/>
    <col min="11009" max="11009" width="11.28515625" style="1309" customWidth="1"/>
    <col min="11010" max="11010" width="9.5703125" style="1309" customWidth="1"/>
    <col min="11011" max="11011" width="48.28515625" style="1309" customWidth="1"/>
    <col min="11012" max="11012" width="81.7109375" style="1309" customWidth="1"/>
    <col min="11013" max="11013" width="22.7109375" style="1309" customWidth="1"/>
    <col min="11014" max="11014" width="23.5703125" style="1309" customWidth="1"/>
    <col min="11015" max="11015" width="27.28515625" style="1309" customWidth="1"/>
    <col min="11016" max="11016" width="23.28515625" style="1309" customWidth="1"/>
    <col min="11017" max="11017" width="22" style="1309" customWidth="1"/>
    <col min="11018" max="11018" width="23.28515625" style="1309" customWidth="1"/>
    <col min="11019" max="11019" width="15.7109375" style="1309" customWidth="1"/>
    <col min="11020" max="11020" width="15.85546875" style="1309" bestFit="1" customWidth="1"/>
    <col min="11021" max="11021" width="9.28515625" style="1309" customWidth="1"/>
    <col min="11022" max="11264" width="9.28515625" style="1309"/>
    <col min="11265" max="11265" width="11.28515625" style="1309" customWidth="1"/>
    <col min="11266" max="11266" width="9.5703125" style="1309" customWidth="1"/>
    <col min="11267" max="11267" width="48.28515625" style="1309" customWidth="1"/>
    <col min="11268" max="11268" width="81.7109375" style="1309" customWidth="1"/>
    <col min="11269" max="11269" width="22.7109375" style="1309" customWidth="1"/>
    <col min="11270" max="11270" width="23.5703125" style="1309" customWidth="1"/>
    <col min="11271" max="11271" width="27.28515625" style="1309" customWidth="1"/>
    <col min="11272" max="11272" width="23.28515625" style="1309" customWidth="1"/>
    <col min="11273" max="11273" width="22" style="1309" customWidth="1"/>
    <col min="11274" max="11274" width="23.28515625" style="1309" customWidth="1"/>
    <col min="11275" max="11275" width="15.7109375" style="1309" customWidth="1"/>
    <col min="11276" max="11276" width="15.85546875" style="1309" bestFit="1" customWidth="1"/>
    <col min="11277" max="11277" width="9.28515625" style="1309" customWidth="1"/>
    <col min="11278" max="11520" width="9.28515625" style="1309"/>
    <col min="11521" max="11521" width="11.28515625" style="1309" customWidth="1"/>
    <col min="11522" max="11522" width="9.5703125" style="1309" customWidth="1"/>
    <col min="11523" max="11523" width="48.28515625" style="1309" customWidth="1"/>
    <col min="11524" max="11524" width="81.7109375" style="1309" customWidth="1"/>
    <col min="11525" max="11525" width="22.7109375" style="1309" customWidth="1"/>
    <col min="11526" max="11526" width="23.5703125" style="1309" customWidth="1"/>
    <col min="11527" max="11527" width="27.28515625" style="1309" customWidth="1"/>
    <col min="11528" max="11528" width="23.28515625" style="1309" customWidth="1"/>
    <col min="11529" max="11529" width="22" style="1309" customWidth="1"/>
    <col min="11530" max="11530" width="23.28515625" style="1309" customWidth="1"/>
    <col min="11531" max="11531" width="15.7109375" style="1309" customWidth="1"/>
    <col min="11532" max="11532" width="15.85546875" style="1309" bestFit="1" customWidth="1"/>
    <col min="11533" max="11533" width="9.28515625" style="1309" customWidth="1"/>
    <col min="11534" max="11776" width="9.28515625" style="1309"/>
    <col min="11777" max="11777" width="11.28515625" style="1309" customWidth="1"/>
    <col min="11778" max="11778" width="9.5703125" style="1309" customWidth="1"/>
    <col min="11779" max="11779" width="48.28515625" style="1309" customWidth="1"/>
    <col min="11780" max="11780" width="81.7109375" style="1309" customWidth="1"/>
    <col min="11781" max="11781" width="22.7109375" style="1309" customWidth="1"/>
    <col min="11782" max="11782" width="23.5703125" style="1309" customWidth="1"/>
    <col min="11783" max="11783" width="27.28515625" style="1309" customWidth="1"/>
    <col min="11784" max="11784" width="23.28515625" style="1309" customWidth="1"/>
    <col min="11785" max="11785" width="22" style="1309" customWidth="1"/>
    <col min="11786" max="11786" width="23.28515625" style="1309" customWidth="1"/>
    <col min="11787" max="11787" width="15.7109375" style="1309" customWidth="1"/>
    <col min="11788" max="11788" width="15.85546875" style="1309" bestFit="1" customWidth="1"/>
    <col min="11789" max="11789" width="9.28515625" style="1309" customWidth="1"/>
    <col min="11790" max="12032" width="9.28515625" style="1309"/>
    <col min="12033" max="12033" width="11.28515625" style="1309" customWidth="1"/>
    <col min="12034" max="12034" width="9.5703125" style="1309" customWidth="1"/>
    <col min="12035" max="12035" width="48.28515625" style="1309" customWidth="1"/>
    <col min="12036" max="12036" width="81.7109375" style="1309" customWidth="1"/>
    <col min="12037" max="12037" width="22.7109375" style="1309" customWidth="1"/>
    <col min="12038" max="12038" width="23.5703125" style="1309" customWidth="1"/>
    <col min="12039" max="12039" width="27.28515625" style="1309" customWidth="1"/>
    <col min="12040" max="12040" width="23.28515625" style="1309" customWidth="1"/>
    <col min="12041" max="12041" width="22" style="1309" customWidth="1"/>
    <col min="12042" max="12042" width="23.28515625" style="1309" customWidth="1"/>
    <col min="12043" max="12043" width="15.7109375" style="1309" customWidth="1"/>
    <col min="12044" max="12044" width="15.85546875" style="1309" bestFit="1" customWidth="1"/>
    <col min="12045" max="12045" width="9.28515625" style="1309" customWidth="1"/>
    <col min="12046" max="12288" width="9.28515625" style="1309"/>
    <col min="12289" max="12289" width="11.28515625" style="1309" customWidth="1"/>
    <col min="12290" max="12290" width="9.5703125" style="1309" customWidth="1"/>
    <col min="12291" max="12291" width="48.28515625" style="1309" customWidth="1"/>
    <col min="12292" max="12292" width="81.7109375" style="1309" customWidth="1"/>
    <col min="12293" max="12293" width="22.7109375" style="1309" customWidth="1"/>
    <col min="12294" max="12294" width="23.5703125" style="1309" customWidth="1"/>
    <col min="12295" max="12295" width="27.28515625" style="1309" customWidth="1"/>
    <col min="12296" max="12296" width="23.28515625" style="1309" customWidth="1"/>
    <col min="12297" max="12297" width="22" style="1309" customWidth="1"/>
    <col min="12298" max="12298" width="23.28515625" style="1309" customWidth="1"/>
    <col min="12299" max="12299" width="15.7109375" style="1309" customWidth="1"/>
    <col min="12300" max="12300" width="15.85546875" style="1309" bestFit="1" customWidth="1"/>
    <col min="12301" max="12301" width="9.28515625" style="1309" customWidth="1"/>
    <col min="12302" max="12544" width="9.28515625" style="1309"/>
    <col min="12545" max="12545" width="11.28515625" style="1309" customWidth="1"/>
    <col min="12546" max="12546" width="9.5703125" style="1309" customWidth="1"/>
    <col min="12547" max="12547" width="48.28515625" style="1309" customWidth="1"/>
    <col min="12548" max="12548" width="81.7109375" style="1309" customWidth="1"/>
    <col min="12549" max="12549" width="22.7109375" style="1309" customWidth="1"/>
    <col min="12550" max="12550" width="23.5703125" style="1309" customWidth="1"/>
    <col min="12551" max="12551" width="27.28515625" style="1309" customWidth="1"/>
    <col min="12552" max="12552" width="23.28515625" style="1309" customWidth="1"/>
    <col min="12553" max="12553" width="22" style="1309" customWidth="1"/>
    <col min="12554" max="12554" width="23.28515625" style="1309" customWidth="1"/>
    <col min="12555" max="12555" width="15.7109375" style="1309" customWidth="1"/>
    <col min="12556" max="12556" width="15.85546875" style="1309" bestFit="1" customWidth="1"/>
    <col min="12557" max="12557" width="9.28515625" style="1309" customWidth="1"/>
    <col min="12558" max="12800" width="9.28515625" style="1309"/>
    <col min="12801" max="12801" width="11.28515625" style="1309" customWidth="1"/>
    <col min="12802" max="12802" width="9.5703125" style="1309" customWidth="1"/>
    <col min="12803" max="12803" width="48.28515625" style="1309" customWidth="1"/>
    <col min="12804" max="12804" width="81.7109375" style="1309" customWidth="1"/>
    <col min="12805" max="12805" width="22.7109375" style="1309" customWidth="1"/>
    <col min="12806" max="12806" width="23.5703125" style="1309" customWidth="1"/>
    <col min="12807" max="12807" width="27.28515625" style="1309" customWidth="1"/>
    <col min="12808" max="12808" width="23.28515625" style="1309" customWidth="1"/>
    <col min="12809" max="12809" width="22" style="1309" customWidth="1"/>
    <col min="12810" max="12810" width="23.28515625" style="1309" customWidth="1"/>
    <col min="12811" max="12811" width="15.7109375" style="1309" customWidth="1"/>
    <col min="12812" max="12812" width="15.85546875" style="1309" bestFit="1" customWidth="1"/>
    <col min="12813" max="12813" width="9.28515625" style="1309" customWidth="1"/>
    <col min="12814" max="13056" width="9.28515625" style="1309"/>
    <col min="13057" max="13057" width="11.28515625" style="1309" customWidth="1"/>
    <col min="13058" max="13058" width="9.5703125" style="1309" customWidth="1"/>
    <col min="13059" max="13059" width="48.28515625" style="1309" customWidth="1"/>
    <col min="13060" max="13060" width="81.7109375" style="1309" customWidth="1"/>
    <col min="13061" max="13061" width="22.7109375" style="1309" customWidth="1"/>
    <col min="13062" max="13062" width="23.5703125" style="1309" customWidth="1"/>
    <col min="13063" max="13063" width="27.28515625" style="1309" customWidth="1"/>
    <col min="13064" max="13064" width="23.28515625" style="1309" customWidth="1"/>
    <col min="13065" max="13065" width="22" style="1309" customWidth="1"/>
    <col min="13066" max="13066" width="23.28515625" style="1309" customWidth="1"/>
    <col min="13067" max="13067" width="15.7109375" style="1309" customWidth="1"/>
    <col min="13068" max="13068" width="15.85546875" style="1309" bestFit="1" customWidth="1"/>
    <col min="13069" max="13069" width="9.28515625" style="1309" customWidth="1"/>
    <col min="13070" max="13312" width="9.28515625" style="1309"/>
    <col min="13313" max="13313" width="11.28515625" style="1309" customWidth="1"/>
    <col min="13314" max="13314" width="9.5703125" style="1309" customWidth="1"/>
    <col min="13315" max="13315" width="48.28515625" style="1309" customWidth="1"/>
    <col min="13316" max="13316" width="81.7109375" style="1309" customWidth="1"/>
    <col min="13317" max="13317" width="22.7109375" style="1309" customWidth="1"/>
    <col min="13318" max="13318" width="23.5703125" style="1309" customWidth="1"/>
    <col min="13319" max="13319" width="27.28515625" style="1309" customWidth="1"/>
    <col min="13320" max="13320" width="23.28515625" style="1309" customWidth="1"/>
    <col min="13321" max="13321" width="22" style="1309" customWidth="1"/>
    <col min="13322" max="13322" width="23.28515625" style="1309" customWidth="1"/>
    <col min="13323" max="13323" width="15.7109375" style="1309" customWidth="1"/>
    <col min="13324" max="13324" width="15.85546875" style="1309" bestFit="1" customWidth="1"/>
    <col min="13325" max="13325" width="9.28515625" style="1309" customWidth="1"/>
    <col min="13326" max="13568" width="9.28515625" style="1309"/>
    <col min="13569" max="13569" width="11.28515625" style="1309" customWidth="1"/>
    <col min="13570" max="13570" width="9.5703125" style="1309" customWidth="1"/>
    <col min="13571" max="13571" width="48.28515625" style="1309" customWidth="1"/>
    <col min="13572" max="13572" width="81.7109375" style="1309" customWidth="1"/>
    <col min="13573" max="13573" width="22.7109375" style="1309" customWidth="1"/>
    <col min="13574" max="13574" width="23.5703125" style="1309" customWidth="1"/>
    <col min="13575" max="13575" width="27.28515625" style="1309" customWidth="1"/>
    <col min="13576" max="13576" width="23.28515625" style="1309" customWidth="1"/>
    <col min="13577" max="13577" width="22" style="1309" customWidth="1"/>
    <col min="13578" max="13578" width="23.28515625" style="1309" customWidth="1"/>
    <col min="13579" max="13579" width="15.7109375" style="1309" customWidth="1"/>
    <col min="13580" max="13580" width="15.85546875" style="1309" bestFit="1" customWidth="1"/>
    <col min="13581" max="13581" width="9.28515625" style="1309" customWidth="1"/>
    <col min="13582" max="13824" width="9.28515625" style="1309"/>
    <col min="13825" max="13825" width="11.28515625" style="1309" customWidth="1"/>
    <col min="13826" max="13826" width="9.5703125" style="1309" customWidth="1"/>
    <col min="13827" max="13827" width="48.28515625" style="1309" customWidth="1"/>
    <col min="13828" max="13828" width="81.7109375" style="1309" customWidth="1"/>
    <col min="13829" max="13829" width="22.7109375" style="1309" customWidth="1"/>
    <col min="13830" max="13830" width="23.5703125" style="1309" customWidth="1"/>
    <col min="13831" max="13831" width="27.28515625" style="1309" customWidth="1"/>
    <col min="13832" max="13832" width="23.28515625" style="1309" customWidth="1"/>
    <col min="13833" max="13833" width="22" style="1309" customWidth="1"/>
    <col min="13834" max="13834" width="23.28515625" style="1309" customWidth="1"/>
    <col min="13835" max="13835" width="15.7109375" style="1309" customWidth="1"/>
    <col min="13836" max="13836" width="15.85546875" style="1309" bestFit="1" customWidth="1"/>
    <col min="13837" max="13837" width="9.28515625" style="1309" customWidth="1"/>
    <col min="13838" max="14080" width="9.28515625" style="1309"/>
    <col min="14081" max="14081" width="11.28515625" style="1309" customWidth="1"/>
    <col min="14082" max="14082" width="9.5703125" style="1309" customWidth="1"/>
    <col min="14083" max="14083" width="48.28515625" style="1309" customWidth="1"/>
    <col min="14084" max="14084" width="81.7109375" style="1309" customWidth="1"/>
    <col min="14085" max="14085" width="22.7109375" style="1309" customWidth="1"/>
    <col min="14086" max="14086" width="23.5703125" style="1309" customWidth="1"/>
    <col min="14087" max="14087" width="27.28515625" style="1309" customWidth="1"/>
    <col min="14088" max="14088" width="23.28515625" style="1309" customWidth="1"/>
    <col min="14089" max="14089" width="22" style="1309" customWidth="1"/>
    <col min="14090" max="14090" width="23.28515625" style="1309" customWidth="1"/>
    <col min="14091" max="14091" width="15.7109375" style="1309" customWidth="1"/>
    <col min="14092" max="14092" width="15.85546875" style="1309" bestFit="1" customWidth="1"/>
    <col min="14093" max="14093" width="9.28515625" style="1309" customWidth="1"/>
    <col min="14094" max="14336" width="9.28515625" style="1309"/>
    <col min="14337" max="14337" width="11.28515625" style="1309" customWidth="1"/>
    <col min="14338" max="14338" width="9.5703125" style="1309" customWidth="1"/>
    <col min="14339" max="14339" width="48.28515625" style="1309" customWidth="1"/>
    <col min="14340" max="14340" width="81.7109375" style="1309" customWidth="1"/>
    <col min="14341" max="14341" width="22.7109375" style="1309" customWidth="1"/>
    <col min="14342" max="14342" width="23.5703125" style="1309" customWidth="1"/>
    <col min="14343" max="14343" width="27.28515625" style="1309" customWidth="1"/>
    <col min="14344" max="14344" width="23.28515625" style="1309" customWidth="1"/>
    <col min="14345" max="14345" width="22" style="1309" customWidth="1"/>
    <col min="14346" max="14346" width="23.28515625" style="1309" customWidth="1"/>
    <col min="14347" max="14347" width="15.7109375" style="1309" customWidth="1"/>
    <col min="14348" max="14348" width="15.85546875" style="1309" bestFit="1" customWidth="1"/>
    <col min="14349" max="14349" width="9.28515625" style="1309" customWidth="1"/>
    <col min="14350" max="14592" width="9.28515625" style="1309"/>
    <col min="14593" max="14593" width="11.28515625" style="1309" customWidth="1"/>
    <col min="14594" max="14594" width="9.5703125" style="1309" customWidth="1"/>
    <col min="14595" max="14595" width="48.28515625" style="1309" customWidth="1"/>
    <col min="14596" max="14596" width="81.7109375" style="1309" customWidth="1"/>
    <col min="14597" max="14597" width="22.7109375" style="1309" customWidth="1"/>
    <col min="14598" max="14598" width="23.5703125" style="1309" customWidth="1"/>
    <col min="14599" max="14599" width="27.28515625" style="1309" customWidth="1"/>
    <col min="14600" max="14600" width="23.28515625" style="1309" customWidth="1"/>
    <col min="14601" max="14601" width="22" style="1309" customWidth="1"/>
    <col min="14602" max="14602" width="23.28515625" style="1309" customWidth="1"/>
    <col min="14603" max="14603" width="15.7109375" style="1309" customWidth="1"/>
    <col min="14604" max="14604" width="15.85546875" style="1309" bestFit="1" customWidth="1"/>
    <col min="14605" max="14605" width="9.28515625" style="1309" customWidth="1"/>
    <col min="14606" max="14848" width="9.28515625" style="1309"/>
    <col min="14849" max="14849" width="11.28515625" style="1309" customWidth="1"/>
    <col min="14850" max="14850" width="9.5703125" style="1309" customWidth="1"/>
    <col min="14851" max="14851" width="48.28515625" style="1309" customWidth="1"/>
    <col min="14852" max="14852" width="81.7109375" style="1309" customWidth="1"/>
    <col min="14853" max="14853" width="22.7109375" style="1309" customWidth="1"/>
    <col min="14854" max="14854" width="23.5703125" style="1309" customWidth="1"/>
    <col min="14855" max="14855" width="27.28515625" style="1309" customWidth="1"/>
    <col min="14856" max="14856" width="23.28515625" style="1309" customWidth="1"/>
    <col min="14857" max="14857" width="22" style="1309" customWidth="1"/>
    <col min="14858" max="14858" width="23.28515625" style="1309" customWidth="1"/>
    <col min="14859" max="14859" width="15.7109375" style="1309" customWidth="1"/>
    <col min="14860" max="14860" width="15.85546875" style="1309" bestFit="1" customWidth="1"/>
    <col min="14861" max="14861" width="9.28515625" style="1309" customWidth="1"/>
    <col min="14862" max="15104" width="9.28515625" style="1309"/>
    <col min="15105" max="15105" width="11.28515625" style="1309" customWidth="1"/>
    <col min="15106" max="15106" width="9.5703125" style="1309" customWidth="1"/>
    <col min="15107" max="15107" width="48.28515625" style="1309" customWidth="1"/>
    <col min="15108" max="15108" width="81.7109375" style="1309" customWidth="1"/>
    <col min="15109" max="15109" width="22.7109375" style="1309" customWidth="1"/>
    <col min="15110" max="15110" width="23.5703125" style="1309" customWidth="1"/>
    <col min="15111" max="15111" width="27.28515625" style="1309" customWidth="1"/>
    <col min="15112" max="15112" width="23.28515625" style="1309" customWidth="1"/>
    <col min="15113" max="15113" width="22" style="1309" customWidth="1"/>
    <col min="15114" max="15114" width="23.28515625" style="1309" customWidth="1"/>
    <col min="15115" max="15115" width="15.7109375" style="1309" customWidth="1"/>
    <col min="15116" max="15116" width="15.85546875" style="1309" bestFit="1" customWidth="1"/>
    <col min="15117" max="15117" width="9.28515625" style="1309" customWidth="1"/>
    <col min="15118" max="15360" width="9.28515625" style="1309"/>
    <col min="15361" max="15361" width="11.28515625" style="1309" customWidth="1"/>
    <col min="15362" max="15362" width="9.5703125" style="1309" customWidth="1"/>
    <col min="15363" max="15363" width="48.28515625" style="1309" customWidth="1"/>
    <col min="15364" max="15364" width="81.7109375" style="1309" customWidth="1"/>
    <col min="15365" max="15365" width="22.7109375" style="1309" customWidth="1"/>
    <col min="15366" max="15366" width="23.5703125" style="1309" customWidth="1"/>
    <col min="15367" max="15367" width="27.28515625" style="1309" customWidth="1"/>
    <col min="15368" max="15368" width="23.28515625" style="1309" customWidth="1"/>
    <col min="15369" max="15369" width="22" style="1309" customWidth="1"/>
    <col min="15370" max="15370" width="23.28515625" style="1309" customWidth="1"/>
    <col min="15371" max="15371" width="15.7109375" style="1309" customWidth="1"/>
    <col min="15372" max="15372" width="15.85546875" style="1309" bestFit="1" customWidth="1"/>
    <col min="15373" max="15373" width="9.28515625" style="1309" customWidth="1"/>
    <col min="15374" max="15616" width="9.28515625" style="1309"/>
    <col min="15617" max="15617" width="11.28515625" style="1309" customWidth="1"/>
    <col min="15618" max="15618" width="9.5703125" style="1309" customWidth="1"/>
    <col min="15619" max="15619" width="48.28515625" style="1309" customWidth="1"/>
    <col min="15620" max="15620" width="81.7109375" style="1309" customWidth="1"/>
    <col min="15621" max="15621" width="22.7109375" style="1309" customWidth="1"/>
    <col min="15622" max="15622" width="23.5703125" style="1309" customWidth="1"/>
    <col min="15623" max="15623" width="27.28515625" style="1309" customWidth="1"/>
    <col min="15624" max="15624" width="23.28515625" style="1309" customWidth="1"/>
    <col min="15625" max="15625" width="22" style="1309" customWidth="1"/>
    <col min="15626" max="15626" width="23.28515625" style="1309" customWidth="1"/>
    <col min="15627" max="15627" width="15.7109375" style="1309" customWidth="1"/>
    <col min="15628" max="15628" width="15.85546875" style="1309" bestFit="1" customWidth="1"/>
    <col min="15629" max="15629" width="9.28515625" style="1309" customWidth="1"/>
    <col min="15630" max="15872" width="9.28515625" style="1309"/>
    <col min="15873" max="15873" width="11.28515625" style="1309" customWidth="1"/>
    <col min="15874" max="15874" width="9.5703125" style="1309" customWidth="1"/>
    <col min="15875" max="15875" width="48.28515625" style="1309" customWidth="1"/>
    <col min="15876" max="15876" width="81.7109375" style="1309" customWidth="1"/>
    <col min="15877" max="15877" width="22.7109375" style="1309" customWidth="1"/>
    <col min="15878" max="15878" width="23.5703125" style="1309" customWidth="1"/>
    <col min="15879" max="15879" width="27.28515625" style="1309" customWidth="1"/>
    <col min="15880" max="15880" width="23.28515625" style="1309" customWidth="1"/>
    <col min="15881" max="15881" width="22" style="1309" customWidth="1"/>
    <col min="15882" max="15882" width="23.28515625" style="1309" customWidth="1"/>
    <col min="15883" max="15883" width="15.7109375" style="1309" customWidth="1"/>
    <col min="15884" max="15884" width="15.85546875" style="1309" bestFit="1" customWidth="1"/>
    <col min="15885" max="15885" width="9.28515625" style="1309" customWidth="1"/>
    <col min="15886" max="16128" width="9.28515625" style="1309"/>
    <col min="16129" max="16129" width="11.28515625" style="1309" customWidth="1"/>
    <col min="16130" max="16130" width="9.5703125" style="1309" customWidth="1"/>
    <col min="16131" max="16131" width="48.28515625" style="1309" customWidth="1"/>
    <col min="16132" max="16132" width="81.7109375" style="1309" customWidth="1"/>
    <col min="16133" max="16133" width="22.7109375" style="1309" customWidth="1"/>
    <col min="16134" max="16134" width="23.5703125" style="1309" customWidth="1"/>
    <col min="16135" max="16135" width="27.28515625" style="1309" customWidth="1"/>
    <col min="16136" max="16136" width="23.28515625" style="1309" customWidth="1"/>
    <col min="16137" max="16137" width="22" style="1309" customWidth="1"/>
    <col min="16138" max="16138" width="23.28515625" style="1309" customWidth="1"/>
    <col min="16139" max="16139" width="15.7109375" style="1309" customWidth="1"/>
    <col min="16140" max="16140" width="15.85546875" style="1309" bestFit="1" customWidth="1"/>
    <col min="16141" max="16141" width="9.28515625" style="1309" customWidth="1"/>
    <col min="16142" max="16384" width="9.28515625" style="1309"/>
  </cols>
  <sheetData>
    <row r="1" spans="1:12" ht="22.5" customHeight="1">
      <c r="A1" s="1300" t="s">
        <v>825</v>
      </c>
      <c r="B1" s="1301"/>
      <c r="C1" s="1302"/>
      <c r="D1" s="1303"/>
      <c r="E1" s="1304"/>
      <c r="F1" s="1304"/>
      <c r="G1" s="1305"/>
      <c r="H1" s="1306"/>
      <c r="I1" s="1306"/>
      <c r="J1" s="1305"/>
      <c r="K1" s="1307"/>
      <c r="L1" s="1308"/>
    </row>
    <row r="2" spans="1:12" ht="22.5" customHeight="1">
      <c r="A2" s="1716" t="s">
        <v>826</v>
      </c>
      <c r="B2" s="1717"/>
      <c r="C2" s="1717"/>
      <c r="D2" s="1717"/>
      <c r="E2" s="1717"/>
      <c r="F2" s="1717"/>
      <c r="G2" s="1718"/>
      <c r="H2" s="1718"/>
      <c r="I2" s="1718"/>
      <c r="J2" s="1718"/>
      <c r="K2" s="1718"/>
      <c r="L2" s="1718"/>
    </row>
    <row r="3" spans="1:12" ht="28.5" customHeight="1" thickBot="1">
      <c r="A3" s="1310"/>
      <c r="B3" s="1311"/>
      <c r="C3" s="1302"/>
      <c r="D3" s="1312"/>
      <c r="E3" s="1304"/>
      <c r="F3" s="1313"/>
      <c r="G3" s="1305"/>
      <c r="H3" s="1306"/>
      <c r="I3" s="1306"/>
      <c r="J3" s="1305"/>
      <c r="K3" s="1719" t="s">
        <v>2</v>
      </c>
      <c r="L3" s="1719"/>
    </row>
    <row r="4" spans="1:12" ht="18" customHeight="1">
      <c r="A4" s="1720" t="s">
        <v>827</v>
      </c>
      <c r="B4" s="1722" t="s">
        <v>828</v>
      </c>
      <c r="C4" s="1722"/>
      <c r="D4" s="1722" t="s">
        <v>829</v>
      </c>
      <c r="E4" s="1722" t="s">
        <v>830</v>
      </c>
      <c r="F4" s="1724"/>
      <c r="G4" s="1725" t="s">
        <v>831</v>
      </c>
      <c r="H4" s="1726"/>
      <c r="I4" s="1727" t="s">
        <v>229</v>
      </c>
      <c r="J4" s="1728"/>
      <c r="K4" s="1729" t="s">
        <v>433</v>
      </c>
      <c r="L4" s="1730"/>
    </row>
    <row r="5" spans="1:12" ht="63.75" customHeight="1">
      <c r="A5" s="1721"/>
      <c r="B5" s="1723"/>
      <c r="C5" s="1723"/>
      <c r="D5" s="1723"/>
      <c r="E5" s="1314" t="s">
        <v>832</v>
      </c>
      <c r="F5" s="1315" t="s">
        <v>833</v>
      </c>
      <c r="G5" s="1316" t="s">
        <v>832</v>
      </c>
      <c r="H5" s="1315" t="s">
        <v>833</v>
      </c>
      <c r="I5" s="1317" t="s">
        <v>832</v>
      </c>
      <c r="J5" s="1315" t="s">
        <v>833</v>
      </c>
      <c r="K5" s="1318" t="s">
        <v>834</v>
      </c>
      <c r="L5" s="1319" t="s">
        <v>835</v>
      </c>
    </row>
    <row r="6" spans="1:12" s="1327" customFormat="1" ht="17.25" customHeight="1" thickBot="1">
      <c r="A6" s="1320">
        <v>1</v>
      </c>
      <c r="B6" s="1321">
        <v>2</v>
      </c>
      <c r="C6" s="1322">
        <v>3</v>
      </c>
      <c r="D6" s="1320">
        <v>4</v>
      </c>
      <c r="E6" s="1321">
        <v>5</v>
      </c>
      <c r="F6" s="1322">
        <v>6</v>
      </c>
      <c r="G6" s="1323">
        <v>7</v>
      </c>
      <c r="H6" s="1324">
        <v>8</v>
      </c>
      <c r="I6" s="1325">
        <v>9</v>
      </c>
      <c r="J6" s="1321">
        <v>10</v>
      </c>
      <c r="K6" s="1321">
        <v>11</v>
      </c>
      <c r="L6" s="1326">
        <v>12</v>
      </c>
    </row>
    <row r="7" spans="1:12" s="1327" customFormat="1" ht="45" customHeight="1" thickBot="1">
      <c r="A7" s="1328" t="s">
        <v>836</v>
      </c>
      <c r="B7" s="1329" t="s">
        <v>390</v>
      </c>
      <c r="C7" s="1330" t="s">
        <v>391</v>
      </c>
      <c r="D7" s="1331" t="s">
        <v>795</v>
      </c>
      <c r="E7" s="1332">
        <v>524000</v>
      </c>
      <c r="F7" s="1332">
        <v>524000</v>
      </c>
      <c r="G7" s="1333">
        <v>524000</v>
      </c>
      <c r="H7" s="1333">
        <v>524000</v>
      </c>
      <c r="I7" s="1334">
        <v>53015.839999999997</v>
      </c>
      <c r="J7" s="1335">
        <v>53015.839999999997</v>
      </c>
      <c r="K7" s="1336">
        <v>0.10117526717557251</v>
      </c>
      <c r="L7" s="1337">
        <v>0.10117526717557251</v>
      </c>
    </row>
    <row r="8" spans="1:12" ht="45" customHeight="1">
      <c r="A8" s="1706">
        <v>16</v>
      </c>
      <c r="B8" s="1708">
        <v>750</v>
      </c>
      <c r="C8" s="1710" t="s">
        <v>83</v>
      </c>
      <c r="D8" s="1338" t="s">
        <v>795</v>
      </c>
      <c r="E8" s="1339">
        <v>3886000</v>
      </c>
      <c r="F8" s="1712">
        <v>12719000</v>
      </c>
      <c r="G8" s="1340">
        <v>3886000</v>
      </c>
      <c r="H8" s="1714">
        <v>12231000</v>
      </c>
      <c r="I8" s="1341">
        <v>0</v>
      </c>
      <c r="J8" s="1712">
        <v>5703267.8499999996</v>
      </c>
      <c r="K8" s="1342">
        <v>0</v>
      </c>
      <c r="L8" s="1343">
        <v>0</v>
      </c>
    </row>
    <row r="9" spans="1:12" ht="45" customHeight="1" thickBot="1">
      <c r="A9" s="1707"/>
      <c r="B9" s="1709"/>
      <c r="C9" s="1711"/>
      <c r="D9" s="1344" t="s">
        <v>798</v>
      </c>
      <c r="E9" s="1345">
        <v>8833000</v>
      </c>
      <c r="F9" s="1713"/>
      <c r="G9" s="1346">
        <v>8345000</v>
      </c>
      <c r="H9" s="1715"/>
      <c r="I9" s="1347">
        <v>5703267.8499999996</v>
      </c>
      <c r="J9" s="1713"/>
      <c r="K9" s="1348">
        <v>0.64567732933318234</v>
      </c>
      <c r="L9" s="1349">
        <v>0.68343533253445177</v>
      </c>
    </row>
    <row r="10" spans="1:12" ht="45" customHeight="1" thickBot="1">
      <c r="A10" s="1350">
        <v>17</v>
      </c>
      <c r="B10" s="1351">
        <v>750</v>
      </c>
      <c r="C10" s="1352" t="s">
        <v>83</v>
      </c>
      <c r="D10" s="1353" t="s">
        <v>798</v>
      </c>
      <c r="E10" s="1354">
        <v>14209000</v>
      </c>
      <c r="F10" s="1354">
        <v>14209000</v>
      </c>
      <c r="G10" s="1355">
        <v>14209000</v>
      </c>
      <c r="H10" s="1355">
        <v>14209000</v>
      </c>
      <c r="I10" s="1356">
        <v>6176502.540000001</v>
      </c>
      <c r="J10" s="1356">
        <v>6176502.540000001</v>
      </c>
      <c r="K10" s="1357">
        <v>0.43468946020128096</v>
      </c>
      <c r="L10" s="1358">
        <v>0.43468946020128096</v>
      </c>
    </row>
    <row r="11" spans="1:12" ht="45" customHeight="1">
      <c r="A11" s="1706">
        <v>18</v>
      </c>
      <c r="B11" s="1359">
        <v>710</v>
      </c>
      <c r="C11" s="1338" t="s">
        <v>373</v>
      </c>
      <c r="D11" s="1338" t="s">
        <v>798</v>
      </c>
      <c r="E11" s="1339">
        <v>1180000</v>
      </c>
      <c r="F11" s="1712">
        <v>2503000</v>
      </c>
      <c r="G11" s="1340">
        <v>1180000</v>
      </c>
      <c r="H11" s="1714">
        <v>2503000</v>
      </c>
      <c r="I11" s="1360">
        <v>255726.56</v>
      </c>
      <c r="J11" s="1736">
        <v>917673.25</v>
      </c>
      <c r="K11" s="1361">
        <v>0.21671742372881356</v>
      </c>
      <c r="L11" s="1362">
        <v>0.21671742372881356</v>
      </c>
    </row>
    <row r="12" spans="1:12" ht="45" customHeight="1" thickBot="1">
      <c r="A12" s="1707"/>
      <c r="B12" s="1363">
        <v>750</v>
      </c>
      <c r="C12" s="1344" t="s">
        <v>83</v>
      </c>
      <c r="D12" s="1344" t="s">
        <v>798</v>
      </c>
      <c r="E12" s="1345">
        <v>1323000</v>
      </c>
      <c r="F12" s="1713"/>
      <c r="G12" s="1346">
        <v>1323000</v>
      </c>
      <c r="H12" s="1715"/>
      <c r="I12" s="1347">
        <v>661946.68999999994</v>
      </c>
      <c r="J12" s="1738"/>
      <c r="K12" s="1348">
        <v>0.50033763416477695</v>
      </c>
      <c r="L12" s="1349">
        <v>0.50033763416477695</v>
      </c>
    </row>
    <row r="13" spans="1:12" ht="45" customHeight="1">
      <c r="A13" s="1739">
        <v>19</v>
      </c>
      <c r="B13" s="1741">
        <v>750</v>
      </c>
      <c r="C13" s="1743" t="s">
        <v>83</v>
      </c>
      <c r="D13" s="1364" t="s">
        <v>795</v>
      </c>
      <c r="E13" s="1365">
        <v>8943000</v>
      </c>
      <c r="F13" s="1745">
        <v>28367000</v>
      </c>
      <c r="G13" s="1366">
        <v>22775330</v>
      </c>
      <c r="H13" s="1747">
        <v>59799069</v>
      </c>
      <c r="I13" s="1367">
        <v>5968150.1799999997</v>
      </c>
      <c r="J13" s="1745">
        <v>24625006.439999998</v>
      </c>
      <c r="K13" s="1368">
        <v>0.66735437548920939</v>
      </c>
      <c r="L13" s="1369">
        <v>0.26204450956363751</v>
      </c>
    </row>
    <row r="14" spans="1:12" ht="45" customHeight="1">
      <c r="A14" s="1731"/>
      <c r="B14" s="1732"/>
      <c r="C14" s="1733"/>
      <c r="D14" s="1370" t="s">
        <v>799</v>
      </c>
      <c r="E14" s="1371">
        <v>17420000</v>
      </c>
      <c r="F14" s="1734"/>
      <c r="G14" s="1372">
        <v>34375095</v>
      </c>
      <c r="H14" s="1735"/>
      <c r="I14" s="1373">
        <v>17862936.129999999</v>
      </c>
      <c r="J14" s="1734"/>
      <c r="K14" s="1374">
        <v>1.0254268731343283</v>
      </c>
      <c r="L14" s="1375">
        <v>0.51964761493750056</v>
      </c>
    </row>
    <row r="15" spans="1:12" ht="45" customHeight="1" thickBot="1">
      <c r="A15" s="1740"/>
      <c r="B15" s="1742"/>
      <c r="C15" s="1744"/>
      <c r="D15" s="1376" t="s">
        <v>798</v>
      </c>
      <c r="E15" s="1377">
        <v>2004000</v>
      </c>
      <c r="F15" s="1746"/>
      <c r="G15" s="1378">
        <v>2648644</v>
      </c>
      <c r="H15" s="1748"/>
      <c r="I15" s="1379">
        <v>793920.13</v>
      </c>
      <c r="J15" s="1746"/>
      <c r="K15" s="1380">
        <v>0.39616772954091817</v>
      </c>
      <c r="L15" s="1381">
        <v>0.29974588128868962</v>
      </c>
    </row>
    <row r="16" spans="1:12" s="1382" customFormat="1" ht="45" customHeight="1">
      <c r="A16" s="1706">
        <v>20</v>
      </c>
      <c r="B16" s="1708">
        <v>150</v>
      </c>
      <c r="C16" s="1710" t="s">
        <v>359</v>
      </c>
      <c r="D16" s="1338" t="s">
        <v>796</v>
      </c>
      <c r="E16" s="1339">
        <v>218454000</v>
      </c>
      <c r="F16" s="1712">
        <v>264095000</v>
      </c>
      <c r="G16" s="1340">
        <v>96348495</v>
      </c>
      <c r="H16" s="1714">
        <v>147136963</v>
      </c>
      <c r="I16" s="1360">
        <v>78791494.799999997</v>
      </c>
      <c r="J16" s="1736">
        <v>100767401.5</v>
      </c>
      <c r="K16" s="1361">
        <v>0.36067773902057182</v>
      </c>
      <c r="L16" s="1362">
        <v>0.8177760825428565</v>
      </c>
    </row>
    <row r="17" spans="1:13" s="1382" customFormat="1" ht="45" customHeight="1">
      <c r="A17" s="1731"/>
      <c r="B17" s="1732"/>
      <c r="C17" s="1733"/>
      <c r="D17" s="1370" t="s">
        <v>799</v>
      </c>
      <c r="E17" s="1371"/>
      <c r="F17" s="1734"/>
      <c r="G17" s="1372">
        <v>16272000</v>
      </c>
      <c r="H17" s="1735"/>
      <c r="I17" s="1373">
        <v>3947406.3000000003</v>
      </c>
      <c r="J17" s="1737"/>
      <c r="K17" s="1383">
        <v>0</v>
      </c>
      <c r="L17" s="1375">
        <v>0.24258888274336285</v>
      </c>
    </row>
    <row r="18" spans="1:13" ht="45" customHeight="1">
      <c r="A18" s="1731"/>
      <c r="B18" s="1384">
        <v>500</v>
      </c>
      <c r="C18" s="1370" t="s">
        <v>364</v>
      </c>
      <c r="D18" s="1370" t="s">
        <v>796</v>
      </c>
      <c r="E18" s="1371">
        <v>14780000</v>
      </c>
      <c r="F18" s="1734"/>
      <c r="G18" s="1372">
        <v>14640000</v>
      </c>
      <c r="H18" s="1735"/>
      <c r="I18" s="1373">
        <v>9667030.0300000012</v>
      </c>
      <c r="J18" s="1737"/>
      <c r="K18" s="1374">
        <v>0.65406157171853863</v>
      </c>
      <c r="L18" s="1375">
        <v>0.66031625887978151</v>
      </c>
    </row>
    <row r="19" spans="1:13" ht="45" customHeight="1">
      <c r="A19" s="1731"/>
      <c r="B19" s="1732">
        <v>750</v>
      </c>
      <c r="C19" s="1733" t="s">
        <v>83</v>
      </c>
      <c r="D19" s="1370" t="s">
        <v>795</v>
      </c>
      <c r="E19" s="1371"/>
      <c r="F19" s="1734"/>
      <c r="G19" s="1372">
        <v>3742243</v>
      </c>
      <c r="H19" s="1735"/>
      <c r="I19" s="1373">
        <v>3025856.89</v>
      </c>
      <c r="J19" s="1737"/>
      <c r="K19" s="1383">
        <v>0</v>
      </c>
      <c r="L19" s="1375">
        <v>0.80856771994763577</v>
      </c>
    </row>
    <row r="20" spans="1:13" ht="45" customHeight="1">
      <c r="A20" s="1731"/>
      <c r="B20" s="1732"/>
      <c r="C20" s="1733"/>
      <c r="D20" s="1370" t="s">
        <v>796</v>
      </c>
      <c r="E20" s="1371">
        <v>10106000</v>
      </c>
      <c r="F20" s="1734"/>
      <c r="G20" s="1372">
        <v>11246000</v>
      </c>
      <c r="H20" s="1735"/>
      <c r="I20" s="1373">
        <v>3702488.62</v>
      </c>
      <c r="J20" s="1737"/>
      <c r="K20" s="1374">
        <v>0.36636538887789433</v>
      </c>
      <c r="L20" s="1375">
        <v>0.329227158100658</v>
      </c>
    </row>
    <row r="21" spans="1:13" ht="45" customHeight="1" thickBot="1">
      <c r="A21" s="1707"/>
      <c r="B21" s="1709"/>
      <c r="C21" s="1711"/>
      <c r="D21" s="1344" t="s">
        <v>799</v>
      </c>
      <c r="E21" s="1345">
        <v>20755000</v>
      </c>
      <c r="F21" s="1713"/>
      <c r="G21" s="1346">
        <v>4888225</v>
      </c>
      <c r="H21" s="1715"/>
      <c r="I21" s="1347">
        <v>1633124.86</v>
      </c>
      <c r="J21" s="1738"/>
      <c r="K21" s="1348">
        <v>7.8685852083835231E-2</v>
      </c>
      <c r="L21" s="1349">
        <v>0.33409363521523666</v>
      </c>
    </row>
    <row r="22" spans="1:13" ht="45" customHeight="1">
      <c r="A22" s="1706">
        <v>21</v>
      </c>
      <c r="B22" s="1708">
        <v>600</v>
      </c>
      <c r="C22" s="1710" t="s">
        <v>368</v>
      </c>
      <c r="D22" s="1562" t="s">
        <v>795</v>
      </c>
      <c r="E22" s="1339">
        <v>356088000</v>
      </c>
      <c r="F22" s="1712">
        <v>364335000</v>
      </c>
      <c r="G22" s="1564">
        <v>867940617</v>
      </c>
      <c r="H22" s="1714">
        <v>889278970</v>
      </c>
      <c r="I22" s="1568">
        <v>424353374.43999994</v>
      </c>
      <c r="J22" s="1736">
        <v>433005253.65999997</v>
      </c>
      <c r="K22" s="1361">
        <v>1.1917092809642558</v>
      </c>
      <c r="L22" s="1362">
        <v>0.48891982484557461</v>
      </c>
    </row>
    <row r="23" spans="1:13" ht="45" customHeight="1">
      <c r="A23" s="1731"/>
      <c r="B23" s="1732"/>
      <c r="C23" s="1733"/>
      <c r="D23" s="1566" t="s">
        <v>799</v>
      </c>
      <c r="E23" s="1371">
        <v>64000</v>
      </c>
      <c r="F23" s="1734"/>
      <c r="G23" s="1567">
        <v>1346805</v>
      </c>
      <c r="H23" s="1735"/>
      <c r="I23" s="1569">
        <v>658913.48</v>
      </c>
      <c r="J23" s="1737"/>
      <c r="K23" s="1374">
        <v>10.295523124999999</v>
      </c>
      <c r="L23" s="1375">
        <v>0.48924193183125991</v>
      </c>
    </row>
    <row r="24" spans="1:13" ht="45" customHeight="1">
      <c r="A24" s="1731"/>
      <c r="B24" s="1732"/>
      <c r="C24" s="1733"/>
      <c r="D24" s="1566" t="s">
        <v>798</v>
      </c>
      <c r="E24" s="1371">
        <v>1211000</v>
      </c>
      <c r="F24" s="1734"/>
      <c r="G24" s="1567">
        <v>1406678</v>
      </c>
      <c r="H24" s="1735"/>
      <c r="I24" s="1567">
        <v>535796.22</v>
      </c>
      <c r="J24" s="1737"/>
      <c r="K24" s="1374">
        <v>0.44244113955408748</v>
      </c>
      <c r="L24" s="1375">
        <v>0.38089471790985568</v>
      </c>
    </row>
    <row r="25" spans="1:13" ht="45" customHeight="1">
      <c r="A25" s="1731"/>
      <c r="B25" s="1732"/>
      <c r="C25" s="1733"/>
      <c r="D25" s="1566" t="s">
        <v>815</v>
      </c>
      <c r="E25" s="1371">
        <v>2364000</v>
      </c>
      <c r="F25" s="1734"/>
      <c r="G25" s="1567">
        <v>13848150</v>
      </c>
      <c r="H25" s="1735"/>
      <c r="I25" s="1567">
        <v>6384819.0100000007</v>
      </c>
      <c r="J25" s="1737"/>
      <c r="K25" s="1374">
        <v>2.7008540651438242</v>
      </c>
      <c r="L25" s="1375">
        <v>0.46105934799955234</v>
      </c>
    </row>
    <row r="26" spans="1:13" ht="45" customHeight="1">
      <c r="A26" s="1731"/>
      <c r="B26" s="1732">
        <v>750</v>
      </c>
      <c r="C26" s="1733" t="s">
        <v>83</v>
      </c>
      <c r="D26" s="1566" t="s">
        <v>799</v>
      </c>
      <c r="E26" s="1371">
        <v>141000</v>
      </c>
      <c r="F26" s="1734"/>
      <c r="G26" s="1567">
        <v>1073779</v>
      </c>
      <c r="H26" s="1735"/>
      <c r="I26" s="1567">
        <v>971500.98</v>
      </c>
      <c r="J26" s="1737"/>
      <c r="K26" s="1374">
        <v>6.8900778723404255</v>
      </c>
      <c r="L26" s="1375">
        <v>0.90474946893168895</v>
      </c>
    </row>
    <row r="27" spans="1:13" ht="45" customHeight="1" thickBot="1">
      <c r="A27" s="1707"/>
      <c r="B27" s="1709"/>
      <c r="C27" s="1711"/>
      <c r="D27" s="1563" t="s">
        <v>798</v>
      </c>
      <c r="E27" s="1345">
        <v>4467000</v>
      </c>
      <c r="F27" s="1713"/>
      <c r="G27" s="1565">
        <v>3662941</v>
      </c>
      <c r="H27" s="1715"/>
      <c r="I27" s="1565">
        <v>100849.53</v>
      </c>
      <c r="J27" s="1738"/>
      <c r="K27" s="1348">
        <v>2.2576568166554734E-2</v>
      </c>
      <c r="L27" s="1349">
        <v>2.7532392686641691E-2</v>
      </c>
    </row>
    <row r="28" spans="1:13" ht="45" customHeight="1">
      <c r="A28" s="1706">
        <v>24</v>
      </c>
      <c r="B28" s="1708">
        <v>730</v>
      </c>
      <c r="C28" s="1710" t="s">
        <v>712</v>
      </c>
      <c r="D28" s="1562" t="s">
        <v>821</v>
      </c>
      <c r="E28" s="1339">
        <v>919000</v>
      </c>
      <c r="F28" s="1712">
        <v>378648000</v>
      </c>
      <c r="G28" s="1564">
        <v>919000</v>
      </c>
      <c r="H28" s="1714">
        <v>378648000</v>
      </c>
      <c r="I28" s="1341">
        <v>0</v>
      </c>
      <c r="J28" s="1736">
        <v>294871503.90000004</v>
      </c>
      <c r="K28" s="1342">
        <v>0</v>
      </c>
      <c r="L28" s="1343">
        <v>0</v>
      </c>
    </row>
    <row r="29" spans="1:13" ht="45" customHeight="1">
      <c r="A29" s="1731"/>
      <c r="B29" s="1732"/>
      <c r="C29" s="1733"/>
      <c r="D29" s="1566" t="s">
        <v>822</v>
      </c>
      <c r="E29" s="1371">
        <v>29000</v>
      </c>
      <c r="F29" s="1734"/>
      <c r="G29" s="1567">
        <v>29000</v>
      </c>
      <c r="H29" s="1735"/>
      <c r="I29" s="1385">
        <v>0</v>
      </c>
      <c r="J29" s="1737"/>
      <c r="K29" s="1383">
        <v>0</v>
      </c>
      <c r="L29" s="1386">
        <v>0</v>
      </c>
    </row>
    <row r="30" spans="1:13" ht="45" customHeight="1">
      <c r="A30" s="1731"/>
      <c r="B30" s="1732"/>
      <c r="C30" s="1733"/>
      <c r="D30" s="1566" t="s">
        <v>795</v>
      </c>
      <c r="E30" s="1371">
        <v>17567000</v>
      </c>
      <c r="F30" s="1734"/>
      <c r="G30" s="1567">
        <v>15971000</v>
      </c>
      <c r="H30" s="1735"/>
      <c r="I30" s="1387">
        <v>10089865.4</v>
      </c>
      <c r="J30" s="1737"/>
      <c r="K30" s="1374">
        <v>0.57436474070700749</v>
      </c>
      <c r="L30" s="1375">
        <v>0.63176165550059482</v>
      </c>
    </row>
    <row r="31" spans="1:13" ht="45" customHeight="1">
      <c r="A31" s="1731"/>
      <c r="B31" s="1732">
        <v>750</v>
      </c>
      <c r="C31" s="1733" t="s">
        <v>83</v>
      </c>
      <c r="D31" s="1566" t="s">
        <v>821</v>
      </c>
      <c r="E31" s="1371">
        <v>39000</v>
      </c>
      <c r="F31" s="1734"/>
      <c r="G31" s="1567">
        <v>129000</v>
      </c>
      <c r="H31" s="1735"/>
      <c r="I31" s="1387">
        <v>76895.09</v>
      </c>
      <c r="J31" s="1737"/>
      <c r="K31" s="1374">
        <v>1.9716689743589744</v>
      </c>
      <c r="L31" s="1375">
        <v>0.59608596899224808</v>
      </c>
    </row>
    <row r="32" spans="1:13" ht="45" customHeight="1">
      <c r="A32" s="1731"/>
      <c r="B32" s="1732"/>
      <c r="C32" s="1733"/>
      <c r="D32" s="1566" t="s">
        <v>822</v>
      </c>
      <c r="E32" s="1371">
        <v>40000</v>
      </c>
      <c r="F32" s="1734"/>
      <c r="G32" s="1567">
        <v>133000</v>
      </c>
      <c r="H32" s="1735"/>
      <c r="I32" s="1387">
        <v>79554.81</v>
      </c>
      <c r="J32" s="1737"/>
      <c r="K32" s="1374">
        <v>1.98887025</v>
      </c>
      <c r="L32" s="1375">
        <v>0.59815646616541351</v>
      </c>
      <c r="M32" s="1388"/>
    </row>
    <row r="33" spans="1:13" ht="45" customHeight="1">
      <c r="A33" s="1731"/>
      <c r="B33" s="1732">
        <v>801</v>
      </c>
      <c r="C33" s="1733" t="s">
        <v>115</v>
      </c>
      <c r="D33" s="1566" t="s">
        <v>821</v>
      </c>
      <c r="E33" s="1371">
        <v>229000</v>
      </c>
      <c r="F33" s="1734"/>
      <c r="G33" s="1389">
        <v>225180</v>
      </c>
      <c r="H33" s="1735"/>
      <c r="I33" s="1385">
        <v>0</v>
      </c>
      <c r="J33" s="1737"/>
      <c r="K33" s="1383">
        <v>0</v>
      </c>
      <c r="L33" s="1386">
        <v>0</v>
      </c>
      <c r="M33" s="1388"/>
    </row>
    <row r="34" spans="1:13" ht="45" customHeight="1">
      <c r="A34" s="1731"/>
      <c r="B34" s="1732"/>
      <c r="C34" s="1733"/>
      <c r="D34" s="1566" t="s">
        <v>822</v>
      </c>
      <c r="E34" s="1371">
        <v>7000</v>
      </c>
      <c r="F34" s="1734"/>
      <c r="G34" s="1567">
        <v>7000</v>
      </c>
      <c r="H34" s="1735"/>
      <c r="I34" s="1385">
        <v>0</v>
      </c>
      <c r="J34" s="1737"/>
      <c r="K34" s="1383">
        <v>0</v>
      </c>
      <c r="L34" s="1386">
        <v>0</v>
      </c>
    </row>
    <row r="35" spans="1:13" ht="45" customHeight="1">
      <c r="A35" s="1731"/>
      <c r="B35" s="1732"/>
      <c r="C35" s="1733"/>
      <c r="D35" s="1566" t="s">
        <v>795</v>
      </c>
      <c r="E35" s="1371">
        <v>89599000</v>
      </c>
      <c r="F35" s="1734"/>
      <c r="G35" s="1567">
        <v>93968005</v>
      </c>
      <c r="H35" s="1735"/>
      <c r="I35" s="1569">
        <v>53967206.240000002</v>
      </c>
      <c r="J35" s="1737"/>
      <c r="K35" s="1374">
        <v>0.60231929195638345</v>
      </c>
      <c r="L35" s="1375">
        <v>0.5743146961564205</v>
      </c>
    </row>
    <row r="36" spans="1:13" ht="45" customHeight="1">
      <c r="A36" s="1731"/>
      <c r="B36" s="1732"/>
      <c r="C36" s="1733"/>
      <c r="D36" s="1566" t="s">
        <v>798</v>
      </c>
      <c r="E36" s="1371">
        <v>581000</v>
      </c>
      <c r="F36" s="1734"/>
      <c r="G36" s="1567">
        <v>581000</v>
      </c>
      <c r="H36" s="1735"/>
      <c r="I36" s="1569">
        <v>204714.99000000002</v>
      </c>
      <c r="J36" s="1737"/>
      <c r="K36" s="1374">
        <v>0.35234938037865754</v>
      </c>
      <c r="L36" s="1375">
        <v>0.35234938037865754</v>
      </c>
    </row>
    <row r="37" spans="1:13" ht="45" customHeight="1">
      <c r="A37" s="1731"/>
      <c r="B37" s="1732">
        <v>921</v>
      </c>
      <c r="C37" s="1733" t="s">
        <v>585</v>
      </c>
      <c r="D37" s="1566" t="s">
        <v>821</v>
      </c>
      <c r="E37" s="1371">
        <v>16037000</v>
      </c>
      <c r="F37" s="1734"/>
      <c r="G37" s="1567">
        <v>9454000</v>
      </c>
      <c r="H37" s="1735"/>
      <c r="I37" s="1567">
        <v>7129518.2599999998</v>
      </c>
      <c r="J37" s="1737"/>
      <c r="K37" s="1374">
        <v>0.44456683045457379</v>
      </c>
      <c r="L37" s="1375">
        <v>0.7541271694520838</v>
      </c>
    </row>
    <row r="38" spans="1:13" ht="45" customHeight="1">
      <c r="A38" s="1731"/>
      <c r="B38" s="1732"/>
      <c r="C38" s="1733"/>
      <c r="D38" s="1566" t="s">
        <v>822</v>
      </c>
      <c r="E38" s="1371">
        <v>329000</v>
      </c>
      <c r="F38" s="1734"/>
      <c r="G38" s="1567">
        <v>329000</v>
      </c>
      <c r="H38" s="1735"/>
      <c r="I38" s="1567">
        <v>199469.91999999998</v>
      </c>
      <c r="J38" s="1737"/>
      <c r="K38" s="1374">
        <v>0.60629155015197567</v>
      </c>
      <c r="L38" s="1375">
        <v>0.60629155015197567</v>
      </c>
    </row>
    <row r="39" spans="1:13" ht="45" customHeight="1">
      <c r="A39" s="1731"/>
      <c r="B39" s="1732"/>
      <c r="C39" s="1733"/>
      <c r="D39" s="1566" t="s">
        <v>795</v>
      </c>
      <c r="E39" s="1371">
        <v>238233000</v>
      </c>
      <c r="F39" s="1734"/>
      <c r="G39" s="1567">
        <v>253721532</v>
      </c>
      <c r="H39" s="1735"/>
      <c r="I39" s="1569">
        <v>220810540.69000003</v>
      </c>
      <c r="J39" s="1737"/>
      <c r="K39" s="1374">
        <v>0.92686798508183177</v>
      </c>
      <c r="L39" s="1375">
        <v>0.8702869596814512</v>
      </c>
    </row>
    <row r="40" spans="1:13" ht="45" customHeight="1" thickBot="1">
      <c r="A40" s="1707"/>
      <c r="B40" s="1709"/>
      <c r="C40" s="1711"/>
      <c r="D40" s="1563" t="s">
        <v>799</v>
      </c>
      <c r="E40" s="1345">
        <v>15039000</v>
      </c>
      <c r="F40" s="1713"/>
      <c r="G40" s="1565">
        <v>3181283</v>
      </c>
      <c r="H40" s="1715"/>
      <c r="I40" s="1570">
        <v>2313738.5</v>
      </c>
      <c r="J40" s="1738"/>
      <c r="K40" s="1348">
        <v>0.15384922534743001</v>
      </c>
      <c r="L40" s="1349">
        <v>0.72729728854679077</v>
      </c>
    </row>
    <row r="41" spans="1:13" ht="45" customHeight="1">
      <c r="A41" s="1706">
        <v>27</v>
      </c>
      <c r="B41" s="1708">
        <v>750</v>
      </c>
      <c r="C41" s="1710" t="s">
        <v>83</v>
      </c>
      <c r="D41" s="1338" t="s">
        <v>799</v>
      </c>
      <c r="E41" s="1339">
        <v>1103820000</v>
      </c>
      <c r="F41" s="1752">
        <v>1103820000</v>
      </c>
      <c r="G41" s="1340">
        <v>1102622000</v>
      </c>
      <c r="H41" s="1752">
        <v>1103820000</v>
      </c>
      <c r="I41" s="1360">
        <v>714239292.64999998</v>
      </c>
      <c r="J41" s="1736">
        <v>714353719.57999992</v>
      </c>
      <c r="K41" s="1361">
        <v>0.64706138016162051</v>
      </c>
      <c r="L41" s="1390">
        <v>0.64776441305361221</v>
      </c>
    </row>
    <row r="42" spans="1:13" ht="45" customHeight="1" thickBot="1">
      <c r="A42" s="1707"/>
      <c r="B42" s="1709"/>
      <c r="C42" s="1711"/>
      <c r="D42" s="1344" t="s">
        <v>798</v>
      </c>
      <c r="E42" s="1345"/>
      <c r="F42" s="1738"/>
      <c r="G42" s="1346">
        <v>1198000</v>
      </c>
      <c r="H42" s="1738"/>
      <c r="I42" s="1346">
        <v>114426.93</v>
      </c>
      <c r="J42" s="1738"/>
      <c r="K42" s="1391">
        <v>0</v>
      </c>
      <c r="L42" s="1349">
        <v>9.5514966611018354E-2</v>
      </c>
    </row>
    <row r="43" spans="1:13" ht="45" customHeight="1">
      <c r="A43" s="1739">
        <v>28</v>
      </c>
      <c r="B43" s="1741">
        <v>730</v>
      </c>
      <c r="C43" s="1743" t="s">
        <v>712</v>
      </c>
      <c r="D43" s="1364" t="s">
        <v>796</v>
      </c>
      <c r="E43" s="1365">
        <v>2881427000</v>
      </c>
      <c r="F43" s="1745">
        <v>3809825000</v>
      </c>
      <c r="G43" s="1366">
        <v>2881427000</v>
      </c>
      <c r="H43" s="1747">
        <v>3809825000</v>
      </c>
      <c r="I43" s="1367">
        <v>1726225813.0699997</v>
      </c>
      <c r="J43" s="1752">
        <v>2135565046.7199998</v>
      </c>
      <c r="K43" s="1368">
        <v>0.59908712352247673</v>
      </c>
      <c r="L43" s="1369">
        <v>0.59908712352247673</v>
      </c>
    </row>
    <row r="44" spans="1:13" ht="45" customHeight="1">
      <c r="A44" s="1731"/>
      <c r="B44" s="1732"/>
      <c r="C44" s="1733"/>
      <c r="D44" s="1370" t="s">
        <v>799</v>
      </c>
      <c r="E44" s="1371">
        <v>5862000</v>
      </c>
      <c r="F44" s="1734"/>
      <c r="G44" s="1372">
        <v>5862000</v>
      </c>
      <c r="H44" s="1735"/>
      <c r="I44" s="1373">
        <v>3103460.53</v>
      </c>
      <c r="J44" s="1737"/>
      <c r="K44" s="1374">
        <v>0.52942008358921866</v>
      </c>
      <c r="L44" s="1375">
        <v>0.52942008358921866</v>
      </c>
    </row>
    <row r="45" spans="1:13" ht="45" customHeight="1">
      <c r="A45" s="1731"/>
      <c r="B45" s="1732"/>
      <c r="C45" s="1733"/>
      <c r="D45" s="1370" t="s">
        <v>798</v>
      </c>
      <c r="E45" s="1371">
        <v>918097000</v>
      </c>
      <c r="F45" s="1734"/>
      <c r="G45" s="1372">
        <v>918097000</v>
      </c>
      <c r="H45" s="1735"/>
      <c r="I45" s="1373">
        <v>404110652.62</v>
      </c>
      <c r="J45" s="1737"/>
      <c r="K45" s="1374">
        <v>0.44016117318758258</v>
      </c>
      <c r="L45" s="1375">
        <v>0.44016117318758258</v>
      </c>
    </row>
    <row r="46" spans="1:13" ht="45" customHeight="1">
      <c r="A46" s="1731"/>
      <c r="B46" s="1732">
        <v>750</v>
      </c>
      <c r="C46" s="1733" t="s">
        <v>83</v>
      </c>
      <c r="D46" s="1370" t="s">
        <v>796</v>
      </c>
      <c r="E46" s="1371">
        <v>1710000</v>
      </c>
      <c r="F46" s="1734"/>
      <c r="G46" s="1372">
        <v>1770000</v>
      </c>
      <c r="H46" s="1735"/>
      <c r="I46" s="1373">
        <v>788513.00999999989</v>
      </c>
      <c r="J46" s="1737"/>
      <c r="K46" s="1374">
        <v>0.46111871929824555</v>
      </c>
      <c r="L46" s="1375">
        <v>0.4454875762711864</v>
      </c>
    </row>
    <row r="47" spans="1:13" ht="45" customHeight="1">
      <c r="A47" s="1731"/>
      <c r="B47" s="1732"/>
      <c r="C47" s="1733"/>
      <c r="D47" s="1370" t="s">
        <v>799</v>
      </c>
      <c r="E47" s="1371">
        <v>710000</v>
      </c>
      <c r="F47" s="1734"/>
      <c r="G47" s="1372">
        <v>387836</v>
      </c>
      <c r="H47" s="1735"/>
      <c r="I47" s="1373">
        <v>210168.49000000002</v>
      </c>
      <c r="J47" s="1737"/>
      <c r="K47" s="1374">
        <v>0.29601195774647893</v>
      </c>
      <c r="L47" s="1375">
        <v>0.54190041667096411</v>
      </c>
    </row>
    <row r="48" spans="1:13" ht="45" customHeight="1" thickBot="1">
      <c r="A48" s="1740"/>
      <c r="B48" s="1742"/>
      <c r="C48" s="1744"/>
      <c r="D48" s="1376" t="s">
        <v>798</v>
      </c>
      <c r="E48" s="1377">
        <v>2019000</v>
      </c>
      <c r="F48" s="1746"/>
      <c r="G48" s="1378">
        <v>2281164</v>
      </c>
      <c r="H48" s="1748"/>
      <c r="I48" s="1379">
        <v>1126439.0000000002</v>
      </c>
      <c r="J48" s="1753"/>
      <c r="K48" s="1380">
        <v>0.55791926696384364</v>
      </c>
      <c r="L48" s="1381">
        <v>0.49380009503919936</v>
      </c>
    </row>
    <row r="49" spans="1:12" ht="45" customHeight="1">
      <c r="A49" s="1706">
        <v>30</v>
      </c>
      <c r="B49" s="1359">
        <v>750</v>
      </c>
      <c r="C49" s="1338" t="s">
        <v>83</v>
      </c>
      <c r="D49" s="1338" t="s">
        <v>798</v>
      </c>
      <c r="E49" s="1339"/>
      <c r="F49" s="1392"/>
      <c r="G49" s="1393">
        <v>84253</v>
      </c>
      <c r="H49" s="1749">
        <v>126769406</v>
      </c>
      <c r="I49" s="1341">
        <v>0</v>
      </c>
      <c r="J49" s="1749">
        <v>92052449.099999979</v>
      </c>
      <c r="K49" s="1342">
        <v>0</v>
      </c>
      <c r="L49" s="1343">
        <v>0</v>
      </c>
    </row>
    <row r="50" spans="1:12" ht="45" customHeight="1">
      <c r="A50" s="1731"/>
      <c r="B50" s="1732">
        <v>801</v>
      </c>
      <c r="C50" s="1733" t="s">
        <v>115</v>
      </c>
      <c r="D50" s="1370" t="s">
        <v>799</v>
      </c>
      <c r="E50" s="1371">
        <v>1388000</v>
      </c>
      <c r="F50" s="1737">
        <v>122776000</v>
      </c>
      <c r="G50" s="1372">
        <v>1710738</v>
      </c>
      <c r="H50" s="1750"/>
      <c r="I50" s="1373">
        <v>483287.51999999996</v>
      </c>
      <c r="J50" s="1750"/>
      <c r="K50" s="1374">
        <v>0.34818985590778095</v>
      </c>
      <c r="L50" s="1375">
        <v>0.28250235863118722</v>
      </c>
    </row>
    <row r="51" spans="1:12" ht="45" customHeight="1" thickBot="1">
      <c r="A51" s="1707"/>
      <c r="B51" s="1709"/>
      <c r="C51" s="1711"/>
      <c r="D51" s="1344" t="s">
        <v>798</v>
      </c>
      <c r="E51" s="1345">
        <v>121388000</v>
      </c>
      <c r="F51" s="1738"/>
      <c r="G51" s="1346">
        <v>124974415</v>
      </c>
      <c r="H51" s="1751"/>
      <c r="I51" s="1347">
        <v>91569161.579999983</v>
      </c>
      <c r="J51" s="1751"/>
      <c r="K51" s="1348">
        <v>0.7543510197054073</v>
      </c>
      <c r="L51" s="1349">
        <v>0.73270326234373639</v>
      </c>
    </row>
    <row r="52" spans="1:12" ht="45" customHeight="1">
      <c r="A52" s="1706">
        <v>31</v>
      </c>
      <c r="B52" s="1708">
        <v>750</v>
      </c>
      <c r="C52" s="1710" t="s">
        <v>83</v>
      </c>
      <c r="D52" s="1338" t="s">
        <v>822</v>
      </c>
      <c r="E52" s="1392">
        <v>1243000</v>
      </c>
      <c r="F52" s="1712">
        <v>943479000</v>
      </c>
      <c r="G52" s="1340">
        <v>1243000</v>
      </c>
      <c r="H52" s="1714">
        <v>1264912030</v>
      </c>
      <c r="I52" s="1341">
        <v>0</v>
      </c>
      <c r="J52" s="1736">
        <v>725329739.66000009</v>
      </c>
      <c r="K52" s="1342">
        <v>0</v>
      </c>
      <c r="L52" s="1343">
        <v>0</v>
      </c>
    </row>
    <row r="53" spans="1:12" ht="45" customHeight="1">
      <c r="A53" s="1731"/>
      <c r="B53" s="1732"/>
      <c r="C53" s="1733"/>
      <c r="D53" s="1370" t="s">
        <v>799</v>
      </c>
      <c r="E53" s="1394">
        <v>564000</v>
      </c>
      <c r="F53" s="1734"/>
      <c r="G53" s="1372">
        <v>564000</v>
      </c>
      <c r="H53" s="1735"/>
      <c r="I53" s="1373">
        <v>194924.45</v>
      </c>
      <c r="J53" s="1737"/>
      <c r="K53" s="1374">
        <v>0.34561072695035461</v>
      </c>
      <c r="L53" s="1375">
        <v>0.34561072695035461</v>
      </c>
    </row>
    <row r="54" spans="1:12" ht="45" customHeight="1">
      <c r="A54" s="1731"/>
      <c r="B54" s="1732"/>
      <c r="C54" s="1733"/>
      <c r="D54" s="1370" t="s">
        <v>798</v>
      </c>
      <c r="E54" s="1394">
        <v>2239000</v>
      </c>
      <c r="F54" s="1734"/>
      <c r="G54" s="1372">
        <v>2660400</v>
      </c>
      <c r="H54" s="1735"/>
      <c r="I54" s="1373">
        <v>364174.36</v>
      </c>
      <c r="J54" s="1737"/>
      <c r="K54" s="1374">
        <v>0.16265045109423848</v>
      </c>
      <c r="L54" s="1375">
        <v>0.13688706961359193</v>
      </c>
    </row>
    <row r="55" spans="1:12" ht="45" customHeight="1">
      <c r="A55" s="1731"/>
      <c r="B55" s="1732">
        <v>853</v>
      </c>
      <c r="C55" s="1733" t="s">
        <v>582</v>
      </c>
      <c r="D55" s="1370" t="s">
        <v>795</v>
      </c>
      <c r="E55" s="1394">
        <v>6224000</v>
      </c>
      <c r="F55" s="1734"/>
      <c r="G55" s="1372">
        <v>7433333</v>
      </c>
      <c r="H55" s="1735"/>
      <c r="I55" s="1373">
        <v>1483225.82</v>
      </c>
      <c r="J55" s="1737"/>
      <c r="K55" s="1374">
        <v>0.23830749035989718</v>
      </c>
      <c r="L55" s="1375">
        <v>0.19953711477744909</v>
      </c>
    </row>
    <row r="56" spans="1:12" ht="45" customHeight="1">
      <c r="A56" s="1731"/>
      <c r="B56" s="1732"/>
      <c r="C56" s="1733"/>
      <c r="D56" s="1370" t="s">
        <v>799</v>
      </c>
      <c r="E56" s="1394">
        <v>9200000</v>
      </c>
      <c r="F56" s="1734"/>
      <c r="G56" s="1372">
        <v>9200000</v>
      </c>
      <c r="H56" s="1735"/>
      <c r="I56" s="1385">
        <v>0</v>
      </c>
      <c r="J56" s="1737"/>
      <c r="K56" s="1383">
        <v>0</v>
      </c>
      <c r="L56" s="1386">
        <v>0</v>
      </c>
    </row>
    <row r="57" spans="1:12" ht="45" customHeight="1">
      <c r="A57" s="1731"/>
      <c r="B57" s="1732"/>
      <c r="C57" s="1733"/>
      <c r="D57" s="1370" t="s">
        <v>798</v>
      </c>
      <c r="E57" s="1394">
        <v>549725000</v>
      </c>
      <c r="F57" s="1734"/>
      <c r="G57" s="1372">
        <v>869399610</v>
      </c>
      <c r="H57" s="1735"/>
      <c r="I57" s="1373">
        <v>515578944.22999996</v>
      </c>
      <c r="J57" s="1737"/>
      <c r="K57" s="1374">
        <v>0.9378852048387829</v>
      </c>
      <c r="L57" s="1375">
        <v>0.59302872729607037</v>
      </c>
    </row>
    <row r="58" spans="1:12" ht="45" customHeight="1">
      <c r="A58" s="1731"/>
      <c r="B58" s="1732"/>
      <c r="C58" s="1733"/>
      <c r="D58" s="1370" t="s">
        <v>800</v>
      </c>
      <c r="E58" s="1394">
        <v>29341000</v>
      </c>
      <c r="F58" s="1734"/>
      <c r="G58" s="1372">
        <v>29341000</v>
      </c>
      <c r="H58" s="1735"/>
      <c r="I58" s="1373">
        <v>14602675.720000001</v>
      </c>
      <c r="J58" s="1737"/>
      <c r="K58" s="1374">
        <v>0.49768841280119969</v>
      </c>
      <c r="L58" s="1375">
        <v>0.49768841280119969</v>
      </c>
    </row>
    <row r="59" spans="1:12" ht="45" customHeight="1">
      <c r="A59" s="1731"/>
      <c r="B59" s="1732"/>
      <c r="C59" s="1733"/>
      <c r="D59" s="1370" t="s">
        <v>801</v>
      </c>
      <c r="E59" s="1394">
        <v>27590000</v>
      </c>
      <c r="F59" s="1734"/>
      <c r="G59" s="1372">
        <v>27590000</v>
      </c>
      <c r="H59" s="1735"/>
      <c r="I59" s="1373">
        <v>12913476.59</v>
      </c>
      <c r="J59" s="1737"/>
      <c r="K59" s="1374">
        <v>0.46804916962667631</v>
      </c>
      <c r="L59" s="1375">
        <v>0.46804916962667631</v>
      </c>
    </row>
    <row r="60" spans="1:12" ht="45" customHeight="1">
      <c r="A60" s="1731"/>
      <c r="B60" s="1732"/>
      <c r="C60" s="1733"/>
      <c r="D60" s="1370" t="s">
        <v>802</v>
      </c>
      <c r="E60" s="1394">
        <v>25324000</v>
      </c>
      <c r="F60" s="1734"/>
      <c r="G60" s="1372">
        <v>25451687</v>
      </c>
      <c r="H60" s="1735"/>
      <c r="I60" s="1373">
        <v>16864452.140000001</v>
      </c>
      <c r="J60" s="1737"/>
      <c r="K60" s="1374">
        <v>0.66594740720265366</v>
      </c>
      <c r="L60" s="1375">
        <v>0.66260645669577822</v>
      </c>
    </row>
    <row r="61" spans="1:12" ht="45" customHeight="1">
      <c r="A61" s="1731"/>
      <c r="B61" s="1732"/>
      <c r="C61" s="1733"/>
      <c r="D61" s="1370" t="s">
        <v>837</v>
      </c>
      <c r="E61" s="1394">
        <v>10280000</v>
      </c>
      <c r="F61" s="1734"/>
      <c r="G61" s="1372">
        <v>10280000</v>
      </c>
      <c r="H61" s="1735"/>
      <c r="I61" s="1373">
        <v>4426007.88</v>
      </c>
      <c r="J61" s="1737"/>
      <c r="K61" s="1374">
        <v>0.43054551361867704</v>
      </c>
      <c r="L61" s="1375">
        <v>0.43054551361867704</v>
      </c>
    </row>
    <row r="62" spans="1:12" ht="45" customHeight="1">
      <c r="A62" s="1731"/>
      <c r="B62" s="1732"/>
      <c r="C62" s="1733"/>
      <c r="D62" s="1370" t="s">
        <v>804</v>
      </c>
      <c r="E62" s="1394">
        <v>26386000</v>
      </c>
      <c r="F62" s="1734"/>
      <c r="G62" s="1372">
        <v>26386000</v>
      </c>
      <c r="H62" s="1735"/>
      <c r="I62" s="1373">
        <v>11073222.09</v>
      </c>
      <c r="J62" s="1737"/>
      <c r="K62" s="1374">
        <v>0.41966277912529371</v>
      </c>
      <c r="L62" s="1375">
        <v>0.41966277912529371</v>
      </c>
    </row>
    <row r="63" spans="1:12" ht="45" customHeight="1">
      <c r="A63" s="1731"/>
      <c r="B63" s="1732"/>
      <c r="C63" s="1733"/>
      <c r="D63" s="1370" t="s">
        <v>805</v>
      </c>
      <c r="E63" s="1394">
        <v>25676000</v>
      </c>
      <c r="F63" s="1734"/>
      <c r="G63" s="1372">
        <v>25676000</v>
      </c>
      <c r="H63" s="1735"/>
      <c r="I63" s="1373">
        <v>15815809.98</v>
      </c>
      <c r="J63" s="1737"/>
      <c r="K63" s="1374">
        <v>0.6159763974139274</v>
      </c>
      <c r="L63" s="1375">
        <v>0.6159763974139274</v>
      </c>
    </row>
    <row r="64" spans="1:12" ht="45" customHeight="1">
      <c r="A64" s="1731"/>
      <c r="B64" s="1732"/>
      <c r="C64" s="1733"/>
      <c r="D64" s="1370" t="s">
        <v>806</v>
      </c>
      <c r="E64" s="1394">
        <v>35348000</v>
      </c>
      <c r="F64" s="1734"/>
      <c r="G64" s="1372">
        <v>35348000</v>
      </c>
      <c r="H64" s="1735"/>
      <c r="I64" s="1373">
        <v>16385063.210000001</v>
      </c>
      <c r="J64" s="1737"/>
      <c r="K64" s="1374">
        <v>0.46353579297272834</v>
      </c>
      <c r="L64" s="1375">
        <v>0.46353579297272834</v>
      </c>
    </row>
    <row r="65" spans="1:12" ht="45" customHeight="1">
      <c r="A65" s="1731"/>
      <c r="B65" s="1732"/>
      <c r="C65" s="1733"/>
      <c r="D65" s="1370" t="s">
        <v>807</v>
      </c>
      <c r="E65" s="1394">
        <v>14164000</v>
      </c>
      <c r="F65" s="1734"/>
      <c r="G65" s="1372">
        <v>14164000</v>
      </c>
      <c r="H65" s="1735"/>
      <c r="I65" s="1373">
        <v>8994818.2300000004</v>
      </c>
      <c r="J65" s="1737"/>
      <c r="K65" s="1374">
        <v>0.63504788407229595</v>
      </c>
      <c r="L65" s="1375">
        <v>0.63504788407229595</v>
      </c>
    </row>
    <row r="66" spans="1:12" ht="45" customHeight="1">
      <c r="A66" s="1731"/>
      <c r="B66" s="1732"/>
      <c r="C66" s="1733"/>
      <c r="D66" s="1370" t="s">
        <v>808</v>
      </c>
      <c r="E66" s="1394">
        <v>21171000</v>
      </c>
      <c r="F66" s="1734"/>
      <c r="G66" s="1372">
        <v>21171000</v>
      </c>
      <c r="H66" s="1735"/>
      <c r="I66" s="1373">
        <v>11893296.050000001</v>
      </c>
      <c r="J66" s="1737"/>
      <c r="K66" s="1374">
        <v>0.56177299371782163</v>
      </c>
      <c r="L66" s="1375">
        <v>0.56177299371782163</v>
      </c>
    </row>
    <row r="67" spans="1:12" ht="45" customHeight="1">
      <c r="A67" s="1731"/>
      <c r="B67" s="1732"/>
      <c r="C67" s="1733"/>
      <c r="D67" s="1370" t="s">
        <v>809</v>
      </c>
      <c r="E67" s="1394">
        <v>9573000</v>
      </c>
      <c r="F67" s="1734"/>
      <c r="G67" s="1372">
        <v>9573000</v>
      </c>
      <c r="H67" s="1735"/>
      <c r="I67" s="1373">
        <v>6141977.7000000002</v>
      </c>
      <c r="J67" s="1737"/>
      <c r="K67" s="1374">
        <v>0.6415938263867127</v>
      </c>
      <c r="L67" s="1375">
        <v>0.6415938263867127</v>
      </c>
    </row>
    <row r="68" spans="1:12" ht="45" customHeight="1">
      <c r="A68" s="1731"/>
      <c r="B68" s="1732"/>
      <c r="C68" s="1733"/>
      <c r="D68" s="1370" t="s">
        <v>810</v>
      </c>
      <c r="E68" s="1394">
        <v>16335000</v>
      </c>
      <c r="F68" s="1734"/>
      <c r="G68" s="1372">
        <v>16335000</v>
      </c>
      <c r="H68" s="1735"/>
      <c r="I68" s="1373">
        <v>13129680.82</v>
      </c>
      <c r="J68" s="1737"/>
      <c r="K68" s="1374">
        <v>0.803775991429446</v>
      </c>
      <c r="L68" s="1375">
        <v>0.803775991429446</v>
      </c>
    </row>
    <row r="69" spans="1:12" ht="45" customHeight="1">
      <c r="A69" s="1731"/>
      <c r="B69" s="1732"/>
      <c r="C69" s="1733"/>
      <c r="D69" s="1370" t="s">
        <v>811</v>
      </c>
      <c r="E69" s="1394">
        <v>40979000</v>
      </c>
      <c r="F69" s="1734"/>
      <c r="G69" s="1372">
        <v>40979000</v>
      </c>
      <c r="H69" s="1735"/>
      <c r="I69" s="1373">
        <v>24849743.829999998</v>
      </c>
      <c r="J69" s="1737"/>
      <c r="K69" s="1374">
        <v>0.60640190902657454</v>
      </c>
      <c r="L69" s="1375">
        <v>0.60640190902657454</v>
      </c>
    </row>
    <row r="70" spans="1:12" ht="45" customHeight="1">
      <c r="A70" s="1731"/>
      <c r="B70" s="1732"/>
      <c r="C70" s="1733"/>
      <c r="D70" s="1370" t="s">
        <v>812</v>
      </c>
      <c r="E70" s="1394">
        <v>16403000</v>
      </c>
      <c r="F70" s="1734"/>
      <c r="G70" s="1372">
        <v>16403000</v>
      </c>
      <c r="H70" s="1735"/>
      <c r="I70" s="1373">
        <v>5987053.1600000001</v>
      </c>
      <c r="J70" s="1737"/>
      <c r="K70" s="1374">
        <v>0.36499744924708893</v>
      </c>
      <c r="L70" s="1375">
        <v>0.36499744924708893</v>
      </c>
    </row>
    <row r="71" spans="1:12" ht="45" customHeight="1">
      <c r="A71" s="1731"/>
      <c r="B71" s="1732"/>
      <c r="C71" s="1733"/>
      <c r="D71" s="1370" t="s">
        <v>813</v>
      </c>
      <c r="E71" s="1394">
        <v>29713000</v>
      </c>
      <c r="F71" s="1734"/>
      <c r="G71" s="1372">
        <v>29713000</v>
      </c>
      <c r="H71" s="1735"/>
      <c r="I71" s="1373">
        <v>19485588.489999998</v>
      </c>
      <c r="J71" s="1737"/>
      <c r="K71" s="1374">
        <v>0.65579337293440576</v>
      </c>
      <c r="L71" s="1375">
        <v>0.65579337293440576</v>
      </c>
    </row>
    <row r="72" spans="1:12" ht="45" customHeight="1">
      <c r="A72" s="1731"/>
      <c r="B72" s="1732"/>
      <c r="C72" s="1733"/>
      <c r="D72" s="1370" t="s">
        <v>814</v>
      </c>
      <c r="E72" s="1394">
        <v>24000000</v>
      </c>
      <c r="F72" s="1734"/>
      <c r="G72" s="1372">
        <v>24000000</v>
      </c>
      <c r="H72" s="1735"/>
      <c r="I72" s="1373">
        <v>9465521.0600000005</v>
      </c>
      <c r="J72" s="1737"/>
      <c r="K72" s="1374">
        <v>0.39439671083333333</v>
      </c>
      <c r="L72" s="1375">
        <v>0.39439671083333333</v>
      </c>
    </row>
    <row r="73" spans="1:12" ht="45" customHeight="1" thickBot="1">
      <c r="A73" s="1707"/>
      <c r="B73" s="1709"/>
      <c r="C73" s="1711"/>
      <c r="D73" s="1344" t="s">
        <v>815</v>
      </c>
      <c r="E73" s="1395">
        <v>22001000</v>
      </c>
      <c r="F73" s="1713"/>
      <c r="G73" s="1346">
        <v>22001000</v>
      </c>
      <c r="H73" s="1715"/>
      <c r="I73" s="1347">
        <v>15680083.85</v>
      </c>
      <c r="J73" s="1738"/>
      <c r="K73" s="1348">
        <v>0.71269868869596831</v>
      </c>
      <c r="L73" s="1349">
        <v>0.71269868869596831</v>
      </c>
    </row>
    <row r="74" spans="1:12" ht="45" customHeight="1">
      <c r="A74" s="1706">
        <v>32</v>
      </c>
      <c r="B74" s="1396" t="s">
        <v>350</v>
      </c>
      <c r="C74" s="1338" t="s">
        <v>351</v>
      </c>
      <c r="D74" s="1338" t="s">
        <v>795</v>
      </c>
      <c r="E74" s="1392">
        <v>720000</v>
      </c>
      <c r="F74" s="1712">
        <v>28042000</v>
      </c>
      <c r="G74" s="1340">
        <v>720000</v>
      </c>
      <c r="H74" s="1714">
        <v>28042000</v>
      </c>
      <c r="I74" s="1360">
        <v>518050</v>
      </c>
      <c r="J74" s="1736">
        <v>4373807.7200000007</v>
      </c>
      <c r="K74" s="1361">
        <v>0.7195138888888889</v>
      </c>
      <c r="L74" s="1362">
        <v>0.7195138888888889</v>
      </c>
    </row>
    <row r="75" spans="1:12" ht="45" customHeight="1">
      <c r="A75" s="1731"/>
      <c r="B75" s="1732">
        <v>801</v>
      </c>
      <c r="C75" s="1733" t="s">
        <v>115</v>
      </c>
      <c r="D75" s="1370" t="s">
        <v>795</v>
      </c>
      <c r="E75" s="1394">
        <v>10921000</v>
      </c>
      <c r="F75" s="1734"/>
      <c r="G75" s="1372">
        <v>11302495</v>
      </c>
      <c r="H75" s="1735"/>
      <c r="I75" s="1372">
        <v>204080.37</v>
      </c>
      <c r="J75" s="1737"/>
      <c r="K75" s="1374">
        <v>1.8686967310685833E-2</v>
      </c>
      <c r="L75" s="1375">
        <v>1.8056222984394153E-2</v>
      </c>
    </row>
    <row r="76" spans="1:12" ht="45" customHeight="1">
      <c r="A76" s="1731"/>
      <c r="B76" s="1732"/>
      <c r="C76" s="1733"/>
      <c r="D76" s="1370" t="s">
        <v>798</v>
      </c>
      <c r="E76" s="1394">
        <v>3866000</v>
      </c>
      <c r="F76" s="1734"/>
      <c r="G76" s="1372">
        <v>4334100</v>
      </c>
      <c r="H76" s="1735"/>
      <c r="I76" s="1373">
        <v>343633.38</v>
      </c>
      <c r="J76" s="1737"/>
      <c r="K76" s="1374">
        <v>8.8886026901189866E-2</v>
      </c>
      <c r="L76" s="1375">
        <v>7.9285983249117467E-2</v>
      </c>
    </row>
    <row r="77" spans="1:12" ht="45" customHeight="1">
      <c r="A77" s="1731"/>
      <c r="B77" s="1732"/>
      <c r="C77" s="1733"/>
      <c r="D77" s="1370" t="s">
        <v>802</v>
      </c>
      <c r="E77" s="1394">
        <v>529000</v>
      </c>
      <c r="F77" s="1734"/>
      <c r="G77" s="1372">
        <v>1515324</v>
      </c>
      <c r="H77" s="1735"/>
      <c r="I77" s="1373">
        <v>291540.60000000003</v>
      </c>
      <c r="J77" s="1737"/>
      <c r="K77" s="1374">
        <v>0.55111644612476374</v>
      </c>
      <c r="L77" s="1375">
        <v>0.19239489376529378</v>
      </c>
    </row>
    <row r="78" spans="1:12" ht="45" customHeight="1">
      <c r="A78" s="1731"/>
      <c r="B78" s="1732"/>
      <c r="C78" s="1733"/>
      <c r="D78" s="1397" t="s">
        <v>837</v>
      </c>
      <c r="E78" s="1394">
        <v>364000</v>
      </c>
      <c r="F78" s="1734"/>
      <c r="G78" s="1372">
        <v>720974</v>
      </c>
      <c r="H78" s="1735"/>
      <c r="I78" s="1373">
        <v>215147.64</v>
      </c>
      <c r="J78" s="1737"/>
      <c r="K78" s="1374">
        <v>0.59106494505494511</v>
      </c>
      <c r="L78" s="1375">
        <v>0.29841248089390188</v>
      </c>
    </row>
    <row r="79" spans="1:12" ht="45" customHeight="1">
      <c r="A79" s="1731"/>
      <c r="B79" s="1732"/>
      <c r="C79" s="1733"/>
      <c r="D79" s="1370" t="s">
        <v>804</v>
      </c>
      <c r="E79" s="1394">
        <v>3752000</v>
      </c>
      <c r="F79" s="1734"/>
      <c r="G79" s="1372">
        <v>4604973</v>
      </c>
      <c r="H79" s="1735"/>
      <c r="I79" s="1373">
        <v>1490409</v>
      </c>
      <c r="J79" s="1737"/>
      <c r="K79" s="1374">
        <v>0.39723054371002131</v>
      </c>
      <c r="L79" s="1375">
        <v>0.32365206050068046</v>
      </c>
    </row>
    <row r="80" spans="1:12" ht="45" customHeight="1">
      <c r="A80" s="1731"/>
      <c r="B80" s="1732"/>
      <c r="C80" s="1733"/>
      <c r="D80" s="1370" t="s">
        <v>805</v>
      </c>
      <c r="E80" s="1394">
        <v>574000</v>
      </c>
      <c r="F80" s="1734"/>
      <c r="G80" s="1372">
        <v>274000</v>
      </c>
      <c r="H80" s="1735"/>
      <c r="I80" s="1373">
        <v>54000</v>
      </c>
      <c r="J80" s="1737"/>
      <c r="K80" s="1374">
        <v>9.4076655052264813E-2</v>
      </c>
      <c r="L80" s="1375">
        <v>0.19708029197080293</v>
      </c>
    </row>
    <row r="81" spans="1:13" ht="45" customHeight="1">
      <c r="A81" s="1731"/>
      <c r="B81" s="1732"/>
      <c r="C81" s="1733"/>
      <c r="D81" s="1370" t="s">
        <v>806</v>
      </c>
      <c r="E81" s="1394">
        <v>574000</v>
      </c>
      <c r="F81" s="1734"/>
      <c r="G81" s="1385">
        <v>0</v>
      </c>
      <c r="H81" s="1735"/>
      <c r="I81" s="1385">
        <v>0</v>
      </c>
      <c r="J81" s="1737"/>
      <c r="K81" s="1383">
        <v>0</v>
      </c>
      <c r="L81" s="1386">
        <v>0</v>
      </c>
    </row>
    <row r="82" spans="1:13" ht="45" customHeight="1">
      <c r="A82" s="1731"/>
      <c r="B82" s="1732"/>
      <c r="C82" s="1733"/>
      <c r="D82" s="1370" t="s">
        <v>808</v>
      </c>
      <c r="E82" s="1394">
        <v>510000</v>
      </c>
      <c r="F82" s="1734"/>
      <c r="G82" s="1385">
        <v>0</v>
      </c>
      <c r="H82" s="1735"/>
      <c r="I82" s="1385">
        <v>0</v>
      </c>
      <c r="J82" s="1737"/>
      <c r="K82" s="1383">
        <v>0</v>
      </c>
      <c r="L82" s="1386">
        <v>0</v>
      </c>
    </row>
    <row r="83" spans="1:13" ht="45" customHeight="1">
      <c r="A83" s="1731"/>
      <c r="B83" s="1732"/>
      <c r="C83" s="1733"/>
      <c r="D83" s="1370" t="s">
        <v>809</v>
      </c>
      <c r="E83" s="1394">
        <v>1967000</v>
      </c>
      <c r="F83" s="1734"/>
      <c r="G83" s="1372">
        <v>1310362</v>
      </c>
      <c r="H83" s="1735"/>
      <c r="I83" s="1373">
        <v>244351.96</v>
      </c>
      <c r="J83" s="1737"/>
      <c r="K83" s="1374">
        <v>0.1242257041179461</v>
      </c>
      <c r="L83" s="1375">
        <v>0.1864766835424104</v>
      </c>
    </row>
    <row r="84" spans="1:13" ht="45" customHeight="1">
      <c r="A84" s="1731"/>
      <c r="B84" s="1732"/>
      <c r="C84" s="1733"/>
      <c r="D84" s="1370" t="s">
        <v>811</v>
      </c>
      <c r="E84" s="1394">
        <v>2360000</v>
      </c>
      <c r="F84" s="1734"/>
      <c r="G84" s="1372">
        <v>796000</v>
      </c>
      <c r="H84" s="1735"/>
      <c r="I84" s="1373">
        <v>439640.16000000003</v>
      </c>
      <c r="J84" s="1737"/>
      <c r="K84" s="1374">
        <v>0.18628820338983051</v>
      </c>
      <c r="L84" s="1375">
        <v>0.55231175879396988</v>
      </c>
    </row>
    <row r="85" spans="1:13" ht="45" customHeight="1">
      <c r="A85" s="1731"/>
      <c r="B85" s="1732"/>
      <c r="C85" s="1733"/>
      <c r="D85" s="1370" t="s">
        <v>812</v>
      </c>
      <c r="E85" s="1394">
        <v>50000</v>
      </c>
      <c r="F85" s="1734"/>
      <c r="G85" s="1372">
        <v>79540</v>
      </c>
      <c r="H85" s="1735"/>
      <c r="I85" s="1373">
        <v>12489.68</v>
      </c>
      <c r="J85" s="1737"/>
      <c r="K85" s="1374">
        <v>0.2497936</v>
      </c>
      <c r="L85" s="1375">
        <v>0.1570238873522756</v>
      </c>
    </row>
    <row r="86" spans="1:13" ht="45" customHeight="1">
      <c r="A86" s="1731"/>
      <c r="B86" s="1732"/>
      <c r="C86" s="1733"/>
      <c r="D86" s="1370" t="s">
        <v>813</v>
      </c>
      <c r="E86" s="1394">
        <v>720000</v>
      </c>
      <c r="F86" s="1734"/>
      <c r="G86" s="1372">
        <v>1629719</v>
      </c>
      <c r="H86" s="1735"/>
      <c r="I86" s="1373">
        <v>295249.66000000003</v>
      </c>
      <c r="J86" s="1737"/>
      <c r="K86" s="1374">
        <v>0.41006897222222227</v>
      </c>
      <c r="L86" s="1375">
        <v>0.18116599241955211</v>
      </c>
    </row>
    <row r="87" spans="1:13" ht="45" customHeight="1">
      <c r="A87" s="1731"/>
      <c r="B87" s="1732"/>
      <c r="C87" s="1733"/>
      <c r="D87" s="1370" t="s">
        <v>814</v>
      </c>
      <c r="E87" s="1394">
        <v>306000</v>
      </c>
      <c r="F87" s="1734"/>
      <c r="G87" s="1372">
        <v>754513</v>
      </c>
      <c r="H87" s="1735"/>
      <c r="I87" s="1373">
        <v>265215.27</v>
      </c>
      <c r="J87" s="1737"/>
      <c r="K87" s="1374">
        <v>0.86671656862745106</v>
      </c>
      <c r="L87" s="1375">
        <v>0.35150523582761334</v>
      </c>
    </row>
    <row r="88" spans="1:13" ht="45" customHeight="1" thickBot="1">
      <c r="A88" s="1707"/>
      <c r="B88" s="1709"/>
      <c r="C88" s="1711"/>
      <c r="D88" s="1344" t="s">
        <v>815</v>
      </c>
      <c r="E88" s="1395">
        <v>829000</v>
      </c>
      <c r="F88" s="1713"/>
      <c r="G88" s="1398">
        <v>0</v>
      </c>
      <c r="H88" s="1715"/>
      <c r="I88" s="1398">
        <v>0</v>
      </c>
      <c r="J88" s="1738"/>
      <c r="K88" s="1391">
        <v>0</v>
      </c>
      <c r="L88" s="1399">
        <v>0</v>
      </c>
    </row>
    <row r="89" spans="1:13" ht="45" customHeight="1" thickBot="1">
      <c r="A89" s="1400">
        <v>33</v>
      </c>
      <c r="B89" s="1351" t="s">
        <v>350</v>
      </c>
      <c r="C89" s="1352" t="s">
        <v>351</v>
      </c>
      <c r="D89" s="1401" t="s">
        <v>838</v>
      </c>
      <c r="E89" s="1354">
        <v>12536053000</v>
      </c>
      <c r="F89" s="1354">
        <v>12536053000</v>
      </c>
      <c r="G89" s="1355">
        <v>12536053000</v>
      </c>
      <c r="H89" s="1355">
        <v>12536053000</v>
      </c>
      <c r="I89" s="1356">
        <v>8447340142.1899996</v>
      </c>
      <c r="J89" s="1402">
        <v>8447340142.1899996</v>
      </c>
      <c r="K89" s="1357">
        <v>0.67384368446671372</v>
      </c>
      <c r="L89" s="1358">
        <v>0.67384368446671372</v>
      </c>
    </row>
    <row r="90" spans="1:13" ht="45" customHeight="1">
      <c r="A90" s="1763" t="s">
        <v>839</v>
      </c>
      <c r="B90" s="1708">
        <v>150</v>
      </c>
      <c r="C90" s="1710" t="s">
        <v>359</v>
      </c>
      <c r="D90" s="1338" t="s">
        <v>821</v>
      </c>
      <c r="E90" s="1392">
        <v>112000</v>
      </c>
      <c r="F90" s="1712">
        <v>17633684000</v>
      </c>
      <c r="G90" s="1340">
        <v>372000</v>
      </c>
      <c r="H90" s="1714">
        <v>23032763231</v>
      </c>
      <c r="I90" s="1360">
        <v>182165.05</v>
      </c>
      <c r="J90" s="1736">
        <v>15963523815.389999</v>
      </c>
      <c r="K90" s="1361">
        <v>1.6264736607142856</v>
      </c>
      <c r="L90" s="1362">
        <v>0.4896909946236559</v>
      </c>
    </row>
    <row r="91" spans="1:13" ht="45" customHeight="1">
      <c r="A91" s="1764"/>
      <c r="B91" s="1732"/>
      <c r="C91" s="1733"/>
      <c r="D91" s="1397" t="s">
        <v>822</v>
      </c>
      <c r="E91" s="1394">
        <v>19444000</v>
      </c>
      <c r="F91" s="1734"/>
      <c r="G91" s="1372">
        <v>384000</v>
      </c>
      <c r="H91" s="1735"/>
      <c r="I91" s="1373">
        <v>188469.22</v>
      </c>
      <c r="J91" s="1737"/>
      <c r="K91" s="1374">
        <v>9.6929242954124674E-3</v>
      </c>
      <c r="L91" s="1375">
        <v>0.49080526041666667</v>
      </c>
    </row>
    <row r="92" spans="1:13" ht="45" customHeight="1">
      <c r="A92" s="1764"/>
      <c r="B92" s="1732"/>
      <c r="C92" s="1733"/>
      <c r="D92" s="1370" t="s">
        <v>796</v>
      </c>
      <c r="E92" s="1394">
        <v>1279000000</v>
      </c>
      <c r="F92" s="1734"/>
      <c r="G92" s="1372">
        <v>2411378157</v>
      </c>
      <c r="H92" s="1735"/>
      <c r="I92" s="1373">
        <v>1716375835.4000001</v>
      </c>
      <c r="J92" s="1737"/>
      <c r="K92" s="1374">
        <v>1.3419670331508993</v>
      </c>
      <c r="L92" s="1375">
        <v>0.71178211116225187</v>
      </c>
    </row>
    <row r="93" spans="1:13" ht="45" customHeight="1">
      <c r="A93" s="1764"/>
      <c r="B93" s="1732"/>
      <c r="C93" s="1733"/>
      <c r="D93" s="1397" t="s">
        <v>840</v>
      </c>
      <c r="E93" s="1394">
        <v>539250000</v>
      </c>
      <c r="F93" s="1734"/>
      <c r="G93" s="1372">
        <v>907050000</v>
      </c>
      <c r="H93" s="1735"/>
      <c r="I93" s="1373">
        <v>421910441.55999994</v>
      </c>
      <c r="J93" s="1737"/>
      <c r="K93" s="1374">
        <v>0.78240230238293917</v>
      </c>
      <c r="L93" s="1375">
        <v>0.46514573789758001</v>
      </c>
    </row>
    <row r="94" spans="1:13" ht="45" customHeight="1">
      <c r="A94" s="1764"/>
      <c r="B94" s="1732"/>
      <c r="C94" s="1733"/>
      <c r="D94" s="1370" t="s">
        <v>798</v>
      </c>
      <c r="E94" s="1394">
        <v>78139000</v>
      </c>
      <c r="F94" s="1734"/>
      <c r="G94" s="1372">
        <v>78139000</v>
      </c>
      <c r="H94" s="1735"/>
      <c r="I94" s="1373">
        <v>36763063.670000002</v>
      </c>
      <c r="J94" s="1737"/>
      <c r="K94" s="1374">
        <v>0.47048290443952445</v>
      </c>
      <c r="L94" s="1375">
        <v>0.47048290443952445</v>
      </c>
    </row>
    <row r="95" spans="1:13" ht="45" customHeight="1">
      <c r="A95" s="1764"/>
      <c r="B95" s="1384">
        <v>500</v>
      </c>
      <c r="C95" s="1370" t="s">
        <v>364</v>
      </c>
      <c r="D95" s="1370" t="s">
        <v>796</v>
      </c>
      <c r="E95" s="1394">
        <v>18943000</v>
      </c>
      <c r="F95" s="1734"/>
      <c r="G95" s="1372">
        <v>21260348</v>
      </c>
      <c r="H95" s="1735"/>
      <c r="I95" s="1373">
        <v>2890167.63</v>
      </c>
      <c r="J95" s="1737"/>
      <c r="K95" s="1374">
        <v>0.15257180119305283</v>
      </c>
      <c r="L95" s="1375">
        <v>0.13594168966566303</v>
      </c>
    </row>
    <row r="96" spans="1:13" ht="45" customHeight="1">
      <c r="A96" s="1764"/>
      <c r="B96" s="1384">
        <v>730</v>
      </c>
      <c r="C96" s="1370" t="s">
        <v>712</v>
      </c>
      <c r="D96" s="1370" t="s">
        <v>798</v>
      </c>
      <c r="E96" s="1394">
        <v>1023000</v>
      </c>
      <c r="F96" s="1734"/>
      <c r="G96" s="1372">
        <v>1023000</v>
      </c>
      <c r="H96" s="1735"/>
      <c r="I96" s="1372">
        <v>10236.9</v>
      </c>
      <c r="J96" s="1737"/>
      <c r="K96" s="1374">
        <v>1.000674486803519E-2</v>
      </c>
      <c r="L96" s="1375">
        <v>1.000674486803519E-2</v>
      </c>
      <c r="M96" s="1388"/>
    </row>
    <row r="97" spans="1:12" ht="45" customHeight="1">
      <c r="A97" s="1764"/>
      <c r="B97" s="1732">
        <v>750</v>
      </c>
      <c r="C97" s="1733" t="s">
        <v>83</v>
      </c>
      <c r="D97" s="1370" t="s">
        <v>821</v>
      </c>
      <c r="E97" s="1394">
        <v>32227000</v>
      </c>
      <c r="F97" s="1734"/>
      <c r="G97" s="1372">
        <v>41620900</v>
      </c>
      <c r="H97" s="1735"/>
      <c r="I97" s="1373">
        <v>27676986.57</v>
      </c>
      <c r="J97" s="1737"/>
      <c r="K97" s="1374">
        <v>0.85881362118720328</v>
      </c>
      <c r="L97" s="1375">
        <v>0.66497808961363158</v>
      </c>
    </row>
    <row r="98" spans="1:12" ht="45" customHeight="1">
      <c r="A98" s="1764"/>
      <c r="B98" s="1732"/>
      <c r="C98" s="1733"/>
      <c r="D98" s="1397" t="s">
        <v>822</v>
      </c>
      <c r="E98" s="1394">
        <v>60165000</v>
      </c>
      <c r="F98" s="1734"/>
      <c r="G98" s="1372">
        <v>55021100</v>
      </c>
      <c r="H98" s="1735"/>
      <c r="I98" s="1373">
        <v>310119.67</v>
      </c>
      <c r="J98" s="1737"/>
      <c r="K98" s="1374">
        <v>5.154486329261198E-3</v>
      </c>
      <c r="L98" s="1375">
        <v>5.6363771353171782E-3</v>
      </c>
    </row>
    <row r="99" spans="1:12" ht="45" customHeight="1">
      <c r="A99" s="1764"/>
      <c r="B99" s="1732"/>
      <c r="C99" s="1733"/>
      <c r="D99" s="1370" t="s">
        <v>795</v>
      </c>
      <c r="E99" s="1394">
        <v>336000</v>
      </c>
      <c r="F99" s="1734"/>
      <c r="G99" s="1372">
        <v>460353</v>
      </c>
      <c r="H99" s="1735"/>
      <c r="I99" s="1373">
        <v>232387.88</v>
      </c>
      <c r="J99" s="1737"/>
      <c r="K99" s="1374">
        <v>0.69163059523809522</v>
      </c>
      <c r="L99" s="1375">
        <v>0.50480366153799372</v>
      </c>
    </row>
    <row r="100" spans="1:12" ht="45" customHeight="1">
      <c r="A100" s="1764"/>
      <c r="B100" s="1732"/>
      <c r="C100" s="1733"/>
      <c r="D100" s="1370" t="s">
        <v>798</v>
      </c>
      <c r="E100" s="1394">
        <v>76119000</v>
      </c>
      <c r="F100" s="1734"/>
      <c r="G100" s="1372">
        <v>88157416</v>
      </c>
      <c r="H100" s="1735"/>
      <c r="I100" s="1373">
        <v>49949148.590000004</v>
      </c>
      <c r="J100" s="1737"/>
      <c r="K100" s="1374">
        <v>0.656198171153063</v>
      </c>
      <c r="L100" s="1375">
        <v>0.56659043398005227</v>
      </c>
    </row>
    <row r="101" spans="1:12" ht="45" customHeight="1">
      <c r="A101" s="1764"/>
      <c r="B101" s="1732">
        <v>758</v>
      </c>
      <c r="C101" s="1733" t="s">
        <v>401</v>
      </c>
      <c r="D101" s="1397" t="s">
        <v>800</v>
      </c>
      <c r="E101" s="1394">
        <v>1210954000</v>
      </c>
      <c r="F101" s="1734"/>
      <c r="G101" s="1372">
        <v>1210954000</v>
      </c>
      <c r="H101" s="1735"/>
      <c r="I101" s="1373">
        <v>928789672.82999992</v>
      </c>
      <c r="J101" s="1737"/>
      <c r="K101" s="1374">
        <v>0.76699005315643698</v>
      </c>
      <c r="L101" s="1375">
        <v>0.76699005315643698</v>
      </c>
    </row>
    <row r="102" spans="1:12" ht="45" customHeight="1">
      <c r="A102" s="1764"/>
      <c r="B102" s="1732"/>
      <c r="C102" s="1733"/>
      <c r="D102" s="1397" t="s">
        <v>841</v>
      </c>
      <c r="E102" s="1394"/>
      <c r="F102" s="1734"/>
      <c r="G102" s="1372">
        <v>360500</v>
      </c>
      <c r="H102" s="1735"/>
      <c r="I102" s="1372">
        <v>360499.1</v>
      </c>
      <c r="J102" s="1737"/>
      <c r="K102" s="1383">
        <v>0</v>
      </c>
      <c r="L102" s="1375">
        <v>0.99999750346740635</v>
      </c>
    </row>
    <row r="103" spans="1:12" ht="45" customHeight="1">
      <c r="A103" s="1764"/>
      <c r="B103" s="1732"/>
      <c r="C103" s="1733"/>
      <c r="D103" s="1397" t="s">
        <v>801</v>
      </c>
      <c r="E103" s="1394">
        <v>799726000</v>
      </c>
      <c r="F103" s="1734"/>
      <c r="G103" s="1372">
        <v>799365500</v>
      </c>
      <c r="H103" s="1735"/>
      <c r="I103" s="1373">
        <v>600476177.28999996</v>
      </c>
      <c r="J103" s="1737"/>
      <c r="K103" s="1368">
        <v>0.75085238855558023</v>
      </c>
      <c r="L103" s="1369">
        <v>0.75119100998229216</v>
      </c>
    </row>
    <row r="104" spans="1:12" ht="45" customHeight="1">
      <c r="A104" s="1764"/>
      <c r="B104" s="1732"/>
      <c r="C104" s="1733"/>
      <c r="D104" s="1370" t="s">
        <v>802</v>
      </c>
      <c r="E104" s="1394">
        <v>1118621000</v>
      </c>
      <c r="F104" s="1734"/>
      <c r="G104" s="1372">
        <v>1436241000</v>
      </c>
      <c r="H104" s="1735"/>
      <c r="I104" s="1373">
        <v>1103012626.6000001</v>
      </c>
      <c r="J104" s="1737"/>
      <c r="K104" s="1374">
        <v>0.98604677240995842</v>
      </c>
      <c r="L104" s="1375">
        <v>0.76798575350515697</v>
      </c>
    </row>
    <row r="105" spans="1:12" ht="45" customHeight="1">
      <c r="A105" s="1764"/>
      <c r="B105" s="1732"/>
      <c r="C105" s="1733"/>
      <c r="D105" s="1397" t="s">
        <v>837</v>
      </c>
      <c r="E105" s="1394">
        <v>421765000</v>
      </c>
      <c r="F105" s="1734"/>
      <c r="G105" s="1372">
        <v>421765000</v>
      </c>
      <c r="H105" s="1735"/>
      <c r="I105" s="1373">
        <v>340915641.05000001</v>
      </c>
      <c r="J105" s="1737"/>
      <c r="K105" s="1374">
        <v>0.80830709293089753</v>
      </c>
      <c r="L105" s="1375">
        <v>0.80830709293089753</v>
      </c>
    </row>
    <row r="106" spans="1:12" ht="45" customHeight="1">
      <c r="A106" s="1764"/>
      <c r="B106" s="1732"/>
      <c r="C106" s="1733"/>
      <c r="D106" s="1370" t="s">
        <v>804</v>
      </c>
      <c r="E106" s="1394">
        <v>1137208000</v>
      </c>
      <c r="F106" s="1734"/>
      <c r="G106" s="1372">
        <v>1137208000</v>
      </c>
      <c r="H106" s="1735"/>
      <c r="I106" s="1373">
        <v>807840362.82999992</v>
      </c>
      <c r="J106" s="1737"/>
      <c r="K106" s="1374">
        <v>0.7103716847137902</v>
      </c>
      <c r="L106" s="1375">
        <v>0.7103716847137902</v>
      </c>
    </row>
    <row r="107" spans="1:12" ht="45" customHeight="1">
      <c r="A107" s="1764"/>
      <c r="B107" s="1732"/>
      <c r="C107" s="1733"/>
      <c r="D107" s="1370" t="s">
        <v>805</v>
      </c>
      <c r="E107" s="1394">
        <v>1257298000</v>
      </c>
      <c r="F107" s="1734"/>
      <c r="G107" s="1372">
        <v>1641020000</v>
      </c>
      <c r="H107" s="1735"/>
      <c r="I107" s="1373">
        <v>1377460791.1099997</v>
      </c>
      <c r="J107" s="1737"/>
      <c r="K107" s="1374">
        <v>1.0955722438992186</v>
      </c>
      <c r="L107" s="1375">
        <v>0.83939305499628258</v>
      </c>
    </row>
    <row r="108" spans="1:12" ht="45" customHeight="1">
      <c r="A108" s="1764"/>
      <c r="B108" s="1732"/>
      <c r="C108" s="1733"/>
      <c r="D108" s="1370" t="s">
        <v>806</v>
      </c>
      <c r="E108" s="1394">
        <v>891811000</v>
      </c>
      <c r="F108" s="1734"/>
      <c r="G108" s="1372">
        <v>1444247000</v>
      </c>
      <c r="H108" s="1735"/>
      <c r="I108" s="1373">
        <v>786648148.80999994</v>
      </c>
      <c r="J108" s="1737"/>
      <c r="K108" s="1374">
        <v>0.88207944150722517</v>
      </c>
      <c r="L108" s="1375">
        <v>0.54467701771926824</v>
      </c>
    </row>
    <row r="109" spans="1:12" ht="45" customHeight="1">
      <c r="A109" s="1764"/>
      <c r="B109" s="1732"/>
      <c r="C109" s="1733"/>
      <c r="D109" s="1370" t="s">
        <v>807</v>
      </c>
      <c r="E109" s="1394">
        <v>456300000</v>
      </c>
      <c r="F109" s="1734"/>
      <c r="G109" s="1372">
        <v>632552000</v>
      </c>
      <c r="H109" s="1735"/>
      <c r="I109" s="1373">
        <v>361541178.48999995</v>
      </c>
      <c r="J109" s="1737"/>
      <c r="K109" s="1374">
        <v>0.79233219042296721</v>
      </c>
      <c r="L109" s="1375">
        <v>0.57155961642679176</v>
      </c>
    </row>
    <row r="110" spans="1:12" ht="45" customHeight="1">
      <c r="A110" s="1764"/>
      <c r="B110" s="1732"/>
      <c r="C110" s="1733"/>
      <c r="D110" s="1370" t="s">
        <v>808</v>
      </c>
      <c r="E110" s="1394">
        <v>1035014000</v>
      </c>
      <c r="F110" s="1734"/>
      <c r="G110" s="1372">
        <v>1418144840</v>
      </c>
      <c r="H110" s="1735"/>
      <c r="I110" s="1373">
        <v>859156255.57000005</v>
      </c>
      <c r="J110" s="1737"/>
      <c r="K110" s="1374">
        <v>0.83009143409654362</v>
      </c>
      <c r="L110" s="1375">
        <v>0.60583110507245508</v>
      </c>
    </row>
    <row r="111" spans="1:12" ht="45" customHeight="1">
      <c r="A111" s="1764"/>
      <c r="B111" s="1732"/>
      <c r="C111" s="1733"/>
      <c r="D111" s="1370" t="s">
        <v>809</v>
      </c>
      <c r="E111" s="1394">
        <v>599251000</v>
      </c>
      <c r="F111" s="1734"/>
      <c r="G111" s="1372">
        <v>779157133</v>
      </c>
      <c r="H111" s="1735"/>
      <c r="I111" s="1373">
        <v>640573755.74000001</v>
      </c>
      <c r="J111" s="1737"/>
      <c r="K111" s="1374">
        <v>1.0689573413144076</v>
      </c>
      <c r="L111" s="1375">
        <v>0.82213680477208695</v>
      </c>
    </row>
    <row r="112" spans="1:12" ht="45" customHeight="1">
      <c r="A112" s="1764"/>
      <c r="B112" s="1732"/>
      <c r="C112" s="1733"/>
      <c r="D112" s="1370" t="s">
        <v>810</v>
      </c>
      <c r="E112" s="1394">
        <v>1108878000</v>
      </c>
      <c r="F112" s="1734"/>
      <c r="G112" s="1372">
        <v>1108878000</v>
      </c>
      <c r="H112" s="1735"/>
      <c r="I112" s="1373">
        <v>823626893.87</v>
      </c>
      <c r="J112" s="1737"/>
      <c r="K112" s="1374">
        <v>0.74275699749656865</v>
      </c>
      <c r="L112" s="1375">
        <v>0.74275699749656865</v>
      </c>
    </row>
    <row r="113" spans="1:13" ht="45" customHeight="1">
      <c r="A113" s="1764"/>
      <c r="B113" s="1732"/>
      <c r="C113" s="1733"/>
      <c r="D113" s="1370" t="s">
        <v>811</v>
      </c>
      <c r="E113" s="1394">
        <v>1561849000</v>
      </c>
      <c r="F113" s="1734"/>
      <c r="G113" s="1372">
        <v>1995737400</v>
      </c>
      <c r="H113" s="1735"/>
      <c r="I113" s="1373">
        <v>1504176854.5699999</v>
      </c>
      <c r="J113" s="1737"/>
      <c r="K113" s="1374">
        <v>0.96307444226042338</v>
      </c>
      <c r="L113" s="1375">
        <v>0.75369477696314147</v>
      </c>
    </row>
    <row r="114" spans="1:13" ht="45" customHeight="1">
      <c r="A114" s="1764"/>
      <c r="B114" s="1732"/>
      <c r="C114" s="1733"/>
      <c r="D114" s="1370" t="s">
        <v>812</v>
      </c>
      <c r="E114" s="1394">
        <v>708850000</v>
      </c>
      <c r="F114" s="1734"/>
      <c r="G114" s="1372">
        <v>1039850000</v>
      </c>
      <c r="H114" s="1735"/>
      <c r="I114" s="1373">
        <v>671900001.19000006</v>
      </c>
      <c r="J114" s="1737"/>
      <c r="K114" s="1374">
        <v>0.94787331761303528</v>
      </c>
      <c r="L114" s="1375">
        <v>0.64615088829158052</v>
      </c>
    </row>
    <row r="115" spans="1:13" ht="45" customHeight="1">
      <c r="A115" s="1764"/>
      <c r="B115" s="1732"/>
      <c r="C115" s="1733"/>
      <c r="D115" s="1370" t="s">
        <v>813</v>
      </c>
      <c r="E115" s="1394">
        <v>948141000</v>
      </c>
      <c r="F115" s="1734"/>
      <c r="G115" s="1372">
        <v>1296531000</v>
      </c>
      <c r="H115" s="1735"/>
      <c r="I115" s="1373">
        <v>826848021.55000007</v>
      </c>
      <c r="J115" s="1737"/>
      <c r="K115" s="1374">
        <v>0.87207284734021639</v>
      </c>
      <c r="L115" s="1375">
        <v>0.63773872090216133</v>
      </c>
    </row>
    <row r="116" spans="1:13" ht="45" customHeight="1">
      <c r="A116" s="1764"/>
      <c r="B116" s="1732"/>
      <c r="C116" s="1733"/>
      <c r="D116" s="1370" t="s">
        <v>814</v>
      </c>
      <c r="E116" s="1394">
        <v>1079285000</v>
      </c>
      <c r="F116" s="1734"/>
      <c r="G116" s="1372">
        <v>1561335000</v>
      </c>
      <c r="H116" s="1735"/>
      <c r="I116" s="1373">
        <v>1162084860.6299999</v>
      </c>
      <c r="J116" s="1737"/>
      <c r="K116" s="1374">
        <v>1.0767173273324468</v>
      </c>
      <c r="L116" s="1375">
        <v>0.74428925287013992</v>
      </c>
    </row>
    <row r="117" spans="1:13" ht="45" customHeight="1">
      <c r="A117" s="1764"/>
      <c r="B117" s="1732"/>
      <c r="C117" s="1733"/>
      <c r="D117" s="1370" t="s">
        <v>815</v>
      </c>
      <c r="E117" s="1394">
        <v>560021000</v>
      </c>
      <c r="F117" s="1734"/>
      <c r="G117" s="1372">
        <v>884155000</v>
      </c>
      <c r="H117" s="1735"/>
      <c r="I117" s="1373">
        <v>706323114.97000003</v>
      </c>
      <c r="J117" s="1737"/>
      <c r="K117" s="1374">
        <v>1.2612439800828898</v>
      </c>
      <c r="L117" s="1375">
        <v>0.79886797560382516</v>
      </c>
    </row>
    <row r="118" spans="1:13" ht="45" customHeight="1">
      <c r="A118" s="1764"/>
      <c r="B118" s="1384">
        <v>801</v>
      </c>
      <c r="C118" s="1370" t="s">
        <v>115</v>
      </c>
      <c r="D118" s="1370" t="s">
        <v>798</v>
      </c>
      <c r="E118" s="1394">
        <v>228424000</v>
      </c>
      <c r="F118" s="1734"/>
      <c r="G118" s="1372">
        <v>235134775</v>
      </c>
      <c r="H118" s="1735"/>
      <c r="I118" s="1373">
        <v>44104600.759999998</v>
      </c>
      <c r="J118" s="1737"/>
      <c r="K118" s="1374">
        <v>0.19308216632227787</v>
      </c>
      <c r="L118" s="1375">
        <v>0.1875715778748592</v>
      </c>
      <c r="M118" s="1388"/>
    </row>
    <row r="119" spans="1:13" ht="45" customHeight="1">
      <c r="A119" s="1764"/>
      <c r="B119" s="1384">
        <v>851</v>
      </c>
      <c r="C119" s="1370" t="s">
        <v>404</v>
      </c>
      <c r="D119" s="1370" t="s">
        <v>798</v>
      </c>
      <c r="E119" s="1394">
        <v>67811000</v>
      </c>
      <c r="F119" s="1734"/>
      <c r="G119" s="1372">
        <v>86403757</v>
      </c>
      <c r="H119" s="1735"/>
      <c r="I119" s="1373">
        <v>28253575.449999999</v>
      </c>
      <c r="J119" s="1737"/>
      <c r="K119" s="1374">
        <v>0.41665180354219816</v>
      </c>
      <c r="L119" s="1375">
        <v>0.32699475614237467</v>
      </c>
    </row>
    <row r="120" spans="1:13" ht="45" customHeight="1">
      <c r="A120" s="1764"/>
      <c r="B120" s="1384">
        <v>852</v>
      </c>
      <c r="C120" s="1370" t="s">
        <v>406</v>
      </c>
      <c r="D120" s="1370" t="s">
        <v>798</v>
      </c>
      <c r="E120" s="1394">
        <v>17402000</v>
      </c>
      <c r="F120" s="1734"/>
      <c r="G120" s="1372">
        <v>16183126</v>
      </c>
      <c r="H120" s="1735"/>
      <c r="I120" s="1373">
        <v>3890106.57</v>
      </c>
      <c r="J120" s="1737"/>
      <c r="K120" s="1374">
        <v>0.2235436484312148</v>
      </c>
      <c r="L120" s="1375">
        <v>0.24038041661419429</v>
      </c>
    </row>
    <row r="121" spans="1:13" ht="45" customHeight="1" thickBot="1">
      <c r="A121" s="1765"/>
      <c r="B121" s="1363">
        <v>853</v>
      </c>
      <c r="C121" s="1344" t="s">
        <v>582</v>
      </c>
      <c r="D121" s="1344" t="s">
        <v>798</v>
      </c>
      <c r="E121" s="1395">
        <v>320317000</v>
      </c>
      <c r="F121" s="1713"/>
      <c r="G121" s="1346">
        <v>282673926</v>
      </c>
      <c r="H121" s="1715"/>
      <c r="I121" s="1347">
        <v>129051654.27</v>
      </c>
      <c r="J121" s="1738"/>
      <c r="K121" s="1348">
        <v>0.40288730935292227</v>
      </c>
      <c r="L121" s="1349">
        <v>0.45653893903889808</v>
      </c>
    </row>
    <row r="122" spans="1:13" ht="45" customHeight="1">
      <c r="A122" s="1754">
        <v>37</v>
      </c>
      <c r="B122" s="1757">
        <v>750</v>
      </c>
      <c r="C122" s="1759" t="s">
        <v>83</v>
      </c>
      <c r="D122" s="1403" t="s">
        <v>822</v>
      </c>
      <c r="E122" s="1392">
        <v>472000</v>
      </c>
      <c r="F122" s="1712">
        <v>84369000</v>
      </c>
      <c r="G122" s="1340">
        <v>472000</v>
      </c>
      <c r="H122" s="1714">
        <v>88990563</v>
      </c>
      <c r="I122" s="1341">
        <v>0</v>
      </c>
      <c r="J122" s="1712">
        <v>20510899.240000002</v>
      </c>
      <c r="K122" s="1342">
        <v>0</v>
      </c>
      <c r="L122" s="1343">
        <v>0</v>
      </c>
    </row>
    <row r="123" spans="1:13" ht="45" customHeight="1">
      <c r="A123" s="1755"/>
      <c r="B123" s="1758"/>
      <c r="C123" s="1760"/>
      <c r="D123" s="1370" t="s">
        <v>798</v>
      </c>
      <c r="E123" s="1394">
        <v>2625000</v>
      </c>
      <c r="F123" s="1734"/>
      <c r="G123" s="1372">
        <v>2625000</v>
      </c>
      <c r="H123" s="1735"/>
      <c r="I123" s="1373">
        <v>735098.15</v>
      </c>
      <c r="J123" s="1734"/>
      <c r="K123" s="1374">
        <v>0.28003739047619047</v>
      </c>
      <c r="L123" s="1375">
        <v>0.28003739047619047</v>
      </c>
    </row>
    <row r="124" spans="1:13" ht="45" customHeight="1">
      <c r="A124" s="1755"/>
      <c r="B124" s="1758">
        <v>755</v>
      </c>
      <c r="C124" s="1760" t="s">
        <v>391</v>
      </c>
      <c r="D124" s="1370" t="s">
        <v>822</v>
      </c>
      <c r="E124" s="1394">
        <v>24953000</v>
      </c>
      <c r="F124" s="1734"/>
      <c r="G124" s="1372">
        <v>24953000</v>
      </c>
      <c r="H124" s="1735"/>
      <c r="I124" s="1385">
        <v>0</v>
      </c>
      <c r="J124" s="1734"/>
      <c r="K124" s="1383">
        <v>0</v>
      </c>
      <c r="L124" s="1386">
        <v>0</v>
      </c>
    </row>
    <row r="125" spans="1:13" ht="45" customHeight="1">
      <c r="A125" s="1755"/>
      <c r="B125" s="1758"/>
      <c r="C125" s="1760"/>
      <c r="D125" s="1370" t="s">
        <v>795</v>
      </c>
      <c r="E125" s="1394">
        <v>17387000</v>
      </c>
      <c r="F125" s="1734"/>
      <c r="G125" s="1372">
        <v>19098448</v>
      </c>
      <c r="H125" s="1735"/>
      <c r="I125" s="1404">
        <v>8487279.8300000001</v>
      </c>
      <c r="J125" s="1734"/>
      <c r="K125" s="1374">
        <v>0.48813940472767009</v>
      </c>
      <c r="L125" s="1375">
        <v>0.4443963106321519</v>
      </c>
    </row>
    <row r="126" spans="1:13" ht="45" customHeight="1">
      <c r="A126" s="1755"/>
      <c r="B126" s="1758"/>
      <c r="C126" s="1760"/>
      <c r="D126" s="1370" t="s">
        <v>799</v>
      </c>
      <c r="E126" s="1394">
        <v>1264000</v>
      </c>
      <c r="F126" s="1734"/>
      <c r="G126" s="1372">
        <v>1264000</v>
      </c>
      <c r="H126" s="1735"/>
      <c r="I126" s="1373">
        <v>681984.96</v>
      </c>
      <c r="J126" s="1734"/>
      <c r="K126" s="1374">
        <v>0.53954506329113916</v>
      </c>
      <c r="L126" s="1375">
        <v>0.53954506329113916</v>
      </c>
    </row>
    <row r="127" spans="1:13" ht="45" customHeight="1" thickBot="1">
      <c r="A127" s="1756"/>
      <c r="B127" s="1761"/>
      <c r="C127" s="1762"/>
      <c r="D127" s="1344" t="s">
        <v>798</v>
      </c>
      <c r="E127" s="1395">
        <v>37668000</v>
      </c>
      <c r="F127" s="1713"/>
      <c r="G127" s="1346">
        <v>40578115</v>
      </c>
      <c r="H127" s="1715"/>
      <c r="I127" s="1347">
        <v>10606536.300000001</v>
      </c>
      <c r="J127" s="1713"/>
      <c r="K127" s="1348">
        <v>0.28157949187639375</v>
      </c>
      <c r="L127" s="1349">
        <v>0.26138563361062978</v>
      </c>
    </row>
    <row r="128" spans="1:13" ht="45" customHeight="1">
      <c r="A128" s="1766">
        <v>39</v>
      </c>
      <c r="B128" s="1768">
        <v>600</v>
      </c>
      <c r="C128" s="1770" t="s">
        <v>368</v>
      </c>
      <c r="D128" s="1405" t="s">
        <v>819</v>
      </c>
      <c r="E128" s="1406">
        <v>3199801000</v>
      </c>
      <c r="F128" s="1745">
        <v>12619173000</v>
      </c>
      <c r="G128" s="1366">
        <v>3200524497</v>
      </c>
      <c r="H128" s="1747">
        <v>12643726555</v>
      </c>
      <c r="I128" s="1367">
        <v>1963841263.0600004</v>
      </c>
      <c r="J128" s="1772">
        <v>5984192135.7400007</v>
      </c>
      <c r="K128" s="1368">
        <v>0.61373856157304796</v>
      </c>
      <c r="L128" s="1369">
        <v>0.61359982243560385</v>
      </c>
    </row>
    <row r="129" spans="1:12" ht="45" customHeight="1">
      <c r="A129" s="1755"/>
      <c r="B129" s="1758"/>
      <c r="C129" s="1760"/>
      <c r="D129" s="1370" t="s">
        <v>795</v>
      </c>
      <c r="E129" s="1394">
        <v>9209291000</v>
      </c>
      <c r="F129" s="1734"/>
      <c r="G129" s="1372">
        <v>9232492491</v>
      </c>
      <c r="H129" s="1735"/>
      <c r="I129" s="1373">
        <v>3823572929.7799997</v>
      </c>
      <c r="J129" s="1773"/>
      <c r="K129" s="1374">
        <v>0.41518646004127785</v>
      </c>
      <c r="L129" s="1375">
        <v>0.41414308579262721</v>
      </c>
    </row>
    <row r="130" spans="1:12" ht="45" customHeight="1">
      <c r="A130" s="1755"/>
      <c r="B130" s="1758"/>
      <c r="C130" s="1760"/>
      <c r="D130" s="1370" t="s">
        <v>799</v>
      </c>
      <c r="E130" s="1394">
        <v>6363000</v>
      </c>
      <c r="F130" s="1734"/>
      <c r="G130" s="1372">
        <v>6991567</v>
      </c>
      <c r="H130" s="1735"/>
      <c r="I130" s="1373">
        <v>1536634.14</v>
      </c>
      <c r="J130" s="1773"/>
      <c r="K130" s="1374">
        <v>0.2414952286657237</v>
      </c>
      <c r="L130" s="1375">
        <v>0.21978393970908094</v>
      </c>
    </row>
    <row r="131" spans="1:12" ht="45" customHeight="1" thickBot="1">
      <c r="A131" s="1767"/>
      <c r="B131" s="1769"/>
      <c r="C131" s="1771"/>
      <c r="D131" s="1407" t="s">
        <v>840</v>
      </c>
      <c r="E131" s="1408">
        <v>203718000</v>
      </c>
      <c r="F131" s="1746"/>
      <c r="G131" s="1378">
        <v>203718000</v>
      </c>
      <c r="H131" s="1748"/>
      <c r="I131" s="1379">
        <v>195241308.75999999</v>
      </c>
      <c r="J131" s="1774"/>
      <c r="K131" s="1380">
        <v>0.95839007235492191</v>
      </c>
      <c r="L131" s="1381">
        <v>0.95839007235492191</v>
      </c>
    </row>
    <row r="132" spans="1:12" ht="45" customHeight="1">
      <c r="A132" s="1754">
        <v>40</v>
      </c>
      <c r="B132" s="1409">
        <v>630</v>
      </c>
      <c r="C132" s="1410" t="s">
        <v>132</v>
      </c>
      <c r="D132" s="1403" t="s">
        <v>799</v>
      </c>
      <c r="E132" s="1392"/>
      <c r="F132" s="1783">
        <v>181000</v>
      </c>
      <c r="G132" s="1340">
        <v>568915</v>
      </c>
      <c r="H132" s="1714">
        <v>749915</v>
      </c>
      <c r="I132" s="1360">
        <v>568913.61</v>
      </c>
      <c r="J132" s="1783">
        <v>654606.04</v>
      </c>
      <c r="K132" s="1342">
        <v>0</v>
      </c>
      <c r="L132" s="1362">
        <v>0.99999755675276625</v>
      </c>
    </row>
    <row r="133" spans="1:12" ht="45" customHeight="1" thickBot="1">
      <c r="A133" s="1756"/>
      <c r="B133" s="1411">
        <v>750</v>
      </c>
      <c r="C133" s="1412" t="s">
        <v>83</v>
      </c>
      <c r="D133" s="1413" t="s">
        <v>799</v>
      </c>
      <c r="E133" s="1395">
        <v>181000</v>
      </c>
      <c r="F133" s="1784"/>
      <c r="G133" s="1346">
        <v>181000</v>
      </c>
      <c r="H133" s="1715"/>
      <c r="I133" s="1347">
        <v>85692.430000000008</v>
      </c>
      <c r="J133" s="1784"/>
      <c r="K133" s="1348">
        <v>0.47343883977900558</v>
      </c>
      <c r="L133" s="1349">
        <v>0.47343883977900558</v>
      </c>
    </row>
    <row r="134" spans="1:12" ht="45" customHeight="1">
      <c r="A134" s="1754">
        <v>41</v>
      </c>
      <c r="B134" s="1414" t="s">
        <v>352</v>
      </c>
      <c r="C134" s="1403" t="s">
        <v>353</v>
      </c>
      <c r="D134" s="1338" t="s">
        <v>795</v>
      </c>
      <c r="E134" s="1392">
        <v>35863000</v>
      </c>
      <c r="F134" s="1712">
        <v>2155176000</v>
      </c>
      <c r="G134" s="1340">
        <v>6687326.5300000003</v>
      </c>
      <c r="H134" s="1714">
        <v>551723151.01999998</v>
      </c>
      <c r="I134" s="1360">
        <v>4349290.71</v>
      </c>
      <c r="J134" s="1736">
        <v>483004197.8599999</v>
      </c>
      <c r="K134" s="1361">
        <v>0.1212751501547556</v>
      </c>
      <c r="L134" s="1362">
        <v>0.65037809810671821</v>
      </c>
    </row>
    <row r="135" spans="1:12" ht="45" customHeight="1">
      <c r="A135" s="1755"/>
      <c r="B135" s="1785">
        <v>750</v>
      </c>
      <c r="C135" s="1733" t="s">
        <v>83</v>
      </c>
      <c r="D135" s="1370" t="s">
        <v>821</v>
      </c>
      <c r="E135" s="1394">
        <v>352000</v>
      </c>
      <c r="F135" s="1734"/>
      <c r="G135" s="1385">
        <v>0</v>
      </c>
      <c r="H135" s="1735"/>
      <c r="I135" s="1385">
        <v>0</v>
      </c>
      <c r="J135" s="1737"/>
      <c r="K135" s="1383">
        <v>0</v>
      </c>
      <c r="L135" s="1386">
        <v>0</v>
      </c>
    </row>
    <row r="136" spans="1:12" ht="45" customHeight="1">
      <c r="A136" s="1755"/>
      <c r="B136" s="1785"/>
      <c r="C136" s="1733"/>
      <c r="D136" s="1397" t="s">
        <v>822</v>
      </c>
      <c r="E136" s="1394">
        <v>219000</v>
      </c>
      <c r="F136" s="1734"/>
      <c r="G136" s="1385">
        <v>0</v>
      </c>
      <c r="H136" s="1735"/>
      <c r="I136" s="1385">
        <v>0</v>
      </c>
      <c r="J136" s="1737"/>
      <c r="K136" s="1383">
        <v>0</v>
      </c>
      <c r="L136" s="1386">
        <v>0</v>
      </c>
    </row>
    <row r="137" spans="1:12" ht="45" customHeight="1">
      <c r="A137" s="1755"/>
      <c r="B137" s="1785"/>
      <c r="C137" s="1733"/>
      <c r="D137" s="1370" t="s">
        <v>795</v>
      </c>
      <c r="E137" s="1394">
        <v>1237000</v>
      </c>
      <c r="F137" s="1734"/>
      <c r="G137" s="1372">
        <v>1237000</v>
      </c>
      <c r="H137" s="1735"/>
      <c r="I137" s="1373">
        <v>124288.47</v>
      </c>
      <c r="J137" s="1737"/>
      <c r="K137" s="1374">
        <v>0.10047572352465643</v>
      </c>
      <c r="L137" s="1375">
        <v>0.10047572352465643</v>
      </c>
    </row>
    <row r="138" spans="1:12" ht="45" customHeight="1">
      <c r="A138" s="1755"/>
      <c r="B138" s="1775">
        <v>801</v>
      </c>
      <c r="C138" s="1744" t="s">
        <v>115</v>
      </c>
      <c r="D138" s="1370" t="s">
        <v>798</v>
      </c>
      <c r="E138" s="1394">
        <v>635000</v>
      </c>
      <c r="F138" s="1734"/>
      <c r="G138" s="1372">
        <v>306878</v>
      </c>
      <c r="H138" s="1735"/>
      <c r="I138" s="1373">
        <v>73760.94</v>
      </c>
      <c r="J138" s="1737"/>
      <c r="K138" s="1374">
        <v>0.11615896062992126</v>
      </c>
      <c r="L138" s="1375">
        <v>0.24035916553157932</v>
      </c>
    </row>
    <row r="139" spans="1:12" ht="45" customHeight="1">
      <c r="A139" s="1755"/>
      <c r="B139" s="1776"/>
      <c r="C139" s="1778"/>
      <c r="D139" s="1397" t="s">
        <v>801</v>
      </c>
      <c r="E139" s="1394"/>
      <c r="F139" s="1734"/>
      <c r="G139" s="1372">
        <v>188300</v>
      </c>
      <c r="H139" s="1735"/>
      <c r="I139" s="1385">
        <v>0</v>
      </c>
      <c r="J139" s="1737"/>
      <c r="K139" s="1383">
        <v>0</v>
      </c>
      <c r="L139" s="1386">
        <v>0</v>
      </c>
    </row>
    <row r="140" spans="1:12" ht="45" customHeight="1">
      <c r="A140" s="1755"/>
      <c r="B140" s="1776"/>
      <c r="C140" s="1778"/>
      <c r="D140" s="1397" t="s">
        <v>837</v>
      </c>
      <c r="E140" s="1394">
        <v>346000</v>
      </c>
      <c r="F140" s="1734"/>
      <c r="G140" s="1372">
        <v>485822</v>
      </c>
      <c r="H140" s="1735"/>
      <c r="I140" s="1373">
        <v>117313.31999999999</v>
      </c>
      <c r="J140" s="1737"/>
      <c r="K140" s="1374">
        <v>0.339055838150289</v>
      </c>
      <c r="L140" s="1375">
        <v>0.24147387314695504</v>
      </c>
    </row>
    <row r="141" spans="1:12" ht="45" customHeight="1">
      <c r="A141" s="1755"/>
      <c r="B141" s="1776"/>
      <c r="C141" s="1778"/>
      <c r="D141" s="1370" t="s">
        <v>802</v>
      </c>
      <c r="E141" s="1394">
        <v>715000</v>
      </c>
      <c r="F141" s="1734"/>
      <c r="G141" s="1372">
        <v>715000</v>
      </c>
      <c r="H141" s="1735"/>
      <c r="I141" s="1373">
        <v>396322.36</v>
      </c>
      <c r="J141" s="1737"/>
      <c r="K141" s="1374">
        <v>0.55429700699300699</v>
      </c>
      <c r="L141" s="1375">
        <v>0.55429700699300699</v>
      </c>
    </row>
    <row r="142" spans="1:12" ht="45" customHeight="1">
      <c r="A142" s="1755"/>
      <c r="B142" s="1776"/>
      <c r="C142" s="1778"/>
      <c r="D142" s="1370" t="s">
        <v>809</v>
      </c>
      <c r="E142" s="1394">
        <v>754000</v>
      </c>
      <c r="F142" s="1734"/>
      <c r="G142" s="1372">
        <v>845324</v>
      </c>
      <c r="H142" s="1735"/>
      <c r="I142" s="1373">
        <v>554646</v>
      </c>
      <c r="J142" s="1737"/>
      <c r="K142" s="1374">
        <v>0.73560477453580897</v>
      </c>
      <c r="L142" s="1375">
        <v>0.6561342159929211</v>
      </c>
    </row>
    <row r="143" spans="1:12" ht="45" customHeight="1">
      <c r="A143" s="1755"/>
      <c r="B143" s="1777"/>
      <c r="C143" s="1743"/>
      <c r="D143" s="1376" t="s">
        <v>812</v>
      </c>
      <c r="E143" s="1394"/>
      <c r="F143" s="1734"/>
      <c r="G143" s="1372">
        <v>292782</v>
      </c>
      <c r="H143" s="1735"/>
      <c r="I143" s="1373">
        <v>216929.64</v>
      </c>
      <c r="J143" s="1737"/>
      <c r="K143" s="1383">
        <v>0</v>
      </c>
      <c r="L143" s="1375">
        <v>0.74092546672951209</v>
      </c>
    </row>
    <row r="144" spans="1:12" ht="45" customHeight="1">
      <c r="A144" s="1755"/>
      <c r="B144" s="1779" t="s">
        <v>413</v>
      </c>
      <c r="C144" s="1781" t="s">
        <v>584</v>
      </c>
      <c r="D144" s="1370" t="s">
        <v>821</v>
      </c>
      <c r="E144" s="1394">
        <v>18760000</v>
      </c>
      <c r="F144" s="1734"/>
      <c r="G144" s="1372">
        <v>8613.09</v>
      </c>
      <c r="H144" s="1735"/>
      <c r="I144" s="1373">
        <v>8613.09</v>
      </c>
      <c r="J144" s="1737"/>
      <c r="K144" s="1374">
        <v>4.5911993603411515E-4</v>
      </c>
      <c r="L144" s="1375">
        <v>1</v>
      </c>
    </row>
    <row r="145" spans="1:12" ht="45" customHeight="1">
      <c r="A145" s="1755"/>
      <c r="B145" s="1779"/>
      <c r="C145" s="1781"/>
      <c r="D145" s="1397" t="s">
        <v>822</v>
      </c>
      <c r="E145" s="1394">
        <v>244000</v>
      </c>
      <c r="F145" s="1734"/>
      <c r="G145" s="1372">
        <v>8911</v>
      </c>
      <c r="H145" s="1735"/>
      <c r="I145" s="1373">
        <v>8911</v>
      </c>
      <c r="J145" s="1737"/>
      <c r="K145" s="1374">
        <v>3.6520491803278689E-2</v>
      </c>
      <c r="L145" s="1375">
        <v>1</v>
      </c>
    </row>
    <row r="146" spans="1:12" ht="45" customHeight="1">
      <c r="A146" s="1755"/>
      <c r="B146" s="1779"/>
      <c r="C146" s="1781"/>
      <c r="D146" s="1370" t="s">
        <v>795</v>
      </c>
      <c r="E146" s="1394">
        <v>2095360000</v>
      </c>
      <c r="F146" s="1734"/>
      <c r="G146" s="1372">
        <v>540185100.39999998</v>
      </c>
      <c r="H146" s="1735"/>
      <c r="I146" s="1372">
        <v>476955358.33999991</v>
      </c>
      <c r="J146" s="1737"/>
      <c r="K146" s="1374">
        <v>0.22762454105261146</v>
      </c>
      <c r="L146" s="1375">
        <v>0.8829480079824874</v>
      </c>
    </row>
    <row r="147" spans="1:12" ht="45" customHeight="1">
      <c r="A147" s="1755"/>
      <c r="B147" s="1779"/>
      <c r="C147" s="1781"/>
      <c r="D147" s="1370" t="s">
        <v>807</v>
      </c>
      <c r="E147" s="1394">
        <v>551000</v>
      </c>
      <c r="F147" s="1734"/>
      <c r="G147" s="1372">
        <v>551000</v>
      </c>
      <c r="H147" s="1735"/>
      <c r="I147" s="1373">
        <v>101863.17</v>
      </c>
      <c r="J147" s="1737"/>
      <c r="K147" s="1374">
        <v>0.18486963702359346</v>
      </c>
      <c r="L147" s="1375">
        <v>0.18486963702359346</v>
      </c>
    </row>
    <row r="148" spans="1:12" ht="45" customHeight="1">
      <c r="A148" s="1755"/>
      <c r="B148" s="1779"/>
      <c r="C148" s="1781"/>
      <c r="D148" s="1370" t="s">
        <v>810</v>
      </c>
      <c r="E148" s="1394">
        <v>38000</v>
      </c>
      <c r="F148" s="1734"/>
      <c r="G148" s="1372">
        <v>38000</v>
      </c>
      <c r="H148" s="1735"/>
      <c r="I148" s="1373">
        <v>8542.2999999999993</v>
      </c>
      <c r="J148" s="1737"/>
      <c r="K148" s="1374">
        <v>0.22479736842105261</v>
      </c>
      <c r="L148" s="1375">
        <v>0.22479736842105261</v>
      </c>
    </row>
    <row r="149" spans="1:12" ht="45" customHeight="1" thickBot="1">
      <c r="A149" s="1756"/>
      <c r="B149" s="1780"/>
      <c r="C149" s="1782"/>
      <c r="D149" s="1344" t="s">
        <v>812</v>
      </c>
      <c r="E149" s="1395">
        <v>102000</v>
      </c>
      <c r="F149" s="1713"/>
      <c r="G149" s="1346">
        <v>173094</v>
      </c>
      <c r="H149" s="1715"/>
      <c r="I149" s="1347">
        <v>88358.52</v>
      </c>
      <c r="J149" s="1738"/>
      <c r="K149" s="1348">
        <v>0.86626000000000003</v>
      </c>
      <c r="L149" s="1349">
        <v>0.51046552740129647</v>
      </c>
    </row>
    <row r="150" spans="1:12" ht="45" customHeight="1">
      <c r="A150" s="1791" t="s">
        <v>907</v>
      </c>
      <c r="B150" s="1415" t="s">
        <v>377</v>
      </c>
      <c r="C150" s="1416" t="s">
        <v>83</v>
      </c>
      <c r="D150" s="1338" t="s">
        <v>799</v>
      </c>
      <c r="E150" s="1392">
        <v>7009000</v>
      </c>
      <c r="F150" s="1712">
        <v>122543000</v>
      </c>
      <c r="G150" s="1340">
        <v>7009000</v>
      </c>
      <c r="H150" s="1714">
        <v>126157267</v>
      </c>
      <c r="I150" s="1340">
        <v>447246.94999999995</v>
      </c>
      <c r="J150" s="1736">
        <v>41968489.859999999</v>
      </c>
      <c r="K150" s="1361">
        <v>6.3810379512055926E-2</v>
      </c>
      <c r="L150" s="1362">
        <v>6.3810379512055926E-2</v>
      </c>
    </row>
    <row r="151" spans="1:12" ht="45" customHeight="1">
      <c r="A151" s="1792"/>
      <c r="B151" s="1779" t="s">
        <v>387</v>
      </c>
      <c r="C151" s="1781" t="s">
        <v>579</v>
      </c>
      <c r="D151" s="1370" t="s">
        <v>821</v>
      </c>
      <c r="E151" s="1394"/>
      <c r="F151" s="1734"/>
      <c r="G151" s="1372">
        <v>190357</v>
      </c>
      <c r="H151" s="1735"/>
      <c r="I151" s="1372">
        <v>27207.07</v>
      </c>
      <c r="J151" s="1737"/>
      <c r="K151" s="1383">
        <v>0</v>
      </c>
      <c r="L151" s="1375">
        <v>0.14292655379103475</v>
      </c>
    </row>
    <row r="152" spans="1:12" ht="45" customHeight="1">
      <c r="A152" s="1792"/>
      <c r="B152" s="1779"/>
      <c r="C152" s="1781"/>
      <c r="D152" s="1397" t="s">
        <v>822</v>
      </c>
      <c r="E152" s="1394">
        <v>12945000</v>
      </c>
      <c r="F152" s="1734"/>
      <c r="G152" s="1372">
        <v>9737647</v>
      </c>
      <c r="H152" s="1735"/>
      <c r="I152" s="1372">
        <v>28148.12</v>
      </c>
      <c r="J152" s="1737"/>
      <c r="K152" s="1374">
        <v>2.1744395519505601E-3</v>
      </c>
      <c r="L152" s="1375">
        <v>2.8906490448873325E-3</v>
      </c>
    </row>
    <row r="153" spans="1:12" ht="45" customHeight="1">
      <c r="A153" s="1792"/>
      <c r="B153" s="1779"/>
      <c r="C153" s="1781"/>
      <c r="D153" s="1370" t="s">
        <v>795</v>
      </c>
      <c r="E153" s="1394">
        <v>42360000</v>
      </c>
      <c r="F153" s="1734"/>
      <c r="G153" s="1372">
        <v>44543819</v>
      </c>
      <c r="H153" s="1735"/>
      <c r="I153" s="1372">
        <v>12256827.660000002</v>
      </c>
      <c r="J153" s="1737"/>
      <c r="K153" s="1374">
        <v>0.28934909490084992</v>
      </c>
      <c r="L153" s="1375">
        <v>0.27516337698839882</v>
      </c>
    </row>
    <row r="154" spans="1:12" ht="45" customHeight="1">
      <c r="A154" s="1792"/>
      <c r="B154" s="1779"/>
      <c r="C154" s="1781"/>
      <c r="D154" s="1370" t="s">
        <v>799</v>
      </c>
      <c r="E154" s="1394">
        <v>23077000</v>
      </c>
      <c r="F154" s="1734"/>
      <c r="G154" s="1372">
        <v>25086965</v>
      </c>
      <c r="H154" s="1735"/>
      <c r="I154" s="1372">
        <v>20061660.699999999</v>
      </c>
      <c r="J154" s="1737"/>
      <c r="K154" s="1374">
        <v>0.86933573254755814</v>
      </c>
      <c r="L154" s="1375">
        <v>0.79968464499392411</v>
      </c>
    </row>
    <row r="155" spans="1:12" ht="45" customHeight="1">
      <c r="A155" s="1792"/>
      <c r="B155" s="1779"/>
      <c r="C155" s="1781"/>
      <c r="D155" s="1370" t="s">
        <v>802</v>
      </c>
      <c r="E155" s="1394">
        <v>10209000</v>
      </c>
      <c r="F155" s="1734"/>
      <c r="G155" s="1372">
        <v>12599554</v>
      </c>
      <c r="H155" s="1735"/>
      <c r="I155" s="1372">
        <v>8891497.6199999992</v>
      </c>
      <c r="J155" s="1737"/>
      <c r="K155" s="1374">
        <v>0.87094697032030555</v>
      </c>
      <c r="L155" s="1375">
        <v>0.70569939380393931</v>
      </c>
    </row>
    <row r="156" spans="1:12" ht="45" customHeight="1">
      <c r="A156" s="1792"/>
      <c r="B156" s="1779"/>
      <c r="C156" s="1781"/>
      <c r="D156" s="1370" t="s">
        <v>804</v>
      </c>
      <c r="E156" s="1394">
        <v>7140000</v>
      </c>
      <c r="F156" s="1734"/>
      <c r="G156" s="1372">
        <v>6970000</v>
      </c>
      <c r="H156" s="1735"/>
      <c r="I156" s="1385">
        <v>0</v>
      </c>
      <c r="J156" s="1737"/>
      <c r="K156" s="1383">
        <v>0</v>
      </c>
      <c r="L156" s="1386">
        <v>0</v>
      </c>
    </row>
    <row r="157" spans="1:12" ht="45" customHeight="1">
      <c r="A157" s="1792"/>
      <c r="B157" s="1779"/>
      <c r="C157" s="1781"/>
      <c r="D157" s="1370" t="s">
        <v>805</v>
      </c>
      <c r="E157" s="1394">
        <v>16233000</v>
      </c>
      <c r="F157" s="1734"/>
      <c r="G157" s="1372">
        <v>16233000</v>
      </c>
      <c r="H157" s="1735"/>
      <c r="I157" s="1385">
        <v>0</v>
      </c>
      <c r="J157" s="1737"/>
      <c r="K157" s="1383">
        <v>0</v>
      </c>
      <c r="L157" s="1386">
        <v>0</v>
      </c>
    </row>
    <row r="158" spans="1:12" ht="45" customHeight="1">
      <c r="A158" s="1792"/>
      <c r="B158" s="1779"/>
      <c r="C158" s="1781"/>
      <c r="D158" s="1370" t="s">
        <v>812</v>
      </c>
      <c r="E158" s="1394"/>
      <c r="F158" s="1734"/>
      <c r="G158" s="1372">
        <v>445182</v>
      </c>
      <c r="H158" s="1735"/>
      <c r="I158" s="1372">
        <v>44791.92</v>
      </c>
      <c r="J158" s="1737"/>
      <c r="K158" s="1383">
        <v>0</v>
      </c>
      <c r="L158" s="1375">
        <v>0.10061484965699422</v>
      </c>
    </row>
    <row r="159" spans="1:12" ht="45" customHeight="1">
      <c r="A159" s="1792"/>
      <c r="B159" s="1779"/>
      <c r="C159" s="1781"/>
      <c r="D159" s="1370" t="s">
        <v>815</v>
      </c>
      <c r="E159" s="1394">
        <v>3570000</v>
      </c>
      <c r="F159" s="1734"/>
      <c r="G159" s="1372">
        <v>2806672</v>
      </c>
      <c r="H159" s="1735"/>
      <c r="I159" s="1385">
        <v>0</v>
      </c>
      <c r="J159" s="1737"/>
      <c r="K159" s="1383">
        <v>0</v>
      </c>
      <c r="L159" s="1386">
        <v>0</v>
      </c>
    </row>
    <row r="160" spans="1:12" ht="45" customHeight="1" thickBot="1">
      <c r="A160" s="1793"/>
      <c r="B160" s="1363">
        <v>851</v>
      </c>
      <c r="C160" s="1344" t="s">
        <v>404</v>
      </c>
      <c r="D160" s="1344" t="s">
        <v>799</v>
      </c>
      <c r="E160" s="1395"/>
      <c r="F160" s="1713"/>
      <c r="G160" s="1346">
        <v>535071</v>
      </c>
      <c r="H160" s="1715"/>
      <c r="I160" s="1346">
        <v>211109.82000000004</v>
      </c>
      <c r="J160" s="1738"/>
      <c r="K160" s="1391">
        <v>0</v>
      </c>
      <c r="L160" s="1349">
        <v>0.39454543415733617</v>
      </c>
    </row>
    <row r="161" spans="1:12" ht="45" customHeight="1">
      <c r="A161" s="1788">
        <v>44</v>
      </c>
      <c r="B161" s="1415" t="s">
        <v>350</v>
      </c>
      <c r="C161" s="1416" t="s">
        <v>351</v>
      </c>
      <c r="D161" s="1403" t="s">
        <v>818</v>
      </c>
      <c r="E161" s="1392">
        <v>122309000</v>
      </c>
      <c r="F161" s="1712">
        <v>187001000</v>
      </c>
      <c r="G161" s="1340">
        <v>321711064.06</v>
      </c>
      <c r="H161" s="1714">
        <v>382275736.06</v>
      </c>
      <c r="I161" s="1360">
        <v>308579124.08999997</v>
      </c>
      <c r="J161" s="1736">
        <v>316774994.18999994</v>
      </c>
      <c r="K161" s="1361">
        <v>2.5229469956421848</v>
      </c>
      <c r="L161" s="1362">
        <v>0.95918095012252702</v>
      </c>
    </row>
    <row r="162" spans="1:12" ht="45" customHeight="1">
      <c r="A162" s="1789"/>
      <c r="B162" s="1779" t="s">
        <v>377</v>
      </c>
      <c r="C162" s="1786" t="s">
        <v>83</v>
      </c>
      <c r="D162" s="1397" t="s">
        <v>822</v>
      </c>
      <c r="E162" s="1394">
        <v>259000</v>
      </c>
      <c r="F162" s="1734"/>
      <c r="G162" s="1372">
        <v>259000</v>
      </c>
      <c r="H162" s="1735"/>
      <c r="I162" s="1385">
        <v>0</v>
      </c>
      <c r="J162" s="1737"/>
      <c r="K162" s="1383">
        <v>0</v>
      </c>
      <c r="L162" s="1386">
        <v>0</v>
      </c>
    </row>
    <row r="163" spans="1:12" ht="45" customHeight="1">
      <c r="A163" s="1789"/>
      <c r="B163" s="1779"/>
      <c r="C163" s="1786"/>
      <c r="D163" s="1370" t="s">
        <v>799</v>
      </c>
      <c r="E163" s="1394"/>
      <c r="F163" s="1734"/>
      <c r="G163" s="1372">
        <v>552082</v>
      </c>
      <c r="H163" s="1735"/>
      <c r="I163" s="1385">
        <v>0</v>
      </c>
      <c r="J163" s="1737"/>
      <c r="K163" s="1383">
        <v>0</v>
      </c>
      <c r="L163" s="1386">
        <v>0</v>
      </c>
    </row>
    <row r="164" spans="1:12" ht="45" customHeight="1">
      <c r="A164" s="1789"/>
      <c r="B164" s="1779"/>
      <c r="C164" s="1786"/>
      <c r="D164" s="1370" t="s">
        <v>798</v>
      </c>
      <c r="E164" s="1394">
        <v>36475000</v>
      </c>
      <c r="F164" s="1734"/>
      <c r="G164" s="1372">
        <v>31795590</v>
      </c>
      <c r="H164" s="1735"/>
      <c r="I164" s="1373">
        <v>1639079.5199999998</v>
      </c>
      <c r="J164" s="1737"/>
      <c r="K164" s="1374">
        <v>4.493706703221384E-2</v>
      </c>
      <c r="L164" s="1375">
        <v>5.1550530120686541E-2</v>
      </c>
    </row>
    <row r="165" spans="1:12" ht="46.5" customHeight="1" thickBot="1">
      <c r="A165" s="1790"/>
      <c r="B165" s="1417" t="s">
        <v>407</v>
      </c>
      <c r="C165" s="1376" t="s">
        <v>582</v>
      </c>
      <c r="D165" s="1376" t="s">
        <v>798</v>
      </c>
      <c r="E165" s="1408">
        <v>27958000</v>
      </c>
      <c r="F165" s="1746"/>
      <c r="G165" s="1378">
        <v>27958000</v>
      </c>
      <c r="H165" s="1748"/>
      <c r="I165" s="1347">
        <v>6556790.5800000001</v>
      </c>
      <c r="J165" s="1753"/>
      <c r="K165" s="1348">
        <v>0.23452287645754347</v>
      </c>
      <c r="L165" s="1349">
        <v>0.23452287645754347</v>
      </c>
    </row>
    <row r="166" spans="1:12" ht="45" customHeight="1">
      <c r="A166" s="1799" t="s">
        <v>908</v>
      </c>
      <c r="B166" s="1797" t="s">
        <v>377</v>
      </c>
      <c r="C166" s="1798" t="s">
        <v>83</v>
      </c>
      <c r="D166" s="1591" t="s">
        <v>822</v>
      </c>
      <c r="E166" s="1575">
        <v>4650000</v>
      </c>
      <c r="F166" s="1712">
        <v>601389000</v>
      </c>
      <c r="G166" s="1577">
        <v>4995303</v>
      </c>
      <c r="H166" s="1714">
        <v>1278417290</v>
      </c>
      <c r="I166" s="1582">
        <v>56532.83</v>
      </c>
      <c r="J166" s="1736">
        <v>722546523.75999999</v>
      </c>
      <c r="K166" s="1361">
        <v>1.2157597849462366E-2</v>
      </c>
      <c r="L166" s="1362">
        <v>1.1317197375214277E-2</v>
      </c>
    </row>
    <row r="167" spans="1:12" ht="45" customHeight="1">
      <c r="A167" s="1800"/>
      <c r="B167" s="1779"/>
      <c r="C167" s="1786"/>
      <c r="D167" s="1579" t="s">
        <v>795</v>
      </c>
      <c r="E167" s="1580"/>
      <c r="F167" s="1734"/>
      <c r="G167" s="1581">
        <v>376404</v>
      </c>
      <c r="H167" s="1735"/>
      <c r="I167" s="1583">
        <v>218862.95</v>
      </c>
      <c r="J167" s="1737"/>
      <c r="K167" s="1418">
        <v>0</v>
      </c>
      <c r="L167" s="1375">
        <v>0.58145755624276052</v>
      </c>
    </row>
    <row r="168" spans="1:12" ht="45" customHeight="1">
      <c r="A168" s="1800"/>
      <c r="B168" s="1779"/>
      <c r="C168" s="1786"/>
      <c r="D168" s="1579" t="s">
        <v>799</v>
      </c>
      <c r="E168" s="1580">
        <v>3830000</v>
      </c>
      <c r="F168" s="1734"/>
      <c r="G168" s="1581">
        <v>3472976</v>
      </c>
      <c r="H168" s="1735"/>
      <c r="I168" s="1583">
        <v>1463511.0499999998</v>
      </c>
      <c r="J168" s="1737"/>
      <c r="K168" s="1374">
        <v>0.38211776762402083</v>
      </c>
      <c r="L168" s="1375">
        <v>0.42139970158158302</v>
      </c>
    </row>
    <row r="169" spans="1:12" ht="45" customHeight="1">
      <c r="A169" s="1800"/>
      <c r="B169" s="1779"/>
      <c r="C169" s="1786"/>
      <c r="D169" s="1579" t="s">
        <v>798</v>
      </c>
      <c r="E169" s="1580">
        <v>16527000</v>
      </c>
      <c r="F169" s="1734"/>
      <c r="G169" s="1581">
        <v>14937486</v>
      </c>
      <c r="H169" s="1735"/>
      <c r="I169" s="1583">
        <v>6395356.4799999995</v>
      </c>
      <c r="J169" s="1737"/>
      <c r="K169" s="1374">
        <v>0.3869641483632843</v>
      </c>
      <c r="L169" s="1375">
        <v>0.4281414208522103</v>
      </c>
    </row>
    <row r="170" spans="1:12" ht="45" customHeight="1">
      <c r="A170" s="1800"/>
      <c r="B170" s="1779" t="s">
        <v>403</v>
      </c>
      <c r="C170" s="1786" t="s">
        <v>404</v>
      </c>
      <c r="D170" s="1579" t="s">
        <v>819</v>
      </c>
      <c r="E170" s="1580">
        <v>559000</v>
      </c>
      <c r="F170" s="1734"/>
      <c r="G170" s="1581">
        <v>559000</v>
      </c>
      <c r="H170" s="1735"/>
      <c r="I170" s="1583">
        <v>402547.55000000005</v>
      </c>
      <c r="J170" s="1737"/>
      <c r="K170" s="1374">
        <v>0.72012084078711991</v>
      </c>
      <c r="L170" s="1375">
        <v>0.72012084078711991</v>
      </c>
    </row>
    <row r="171" spans="1:12" ht="45" customHeight="1">
      <c r="A171" s="1800"/>
      <c r="B171" s="1779"/>
      <c r="C171" s="1786"/>
      <c r="D171" s="1579" t="s">
        <v>821</v>
      </c>
      <c r="E171" s="1580">
        <v>200000</v>
      </c>
      <c r="F171" s="1734"/>
      <c r="G171" s="1581">
        <v>200000</v>
      </c>
      <c r="H171" s="1735"/>
      <c r="I171" s="1385">
        <v>0</v>
      </c>
      <c r="J171" s="1737"/>
      <c r="K171" s="1383">
        <v>0</v>
      </c>
      <c r="L171" s="1386">
        <v>0</v>
      </c>
    </row>
    <row r="172" spans="1:12" ht="45" customHeight="1">
      <c r="A172" s="1800"/>
      <c r="B172" s="1779"/>
      <c r="C172" s="1786"/>
      <c r="D172" s="1397" t="s">
        <v>822</v>
      </c>
      <c r="E172" s="1580">
        <v>10950000</v>
      </c>
      <c r="F172" s="1734"/>
      <c r="G172" s="1581">
        <v>10950000</v>
      </c>
      <c r="H172" s="1735"/>
      <c r="I172" s="1583">
        <v>2147336.81</v>
      </c>
      <c r="J172" s="1737"/>
      <c r="K172" s="1374">
        <v>0.19610381826484019</v>
      </c>
      <c r="L172" s="1375">
        <v>0.19610381826484019</v>
      </c>
    </row>
    <row r="173" spans="1:12" ht="45" customHeight="1">
      <c r="A173" s="1800"/>
      <c r="B173" s="1779"/>
      <c r="C173" s="1786"/>
      <c r="D173" s="1579" t="s">
        <v>795</v>
      </c>
      <c r="E173" s="1580">
        <v>247097000</v>
      </c>
      <c r="F173" s="1734"/>
      <c r="G173" s="1581">
        <v>749970563</v>
      </c>
      <c r="H173" s="1735"/>
      <c r="I173" s="1583">
        <v>592991360.22000003</v>
      </c>
      <c r="J173" s="1737"/>
      <c r="K173" s="1374">
        <v>2.3998322934717944</v>
      </c>
      <c r="L173" s="1375">
        <v>0.79068618086547493</v>
      </c>
    </row>
    <row r="174" spans="1:12" ht="45" customHeight="1">
      <c r="A174" s="1800"/>
      <c r="B174" s="1779"/>
      <c r="C174" s="1786"/>
      <c r="D174" s="1579" t="s">
        <v>799</v>
      </c>
      <c r="E174" s="1580">
        <v>101005000</v>
      </c>
      <c r="F174" s="1734"/>
      <c r="G174" s="1581">
        <v>102229831</v>
      </c>
      <c r="H174" s="1735"/>
      <c r="I174" s="1583">
        <v>29013162.770000003</v>
      </c>
      <c r="J174" s="1737"/>
      <c r="K174" s="1374">
        <v>0.28724481728627299</v>
      </c>
      <c r="L174" s="1375">
        <v>0.28380329387417264</v>
      </c>
    </row>
    <row r="175" spans="1:12" ht="45" customHeight="1" thickBot="1">
      <c r="A175" s="1801"/>
      <c r="B175" s="1780"/>
      <c r="C175" s="1787"/>
      <c r="D175" s="1574" t="s">
        <v>798</v>
      </c>
      <c r="E175" s="1576">
        <v>216571000</v>
      </c>
      <c r="F175" s="1713"/>
      <c r="G175" s="1578">
        <v>390725727</v>
      </c>
      <c r="H175" s="1715"/>
      <c r="I175" s="1584">
        <v>89857853.099999994</v>
      </c>
      <c r="J175" s="1738"/>
      <c r="K175" s="1348">
        <v>0.41491175226600052</v>
      </c>
      <c r="L175" s="1349">
        <v>0.22997680186029826</v>
      </c>
    </row>
    <row r="176" spans="1:12" ht="45" customHeight="1">
      <c r="A176" s="1795">
        <v>47</v>
      </c>
      <c r="B176" s="1419" t="s">
        <v>358</v>
      </c>
      <c r="C176" s="1420" t="s">
        <v>359</v>
      </c>
      <c r="D176" s="1364" t="s">
        <v>795</v>
      </c>
      <c r="E176" s="1406">
        <v>608894000</v>
      </c>
      <c r="F176" s="1745">
        <v>1114905000</v>
      </c>
      <c r="G176" s="1366">
        <v>608894000</v>
      </c>
      <c r="H176" s="1747">
        <v>1114905000</v>
      </c>
      <c r="I176" s="1367">
        <v>525723080.27999997</v>
      </c>
      <c r="J176" s="1752">
        <v>887385304.74000001</v>
      </c>
      <c r="K176" s="1368">
        <v>0.86340657040470092</v>
      </c>
      <c r="L176" s="1369">
        <v>0.86340657040470092</v>
      </c>
    </row>
    <row r="177" spans="1:12" ht="45" customHeight="1">
      <c r="A177" s="1789"/>
      <c r="B177" s="1421" t="s">
        <v>377</v>
      </c>
      <c r="C177" s="1422" t="s">
        <v>83</v>
      </c>
      <c r="D177" s="1370" t="s">
        <v>795</v>
      </c>
      <c r="E177" s="1394">
        <v>1658000</v>
      </c>
      <c r="F177" s="1734"/>
      <c r="G177" s="1372">
        <v>1658000</v>
      </c>
      <c r="H177" s="1735"/>
      <c r="I177" s="1373">
        <v>50101.849999999991</v>
      </c>
      <c r="J177" s="1737"/>
      <c r="K177" s="1374">
        <v>3.021824487334137E-2</v>
      </c>
      <c r="L177" s="1375">
        <v>3.021824487334137E-2</v>
      </c>
    </row>
    <row r="178" spans="1:12" ht="45" customHeight="1" thickBot="1">
      <c r="A178" s="1790"/>
      <c r="B178" s="1417" t="s">
        <v>413</v>
      </c>
      <c r="C178" s="1423" t="s">
        <v>584</v>
      </c>
      <c r="D178" s="1376" t="s">
        <v>795</v>
      </c>
      <c r="E178" s="1408">
        <v>504353000</v>
      </c>
      <c r="F178" s="1746"/>
      <c r="G178" s="1378">
        <v>504353000</v>
      </c>
      <c r="H178" s="1748"/>
      <c r="I178" s="1379">
        <v>361612122.61000001</v>
      </c>
      <c r="J178" s="1753"/>
      <c r="K178" s="1380">
        <v>0.71698219820244946</v>
      </c>
      <c r="L178" s="1381">
        <v>0.71698219820244946</v>
      </c>
    </row>
    <row r="179" spans="1:12" ht="45" customHeight="1">
      <c r="A179" s="1788">
        <v>49</v>
      </c>
      <c r="B179" s="1797" t="s">
        <v>377</v>
      </c>
      <c r="C179" s="1798" t="s">
        <v>83</v>
      </c>
      <c r="D179" s="1338" t="s">
        <v>799</v>
      </c>
      <c r="E179" s="1392">
        <v>7642000</v>
      </c>
      <c r="F179" s="1712">
        <v>8392000</v>
      </c>
      <c r="G179" s="1340">
        <v>7642000</v>
      </c>
      <c r="H179" s="1714">
        <v>8392000</v>
      </c>
      <c r="I179" s="1360">
        <v>971055.1399999999</v>
      </c>
      <c r="J179" s="1783">
        <v>971752.94</v>
      </c>
      <c r="K179" s="1361">
        <v>0.12706819419000259</v>
      </c>
      <c r="L179" s="1362">
        <v>0.12706819419000259</v>
      </c>
    </row>
    <row r="180" spans="1:12" ht="45" customHeight="1" thickBot="1">
      <c r="A180" s="1796"/>
      <c r="B180" s="1780"/>
      <c r="C180" s="1787"/>
      <c r="D180" s="1344" t="s">
        <v>798</v>
      </c>
      <c r="E180" s="1395">
        <v>750000</v>
      </c>
      <c r="F180" s="1713"/>
      <c r="G180" s="1346">
        <v>750000</v>
      </c>
      <c r="H180" s="1715"/>
      <c r="I180" s="1347">
        <v>697.8</v>
      </c>
      <c r="J180" s="1784"/>
      <c r="K180" s="1348">
        <v>9.3039999999999996E-4</v>
      </c>
      <c r="L180" s="1349">
        <v>9.3039999999999996E-4</v>
      </c>
    </row>
    <row r="181" spans="1:12" ht="45" customHeight="1">
      <c r="A181" s="1795">
        <v>51</v>
      </c>
      <c r="B181" s="1424" t="s">
        <v>352</v>
      </c>
      <c r="C181" s="1405" t="s">
        <v>353</v>
      </c>
      <c r="D181" s="1364" t="s">
        <v>795</v>
      </c>
      <c r="E181" s="1406"/>
      <c r="F181" s="1808">
        <v>0</v>
      </c>
      <c r="G181" s="1366">
        <v>29175673.469999999</v>
      </c>
      <c r="H181" s="1808">
        <v>2108734915.9799995</v>
      </c>
      <c r="I181" s="1367">
        <v>16272316.360000001</v>
      </c>
      <c r="J181" s="1808">
        <v>1378796992.3</v>
      </c>
      <c r="K181" s="1418">
        <v>0</v>
      </c>
      <c r="L181" s="1369">
        <v>0.5577357580702319</v>
      </c>
    </row>
    <row r="182" spans="1:12" ht="45" customHeight="1">
      <c r="A182" s="1789"/>
      <c r="B182" s="1779" t="s">
        <v>377</v>
      </c>
      <c r="C182" s="1786" t="s">
        <v>83</v>
      </c>
      <c r="D182" s="1370" t="s">
        <v>821</v>
      </c>
      <c r="E182" s="1394"/>
      <c r="F182" s="1808"/>
      <c r="G182" s="1372">
        <v>352000</v>
      </c>
      <c r="H182" s="1808"/>
      <c r="I182" s="1373">
        <v>44594.65</v>
      </c>
      <c r="J182" s="1808"/>
      <c r="K182" s="1383">
        <v>0</v>
      </c>
      <c r="L182" s="1375">
        <v>0.12668934659090911</v>
      </c>
    </row>
    <row r="183" spans="1:12" ht="45" customHeight="1">
      <c r="A183" s="1789"/>
      <c r="B183" s="1779"/>
      <c r="C183" s="1786"/>
      <c r="D183" s="1397" t="s">
        <v>822</v>
      </c>
      <c r="E183" s="1394"/>
      <c r="F183" s="1808"/>
      <c r="G183" s="1372">
        <v>219000</v>
      </c>
      <c r="H183" s="1808"/>
      <c r="I183" s="1373">
        <v>46137.09</v>
      </c>
      <c r="J183" s="1808"/>
      <c r="K183" s="1383">
        <v>0</v>
      </c>
      <c r="L183" s="1375">
        <v>0.21067164383561643</v>
      </c>
    </row>
    <row r="184" spans="1:12" ht="45" customHeight="1">
      <c r="A184" s="1789"/>
      <c r="B184" s="1779" t="s">
        <v>413</v>
      </c>
      <c r="C184" s="1781" t="s">
        <v>584</v>
      </c>
      <c r="D184" s="1370" t="s">
        <v>821</v>
      </c>
      <c r="E184" s="1394"/>
      <c r="F184" s="1808"/>
      <c r="G184" s="1372">
        <v>18751386.91</v>
      </c>
      <c r="H184" s="1808"/>
      <c r="I184" s="1385">
        <v>0</v>
      </c>
      <c r="J184" s="1808"/>
      <c r="K184" s="1383">
        <v>0</v>
      </c>
      <c r="L184" s="1386">
        <v>0</v>
      </c>
    </row>
    <row r="185" spans="1:12" ht="45" customHeight="1">
      <c r="A185" s="1789"/>
      <c r="B185" s="1779"/>
      <c r="C185" s="1781"/>
      <c r="D185" s="1397" t="s">
        <v>822</v>
      </c>
      <c r="E185" s="1394"/>
      <c r="F185" s="1808"/>
      <c r="G185" s="1372">
        <v>235089</v>
      </c>
      <c r="H185" s="1808"/>
      <c r="I185" s="1385">
        <v>0</v>
      </c>
      <c r="J185" s="1808"/>
      <c r="K185" s="1383">
        <v>0</v>
      </c>
      <c r="L185" s="1386">
        <v>0</v>
      </c>
    </row>
    <row r="186" spans="1:12" ht="45" customHeight="1" thickBot="1">
      <c r="A186" s="1790"/>
      <c r="B186" s="1810"/>
      <c r="C186" s="1794"/>
      <c r="D186" s="1376" t="s">
        <v>795</v>
      </c>
      <c r="E186" s="1408"/>
      <c r="F186" s="1809"/>
      <c r="G186" s="1378">
        <v>2060001766.5999997</v>
      </c>
      <c r="H186" s="1809"/>
      <c r="I186" s="1379">
        <v>1362433944.2</v>
      </c>
      <c r="J186" s="1809"/>
      <c r="K186" s="1425">
        <v>0</v>
      </c>
      <c r="L186" s="1381">
        <v>0.66137513389062563</v>
      </c>
    </row>
    <row r="187" spans="1:12" ht="45" customHeight="1">
      <c r="A187" s="1804" t="s">
        <v>164</v>
      </c>
      <c r="B187" s="1797" t="s">
        <v>387</v>
      </c>
      <c r="C187" s="1807" t="s">
        <v>579</v>
      </c>
      <c r="D187" s="1403" t="s">
        <v>822</v>
      </c>
      <c r="E187" s="1392">
        <v>5038000</v>
      </c>
      <c r="F187" s="1712">
        <v>17011000</v>
      </c>
      <c r="G187" s="1340">
        <v>1000310</v>
      </c>
      <c r="H187" s="1714">
        <v>37099342</v>
      </c>
      <c r="I187" s="1341">
        <v>0</v>
      </c>
      <c r="J187" s="1714">
        <v>11808463.800000001</v>
      </c>
      <c r="K187" s="1342">
        <v>0</v>
      </c>
      <c r="L187" s="1343">
        <v>0</v>
      </c>
    </row>
    <row r="188" spans="1:12" ht="45" customHeight="1">
      <c r="A188" s="1805"/>
      <c r="B188" s="1779"/>
      <c r="C188" s="1781"/>
      <c r="D188" s="1370" t="s">
        <v>795</v>
      </c>
      <c r="E188" s="1394">
        <v>10331000</v>
      </c>
      <c r="F188" s="1734"/>
      <c r="G188" s="1372">
        <v>34457032</v>
      </c>
      <c r="H188" s="1735"/>
      <c r="I188" s="1373">
        <v>11357950.15</v>
      </c>
      <c r="J188" s="1735"/>
      <c r="K188" s="1374">
        <v>1.0994047188074727</v>
      </c>
      <c r="L188" s="1375">
        <v>0.32962647943676637</v>
      </c>
    </row>
    <row r="189" spans="1:12" ht="45" customHeight="1" thickBot="1">
      <c r="A189" s="1806"/>
      <c r="B189" s="1780"/>
      <c r="C189" s="1782"/>
      <c r="D189" s="1344" t="s">
        <v>798</v>
      </c>
      <c r="E189" s="1395">
        <v>1642000</v>
      </c>
      <c r="F189" s="1713"/>
      <c r="G189" s="1346">
        <v>1642000</v>
      </c>
      <c r="H189" s="1715"/>
      <c r="I189" s="1347">
        <v>450513.64999999997</v>
      </c>
      <c r="J189" s="1715"/>
      <c r="K189" s="1348">
        <v>0.27436884896467723</v>
      </c>
      <c r="L189" s="1349">
        <v>0.27436884896467723</v>
      </c>
    </row>
    <row r="190" spans="1:12" ht="45" customHeight="1">
      <c r="A190" s="1788">
        <v>58</v>
      </c>
      <c r="B190" s="1802">
        <v>720</v>
      </c>
      <c r="C190" s="1710" t="s">
        <v>375</v>
      </c>
      <c r="D190" s="1573" t="s">
        <v>799</v>
      </c>
      <c r="E190" s="1575">
        <v>1992000</v>
      </c>
      <c r="F190" s="1712">
        <v>19451000</v>
      </c>
      <c r="G190" s="1577">
        <v>2213061</v>
      </c>
      <c r="H190" s="1714">
        <v>33801789</v>
      </c>
      <c r="I190" s="1582">
        <v>1375592.1</v>
      </c>
      <c r="J190" s="1736">
        <v>19175769.869999997</v>
      </c>
      <c r="K190" s="1361">
        <v>0.6905582831325302</v>
      </c>
      <c r="L190" s="1362">
        <v>0.6215789352394715</v>
      </c>
    </row>
    <row r="191" spans="1:12" ht="45" customHeight="1">
      <c r="A191" s="1789"/>
      <c r="B191" s="1785"/>
      <c r="C191" s="1733"/>
      <c r="D191" s="1579" t="s">
        <v>798</v>
      </c>
      <c r="E191" s="1580">
        <v>641000</v>
      </c>
      <c r="F191" s="1734"/>
      <c r="G191" s="1581">
        <v>616000</v>
      </c>
      <c r="H191" s="1735"/>
      <c r="I191" s="1583">
        <v>310534.96999999997</v>
      </c>
      <c r="J191" s="1737"/>
      <c r="K191" s="1374">
        <v>0.48445393135725423</v>
      </c>
      <c r="L191" s="1375">
        <v>0.50411521103896095</v>
      </c>
    </row>
    <row r="192" spans="1:12" ht="45" customHeight="1">
      <c r="A192" s="1789"/>
      <c r="B192" s="1785">
        <v>750</v>
      </c>
      <c r="C192" s="1733" t="s">
        <v>83</v>
      </c>
      <c r="D192" s="1579" t="s">
        <v>795</v>
      </c>
      <c r="E192" s="1580">
        <v>3282000</v>
      </c>
      <c r="F192" s="1734"/>
      <c r="G192" s="1581">
        <v>17632789</v>
      </c>
      <c r="H192" s="1735"/>
      <c r="I192" s="1583">
        <v>12682787.950000001</v>
      </c>
      <c r="J192" s="1737"/>
      <c r="K192" s="1374">
        <v>3.8643473339427183</v>
      </c>
      <c r="L192" s="1375">
        <v>0.71927293804740711</v>
      </c>
    </row>
    <row r="193" spans="1:12" ht="45" customHeight="1">
      <c r="A193" s="1789"/>
      <c r="B193" s="1785"/>
      <c r="C193" s="1733"/>
      <c r="D193" s="1579" t="s">
        <v>799</v>
      </c>
      <c r="E193" s="1580">
        <v>7734000</v>
      </c>
      <c r="F193" s="1734"/>
      <c r="G193" s="1581">
        <v>8677369</v>
      </c>
      <c r="H193" s="1735"/>
      <c r="I193" s="1583">
        <v>2474295.34</v>
      </c>
      <c r="J193" s="1737"/>
      <c r="K193" s="1374">
        <v>0.3199244039306956</v>
      </c>
      <c r="L193" s="1375">
        <v>0.28514349683642587</v>
      </c>
    </row>
    <row r="194" spans="1:12" ht="45" customHeight="1" thickBot="1">
      <c r="A194" s="1796"/>
      <c r="B194" s="1803"/>
      <c r="C194" s="1711"/>
      <c r="D194" s="1574" t="s">
        <v>798</v>
      </c>
      <c r="E194" s="1576">
        <v>5802000</v>
      </c>
      <c r="F194" s="1713"/>
      <c r="G194" s="1578">
        <v>4662570</v>
      </c>
      <c r="H194" s="1715"/>
      <c r="I194" s="1584">
        <v>2332559.5099999998</v>
      </c>
      <c r="J194" s="1738"/>
      <c r="K194" s="1348">
        <v>0.40202680282661146</v>
      </c>
      <c r="L194" s="1349">
        <v>0.50027334924730349</v>
      </c>
    </row>
    <row r="195" spans="1:12" ht="45" customHeight="1">
      <c r="A195" s="1754">
        <v>61</v>
      </c>
      <c r="B195" s="1757">
        <v>750</v>
      </c>
      <c r="C195" s="1798" t="s">
        <v>83</v>
      </c>
      <c r="D195" s="1338" t="s">
        <v>796</v>
      </c>
      <c r="E195" s="1392"/>
      <c r="F195" s="1392"/>
      <c r="G195" s="1340">
        <v>390041</v>
      </c>
      <c r="H195" s="1714">
        <v>7038908</v>
      </c>
      <c r="I195" s="1340">
        <v>1697.7</v>
      </c>
      <c r="J195" s="1736">
        <v>5544387.3599999994</v>
      </c>
      <c r="K195" s="1342">
        <v>0</v>
      </c>
      <c r="L195" s="1362">
        <v>4.3526193400181008E-3</v>
      </c>
    </row>
    <row r="196" spans="1:12" ht="45" customHeight="1" thickBot="1">
      <c r="A196" s="1756"/>
      <c r="B196" s="1761"/>
      <c r="C196" s="1787"/>
      <c r="D196" s="1426" t="s">
        <v>799</v>
      </c>
      <c r="E196" s="1395">
        <v>1070000</v>
      </c>
      <c r="F196" s="1395">
        <v>1070000</v>
      </c>
      <c r="G196" s="1346">
        <v>6648867</v>
      </c>
      <c r="H196" s="1715"/>
      <c r="I196" s="1346">
        <v>5542689.6599999992</v>
      </c>
      <c r="J196" s="1738"/>
      <c r="K196" s="1348">
        <v>5.1800837943925222</v>
      </c>
      <c r="L196" s="1349">
        <v>0.83362919727526497</v>
      </c>
    </row>
    <row r="197" spans="1:12" ht="45" customHeight="1">
      <c r="A197" s="1795">
        <v>62</v>
      </c>
      <c r="B197" s="1424" t="s">
        <v>354</v>
      </c>
      <c r="C197" s="1405" t="s">
        <v>355</v>
      </c>
      <c r="D197" s="1364" t="s">
        <v>817</v>
      </c>
      <c r="E197" s="1406">
        <v>220647000</v>
      </c>
      <c r="F197" s="1745">
        <v>222275000</v>
      </c>
      <c r="G197" s="1366">
        <v>220647000</v>
      </c>
      <c r="H197" s="1747">
        <v>222275000</v>
      </c>
      <c r="I197" s="1367">
        <v>128925400.45999999</v>
      </c>
      <c r="J197" s="1772">
        <v>129713476.05999999</v>
      </c>
      <c r="K197" s="1368">
        <v>0.58430615625863935</v>
      </c>
      <c r="L197" s="1369">
        <v>0.58430615625863935</v>
      </c>
    </row>
    <row r="198" spans="1:12" ht="45" customHeight="1" thickBot="1">
      <c r="A198" s="1796"/>
      <c r="B198" s="1427">
        <v>750</v>
      </c>
      <c r="C198" s="1413" t="s">
        <v>83</v>
      </c>
      <c r="D198" s="1344" t="s">
        <v>817</v>
      </c>
      <c r="E198" s="1395">
        <v>1628000</v>
      </c>
      <c r="F198" s="1713"/>
      <c r="G198" s="1346">
        <v>1628000</v>
      </c>
      <c r="H198" s="1715"/>
      <c r="I198" s="1346">
        <v>788075.6</v>
      </c>
      <c r="J198" s="1784"/>
      <c r="K198" s="1348">
        <v>0.48407592137592137</v>
      </c>
      <c r="L198" s="1349">
        <v>0.48407592137592137</v>
      </c>
    </row>
    <row r="199" spans="1:12" ht="45" customHeight="1" thickBot="1">
      <c r="A199" s="1428">
        <v>63</v>
      </c>
      <c r="B199" s="1429">
        <v>750</v>
      </c>
      <c r="C199" s="1401" t="s">
        <v>83</v>
      </c>
      <c r="D199" s="1376" t="s">
        <v>798</v>
      </c>
      <c r="E199" s="1354"/>
      <c r="F199" s="1354">
        <v>0</v>
      </c>
      <c r="G199" s="1355">
        <v>542900</v>
      </c>
      <c r="H199" s="1355">
        <v>542900</v>
      </c>
      <c r="I199" s="1341">
        <v>0</v>
      </c>
      <c r="J199" s="1341">
        <v>0</v>
      </c>
      <c r="K199" s="1342">
        <v>0</v>
      </c>
      <c r="L199" s="1343">
        <v>0</v>
      </c>
    </row>
    <row r="200" spans="1:12" ht="45" customHeight="1">
      <c r="A200" s="1788">
        <v>64</v>
      </c>
      <c r="B200" s="1802">
        <v>750</v>
      </c>
      <c r="C200" s="1813" t="s">
        <v>83</v>
      </c>
      <c r="D200" s="1338" t="s">
        <v>799</v>
      </c>
      <c r="E200" s="1392">
        <v>4001000</v>
      </c>
      <c r="F200" s="1712">
        <v>4001000</v>
      </c>
      <c r="G200" s="1340">
        <v>4522964</v>
      </c>
      <c r="H200" s="1712">
        <v>6831275</v>
      </c>
      <c r="I200" s="1340">
        <v>1925479.75</v>
      </c>
      <c r="J200" s="1712">
        <v>3320413.4</v>
      </c>
      <c r="K200" s="1361">
        <v>0.48124962509372654</v>
      </c>
      <c r="L200" s="1362">
        <v>0.42571193359045084</v>
      </c>
    </row>
    <row r="201" spans="1:12" ht="45" customHeight="1" thickBot="1">
      <c r="A201" s="1796"/>
      <c r="B201" s="1803"/>
      <c r="C201" s="1814"/>
      <c r="D201" s="1344" t="s">
        <v>812</v>
      </c>
      <c r="E201" s="1395"/>
      <c r="F201" s="1713"/>
      <c r="G201" s="1346">
        <v>2308311</v>
      </c>
      <c r="H201" s="1713"/>
      <c r="I201" s="1346">
        <v>1394933.65</v>
      </c>
      <c r="J201" s="1713"/>
      <c r="K201" s="1430">
        <v>0</v>
      </c>
      <c r="L201" s="1349">
        <v>0.60430923302795847</v>
      </c>
    </row>
    <row r="202" spans="1:12" ht="45" customHeight="1" thickBot="1">
      <c r="A202" s="1428">
        <v>69</v>
      </c>
      <c r="B202" s="1431" t="s">
        <v>367</v>
      </c>
      <c r="C202" s="1432" t="s">
        <v>368</v>
      </c>
      <c r="D202" s="1433" t="s">
        <v>795</v>
      </c>
      <c r="E202" s="1354">
        <v>860000</v>
      </c>
      <c r="F202" s="1354">
        <v>860000</v>
      </c>
      <c r="G202" s="1355">
        <v>4785687</v>
      </c>
      <c r="H202" s="1355">
        <v>4785687</v>
      </c>
      <c r="I202" s="1356">
        <v>371991.57999999996</v>
      </c>
      <c r="J202" s="1434">
        <v>371991.57999999996</v>
      </c>
      <c r="K202" s="1357">
        <v>0.43254834883720927</v>
      </c>
      <c r="L202" s="1358">
        <v>7.7730027057766202E-2</v>
      </c>
    </row>
    <row r="203" spans="1:12" ht="45" customHeight="1">
      <c r="A203" s="1811">
        <v>71</v>
      </c>
      <c r="B203" s="1797" t="s">
        <v>377</v>
      </c>
      <c r="C203" s="1798" t="s">
        <v>83</v>
      </c>
      <c r="D203" s="1338" t="s">
        <v>795</v>
      </c>
      <c r="E203" s="1392">
        <v>6395000</v>
      </c>
      <c r="F203" s="1712">
        <v>6568000</v>
      </c>
      <c r="G203" s="1340">
        <v>8828614</v>
      </c>
      <c r="H203" s="1714">
        <v>9001614</v>
      </c>
      <c r="I203" s="1360">
        <v>4647051.09</v>
      </c>
      <c r="J203" s="1736">
        <v>4701463.51</v>
      </c>
      <c r="K203" s="1361">
        <v>0.72666944331508987</v>
      </c>
      <c r="L203" s="1362">
        <v>0.52636247207092757</v>
      </c>
    </row>
    <row r="204" spans="1:12" ht="45" customHeight="1" thickBot="1">
      <c r="A204" s="1812"/>
      <c r="B204" s="1780"/>
      <c r="C204" s="1787"/>
      <c r="D204" s="1344" t="s">
        <v>798</v>
      </c>
      <c r="E204" s="1395">
        <v>173000</v>
      </c>
      <c r="F204" s="1713"/>
      <c r="G204" s="1346">
        <v>173000</v>
      </c>
      <c r="H204" s="1715"/>
      <c r="I204" s="1347">
        <v>54412.42</v>
      </c>
      <c r="J204" s="1738"/>
      <c r="K204" s="1348">
        <v>0.31452265895953757</v>
      </c>
      <c r="L204" s="1349">
        <v>0.31452265895953757</v>
      </c>
    </row>
    <row r="205" spans="1:12" ht="45" customHeight="1" thickBot="1">
      <c r="A205" s="1435">
        <v>76</v>
      </c>
      <c r="B205" s="1431" t="s">
        <v>367</v>
      </c>
      <c r="C205" s="1432" t="s">
        <v>368</v>
      </c>
      <c r="D205" s="1433" t="s">
        <v>799</v>
      </c>
      <c r="E205" s="1354">
        <v>646000</v>
      </c>
      <c r="F205" s="1354">
        <v>646000</v>
      </c>
      <c r="G205" s="1355">
        <v>646000</v>
      </c>
      <c r="H205" s="1355">
        <v>646000</v>
      </c>
      <c r="I205" s="1356">
        <v>49965.55</v>
      </c>
      <c r="J205" s="1434">
        <v>49965.55</v>
      </c>
      <c r="K205" s="1357">
        <v>7.7346052631578954E-2</v>
      </c>
      <c r="L205" s="1358">
        <v>7.7346052631578954E-2</v>
      </c>
    </row>
    <row r="206" spans="1:12" ht="45" customHeight="1" thickBot="1">
      <c r="A206" s="1436">
        <v>80</v>
      </c>
      <c r="B206" s="1329" t="s">
        <v>377</v>
      </c>
      <c r="C206" s="1437" t="s">
        <v>83</v>
      </c>
      <c r="D206" s="1331" t="s">
        <v>804</v>
      </c>
      <c r="E206" s="1332"/>
      <c r="F206" s="1332">
        <v>0</v>
      </c>
      <c r="G206" s="1334">
        <v>5488800</v>
      </c>
      <c r="H206" s="1334">
        <v>5488800</v>
      </c>
      <c r="I206" s="1335">
        <v>3648408.64</v>
      </c>
      <c r="J206" s="1438">
        <v>3648408.64</v>
      </c>
      <c r="K206" s="1439">
        <v>0</v>
      </c>
      <c r="L206" s="1337">
        <v>0.66470059758052769</v>
      </c>
    </row>
    <row r="207" spans="1:12" ht="45" customHeight="1">
      <c r="A207" s="1818">
        <v>83</v>
      </c>
      <c r="B207" s="1820">
        <v>758</v>
      </c>
      <c r="C207" s="1770" t="s">
        <v>401</v>
      </c>
      <c r="D207" s="1440" t="s">
        <v>842</v>
      </c>
      <c r="E207" s="1441">
        <v>33942705000</v>
      </c>
      <c r="F207" s="1822">
        <v>33973190000</v>
      </c>
      <c r="G207" s="1442">
        <v>26122862282.939999</v>
      </c>
      <c r="H207" s="1822">
        <v>26148290107.939999</v>
      </c>
      <c r="I207" s="1443">
        <v>0</v>
      </c>
      <c r="J207" s="1824">
        <v>0</v>
      </c>
      <c r="K207" s="1444">
        <v>0</v>
      </c>
      <c r="L207" s="1445">
        <v>0</v>
      </c>
    </row>
    <row r="208" spans="1:12" ht="45" customHeight="1" thickBot="1">
      <c r="A208" s="1819"/>
      <c r="B208" s="1821"/>
      <c r="C208" s="1771"/>
      <c r="D208" s="1446" t="s">
        <v>843</v>
      </c>
      <c r="E208" s="1447">
        <v>30485000</v>
      </c>
      <c r="F208" s="1823"/>
      <c r="G208" s="1448">
        <v>25427825</v>
      </c>
      <c r="H208" s="1823"/>
      <c r="I208" s="1449">
        <v>0</v>
      </c>
      <c r="J208" s="1825"/>
      <c r="K208" s="1450">
        <v>0</v>
      </c>
      <c r="L208" s="1451">
        <v>0</v>
      </c>
    </row>
    <row r="209" spans="1:12" ht="45" customHeight="1">
      <c r="A209" s="1811">
        <v>88</v>
      </c>
      <c r="B209" s="1797" t="s">
        <v>390</v>
      </c>
      <c r="C209" s="1798" t="s">
        <v>391</v>
      </c>
      <c r="D209" s="1338" t="s">
        <v>795</v>
      </c>
      <c r="E209" s="1392">
        <v>433000</v>
      </c>
      <c r="F209" s="1712">
        <v>3552000</v>
      </c>
      <c r="G209" s="1340">
        <v>1847232</v>
      </c>
      <c r="H209" s="1714">
        <v>39089316</v>
      </c>
      <c r="I209" s="1360">
        <v>1058576.7</v>
      </c>
      <c r="J209" s="1783">
        <v>2730826.67</v>
      </c>
      <c r="K209" s="1361">
        <v>2.4447498845265589</v>
      </c>
      <c r="L209" s="1362">
        <v>0.57306104484980769</v>
      </c>
    </row>
    <row r="210" spans="1:12" ht="45" customHeight="1">
      <c r="A210" s="1815"/>
      <c r="B210" s="1779"/>
      <c r="C210" s="1786"/>
      <c r="D210" s="1370" t="s">
        <v>799</v>
      </c>
      <c r="E210" s="1394">
        <v>2096000</v>
      </c>
      <c r="F210" s="1734"/>
      <c r="G210" s="1372">
        <v>35996751</v>
      </c>
      <c r="H210" s="1735"/>
      <c r="I210" s="1373">
        <v>654542.20000000007</v>
      </c>
      <c r="J210" s="1773"/>
      <c r="K210" s="1374">
        <v>0.3122815839694657</v>
      </c>
      <c r="L210" s="1375">
        <v>1.81833688268144E-2</v>
      </c>
    </row>
    <row r="211" spans="1:12" ht="45" customHeight="1" thickBot="1">
      <c r="A211" s="1816"/>
      <c r="B211" s="1810"/>
      <c r="C211" s="1817"/>
      <c r="D211" s="1376" t="s">
        <v>798</v>
      </c>
      <c r="E211" s="1408">
        <v>1023000</v>
      </c>
      <c r="F211" s="1746"/>
      <c r="G211" s="1378">
        <v>1245333</v>
      </c>
      <c r="H211" s="1748"/>
      <c r="I211" s="1379">
        <v>1017707.77</v>
      </c>
      <c r="J211" s="1774"/>
      <c r="K211" s="1380">
        <v>0.99482675464320625</v>
      </c>
      <c r="L211" s="1381">
        <v>0.81721737880550827</v>
      </c>
    </row>
    <row r="212" spans="1:12" ht="45" customHeight="1">
      <c r="A212" s="1754" t="s">
        <v>844</v>
      </c>
      <c r="B212" s="1415" t="s">
        <v>387</v>
      </c>
      <c r="C212" s="1452" t="s">
        <v>579</v>
      </c>
      <c r="D212" s="1338" t="s">
        <v>795</v>
      </c>
      <c r="E212" s="1392"/>
      <c r="F212" s="1712">
        <v>0</v>
      </c>
      <c r="G212" s="1340">
        <v>3049618</v>
      </c>
      <c r="H212" s="1714">
        <v>13455841</v>
      </c>
      <c r="I212" s="1341">
        <v>0</v>
      </c>
      <c r="J212" s="1714">
        <v>7915038.1900000004</v>
      </c>
      <c r="K212" s="1342">
        <v>0</v>
      </c>
      <c r="L212" s="1343">
        <v>0</v>
      </c>
    </row>
    <row r="213" spans="1:12" ht="45" customHeight="1" thickBot="1">
      <c r="A213" s="1756"/>
      <c r="B213" s="1453" t="s">
        <v>426</v>
      </c>
      <c r="C213" s="1454" t="s">
        <v>178</v>
      </c>
      <c r="D213" s="1344" t="s">
        <v>798</v>
      </c>
      <c r="E213" s="1395"/>
      <c r="F213" s="1713"/>
      <c r="G213" s="1346">
        <v>10406223</v>
      </c>
      <c r="H213" s="1715"/>
      <c r="I213" s="1347">
        <v>7915038.1900000004</v>
      </c>
      <c r="J213" s="1715"/>
      <c r="K213" s="1391">
        <v>0</v>
      </c>
      <c r="L213" s="1349">
        <v>0.76060624397535981</v>
      </c>
    </row>
    <row r="214" spans="1:12" ht="45" customHeight="1" thickBot="1">
      <c r="A214" s="1328" t="s">
        <v>845</v>
      </c>
      <c r="B214" s="1329" t="s">
        <v>426</v>
      </c>
      <c r="C214" s="1330" t="s">
        <v>178</v>
      </c>
      <c r="D214" s="1331" t="s">
        <v>798</v>
      </c>
      <c r="E214" s="1332"/>
      <c r="F214" s="1332">
        <v>0</v>
      </c>
      <c r="G214" s="1334">
        <v>6666197</v>
      </c>
      <c r="H214" s="1334">
        <v>6666197</v>
      </c>
      <c r="I214" s="1335">
        <v>6665473</v>
      </c>
      <c r="J214" s="1334">
        <v>6665473</v>
      </c>
      <c r="K214" s="1592">
        <v>0</v>
      </c>
      <c r="L214" s="1337">
        <v>0.99989139234859092</v>
      </c>
    </row>
    <row r="215" spans="1:12" ht="45" customHeight="1">
      <c r="A215" s="1754" t="s">
        <v>846</v>
      </c>
      <c r="B215" s="1797" t="s">
        <v>387</v>
      </c>
      <c r="C215" s="1807" t="s">
        <v>579</v>
      </c>
      <c r="D215" s="1338" t="s">
        <v>795</v>
      </c>
      <c r="E215" s="1392">
        <v>9884000</v>
      </c>
      <c r="F215" s="1783">
        <v>13225000</v>
      </c>
      <c r="G215" s="1340">
        <v>12363151</v>
      </c>
      <c r="H215" s="1783">
        <v>18835711</v>
      </c>
      <c r="I215" s="1360">
        <v>3441786</v>
      </c>
      <c r="J215" s="1783">
        <v>8919129.4199999999</v>
      </c>
      <c r="K215" s="1361">
        <v>0.34821792796438689</v>
      </c>
      <c r="L215" s="1458">
        <v>1</v>
      </c>
    </row>
    <row r="216" spans="1:12" ht="45" customHeight="1">
      <c r="A216" s="1755"/>
      <c r="B216" s="1779"/>
      <c r="C216" s="1781"/>
      <c r="D216" s="1370" t="s">
        <v>802</v>
      </c>
      <c r="E216" s="1394">
        <v>2550000</v>
      </c>
      <c r="F216" s="1773"/>
      <c r="G216" s="1385">
        <v>0</v>
      </c>
      <c r="H216" s="1773"/>
      <c r="I216" s="1385">
        <v>0</v>
      </c>
      <c r="J216" s="1773"/>
      <c r="K216" s="1383">
        <v>0</v>
      </c>
      <c r="L216" s="1386">
        <v>0</v>
      </c>
    </row>
    <row r="217" spans="1:12" ht="45" customHeight="1">
      <c r="A217" s="1755"/>
      <c r="B217" s="1421" t="s">
        <v>403</v>
      </c>
      <c r="C217" s="1422" t="s">
        <v>404</v>
      </c>
      <c r="D217" s="1370" t="s">
        <v>795</v>
      </c>
      <c r="E217" s="1394">
        <v>791000</v>
      </c>
      <c r="F217" s="1773"/>
      <c r="G217" s="1372">
        <v>791000</v>
      </c>
      <c r="H217" s="1773"/>
      <c r="I217" s="1385">
        <v>0</v>
      </c>
      <c r="J217" s="1773"/>
      <c r="K217" s="1383">
        <v>0</v>
      </c>
      <c r="L217" s="1386">
        <v>0</v>
      </c>
    </row>
    <row r="218" spans="1:12" ht="45" customHeight="1" thickBot="1">
      <c r="A218" s="1756"/>
      <c r="B218" s="1453" t="s">
        <v>426</v>
      </c>
      <c r="C218" s="1454" t="s">
        <v>178</v>
      </c>
      <c r="D218" s="1344" t="s">
        <v>798</v>
      </c>
      <c r="E218" s="1395"/>
      <c r="F218" s="1784"/>
      <c r="G218" s="1346">
        <v>5681560</v>
      </c>
      <c r="H218" s="1784"/>
      <c r="I218" s="1347">
        <v>5477343.4199999999</v>
      </c>
      <c r="J218" s="1784"/>
      <c r="K218" s="1391">
        <v>0</v>
      </c>
      <c r="L218" s="1459">
        <v>1</v>
      </c>
    </row>
    <row r="219" spans="1:12" ht="45" customHeight="1">
      <c r="A219" s="1826" t="s">
        <v>847</v>
      </c>
      <c r="B219" s="1419" t="s">
        <v>387</v>
      </c>
      <c r="C219" s="1460" t="s">
        <v>579</v>
      </c>
      <c r="D219" s="1364" t="s">
        <v>795</v>
      </c>
      <c r="E219" s="1406"/>
      <c r="F219" s="1808">
        <v>0</v>
      </c>
      <c r="G219" s="1366">
        <v>164512</v>
      </c>
      <c r="H219" s="1808">
        <v>3564019</v>
      </c>
      <c r="I219" s="1366">
        <v>164511.5</v>
      </c>
      <c r="J219" s="1808">
        <v>3563944.26</v>
      </c>
      <c r="K219" s="1418">
        <v>0</v>
      </c>
      <c r="L219" s="1461">
        <v>1</v>
      </c>
    </row>
    <row r="220" spans="1:12" ht="45" customHeight="1" thickBot="1">
      <c r="A220" s="1827"/>
      <c r="B220" s="1462" t="s">
        <v>426</v>
      </c>
      <c r="C220" s="1463" t="s">
        <v>178</v>
      </c>
      <c r="D220" s="1344" t="s">
        <v>798</v>
      </c>
      <c r="E220" s="1464"/>
      <c r="F220" s="1809"/>
      <c r="G220" s="1465">
        <v>3399507</v>
      </c>
      <c r="H220" s="1809"/>
      <c r="I220" s="1366">
        <v>3399432.76</v>
      </c>
      <c r="J220" s="1809"/>
      <c r="K220" s="1391">
        <v>0</v>
      </c>
      <c r="L220" s="1461">
        <v>1</v>
      </c>
    </row>
    <row r="221" spans="1:12" ht="45" customHeight="1">
      <c r="A221" s="1828" t="s">
        <v>848</v>
      </c>
      <c r="B221" s="1829" t="s">
        <v>387</v>
      </c>
      <c r="C221" s="1831" t="s">
        <v>579</v>
      </c>
      <c r="D221" s="1455" t="s">
        <v>795</v>
      </c>
      <c r="E221" s="1456">
        <v>89000</v>
      </c>
      <c r="F221" s="1833">
        <v>89000</v>
      </c>
      <c r="G221" s="1393">
        <v>1966651</v>
      </c>
      <c r="H221" s="1833">
        <v>14069529</v>
      </c>
      <c r="I221" s="1457">
        <v>712805.17</v>
      </c>
      <c r="J221" s="1833">
        <v>11317805.91</v>
      </c>
      <c r="K221" s="1361">
        <v>8.0090468539325848</v>
      </c>
      <c r="L221" s="1362">
        <v>0.36244619406290191</v>
      </c>
    </row>
    <row r="222" spans="1:12" ht="45" customHeight="1">
      <c r="A222" s="1826"/>
      <c r="B222" s="1830"/>
      <c r="C222" s="1832"/>
      <c r="D222" s="1370" t="s">
        <v>804</v>
      </c>
      <c r="E222" s="1394"/>
      <c r="F222" s="1834"/>
      <c r="G222" s="1372">
        <v>4110863</v>
      </c>
      <c r="H222" s="1834"/>
      <c r="I222" s="1373">
        <v>4110862.65</v>
      </c>
      <c r="J222" s="1834"/>
      <c r="K222" s="1383">
        <v>0</v>
      </c>
      <c r="L222" s="1369">
        <v>0.9999999148597265</v>
      </c>
    </row>
    <row r="223" spans="1:12" ht="45" customHeight="1" thickBot="1">
      <c r="A223" s="1826"/>
      <c r="B223" s="1431" t="s">
        <v>426</v>
      </c>
      <c r="C223" s="1432" t="s">
        <v>178</v>
      </c>
      <c r="D223" s="1376" t="s">
        <v>798</v>
      </c>
      <c r="E223" s="1354"/>
      <c r="F223" s="1834"/>
      <c r="G223" s="1355">
        <v>7992015</v>
      </c>
      <c r="H223" s="1834"/>
      <c r="I223" s="1379">
        <v>6494138.0899999999</v>
      </c>
      <c r="J223" s="1834"/>
      <c r="K223" s="1466">
        <v>0</v>
      </c>
      <c r="L223" s="1358">
        <v>0.81257831598163921</v>
      </c>
    </row>
    <row r="224" spans="1:12" ht="45" customHeight="1">
      <c r="A224" s="1754" t="s">
        <v>849</v>
      </c>
      <c r="B224" s="1589" t="s">
        <v>354</v>
      </c>
      <c r="C224" s="1590" t="s">
        <v>355</v>
      </c>
      <c r="D224" s="1573" t="s">
        <v>817</v>
      </c>
      <c r="E224" s="1575">
        <v>236000</v>
      </c>
      <c r="F224" s="1714">
        <v>236000</v>
      </c>
      <c r="G224" s="1577">
        <v>236000</v>
      </c>
      <c r="H224" s="1714">
        <v>22178870</v>
      </c>
      <c r="I224" s="1341">
        <v>0</v>
      </c>
      <c r="J224" s="1714">
        <v>12732341.690000001</v>
      </c>
      <c r="K224" s="1342">
        <v>0</v>
      </c>
      <c r="L224" s="1343">
        <v>0</v>
      </c>
    </row>
    <row r="225" spans="1:12" ht="45" customHeight="1">
      <c r="A225" s="1755"/>
      <c r="B225" s="1779" t="s">
        <v>387</v>
      </c>
      <c r="C225" s="1781" t="s">
        <v>579</v>
      </c>
      <c r="D225" s="1579" t="s">
        <v>795</v>
      </c>
      <c r="E225" s="1580"/>
      <c r="F225" s="1735"/>
      <c r="G225" s="1581">
        <v>7567827</v>
      </c>
      <c r="H225" s="1735"/>
      <c r="I225" s="1581">
        <v>3524041.75</v>
      </c>
      <c r="J225" s="1735"/>
      <c r="K225" s="1383">
        <v>0</v>
      </c>
      <c r="L225" s="1375">
        <v>0.46566098167941733</v>
      </c>
    </row>
    <row r="226" spans="1:12" ht="45" customHeight="1">
      <c r="A226" s="1755"/>
      <c r="B226" s="1779"/>
      <c r="C226" s="1781"/>
      <c r="D226" s="1579" t="s">
        <v>805</v>
      </c>
      <c r="E226" s="1580"/>
      <c r="F226" s="1735"/>
      <c r="G226" s="1581">
        <v>5050000</v>
      </c>
      <c r="H226" s="1735"/>
      <c r="I226" s="1581">
        <v>1563251.36</v>
      </c>
      <c r="J226" s="1735"/>
      <c r="K226" s="1383">
        <v>0</v>
      </c>
      <c r="L226" s="1375">
        <v>0.30955472475247525</v>
      </c>
    </row>
    <row r="227" spans="1:12" ht="45" customHeight="1">
      <c r="A227" s="1755"/>
      <c r="B227" s="1585" t="s">
        <v>403</v>
      </c>
      <c r="C227" s="1587" t="s">
        <v>404</v>
      </c>
      <c r="D227" s="1579" t="s">
        <v>805</v>
      </c>
      <c r="E227" s="1580"/>
      <c r="F227" s="1735"/>
      <c r="G227" s="1581">
        <v>3500000</v>
      </c>
      <c r="H227" s="1735"/>
      <c r="I227" s="1581">
        <v>1820005.58</v>
      </c>
      <c r="J227" s="1735"/>
      <c r="K227" s="1383">
        <v>0</v>
      </c>
      <c r="L227" s="1375">
        <v>0.52000159428571435</v>
      </c>
    </row>
    <row r="228" spans="1:12" ht="45" customHeight="1" thickBot="1">
      <c r="A228" s="1756"/>
      <c r="B228" s="1586" t="s">
        <v>426</v>
      </c>
      <c r="C228" s="1588" t="s">
        <v>178</v>
      </c>
      <c r="D228" s="1574" t="s">
        <v>798</v>
      </c>
      <c r="E228" s="1576"/>
      <c r="F228" s="1715"/>
      <c r="G228" s="1578">
        <v>5825043</v>
      </c>
      <c r="H228" s="1715"/>
      <c r="I228" s="1578">
        <v>5825043</v>
      </c>
      <c r="J228" s="1715"/>
      <c r="K228" s="1391">
        <v>0</v>
      </c>
      <c r="L228" s="1349">
        <v>1</v>
      </c>
    </row>
    <row r="229" spans="1:12" ht="45" customHeight="1">
      <c r="A229" s="1828" t="s">
        <v>850</v>
      </c>
      <c r="B229" s="1415" t="s">
        <v>354</v>
      </c>
      <c r="C229" s="1416" t="s">
        <v>355</v>
      </c>
      <c r="D229" s="1338" t="s">
        <v>817</v>
      </c>
      <c r="E229" s="1392">
        <v>99000</v>
      </c>
      <c r="F229" s="1833">
        <v>673000</v>
      </c>
      <c r="G229" s="1340">
        <v>99000</v>
      </c>
      <c r="H229" s="1833">
        <v>22124575</v>
      </c>
      <c r="I229" s="1341">
        <v>0</v>
      </c>
      <c r="J229" s="1833">
        <v>19856176.800000001</v>
      </c>
      <c r="K229" s="1342">
        <v>0</v>
      </c>
      <c r="L229" s="1343">
        <v>0</v>
      </c>
    </row>
    <row r="230" spans="1:12" ht="45" customHeight="1">
      <c r="A230" s="1826"/>
      <c r="B230" s="1421" t="s">
        <v>377</v>
      </c>
      <c r="C230" s="1422" t="s">
        <v>83</v>
      </c>
      <c r="D230" s="1370" t="s">
        <v>795</v>
      </c>
      <c r="E230" s="1394"/>
      <c r="F230" s="1834"/>
      <c r="G230" s="1372">
        <v>2159841</v>
      </c>
      <c r="H230" s="1834"/>
      <c r="I230" s="1367">
        <v>847631.94</v>
      </c>
      <c r="J230" s="1834"/>
      <c r="K230" s="1383">
        <v>0</v>
      </c>
      <c r="L230" s="1375">
        <v>0.39245108320473587</v>
      </c>
    </row>
    <row r="231" spans="1:12" ht="45" customHeight="1">
      <c r="A231" s="1826"/>
      <c r="B231" s="1421" t="s">
        <v>387</v>
      </c>
      <c r="C231" s="1467" t="s">
        <v>579</v>
      </c>
      <c r="D231" s="1370" t="s">
        <v>795</v>
      </c>
      <c r="E231" s="1394">
        <v>574000</v>
      </c>
      <c r="F231" s="1834"/>
      <c r="G231" s="1372">
        <v>7968435</v>
      </c>
      <c r="H231" s="1834"/>
      <c r="I231" s="1373">
        <v>7906098.54</v>
      </c>
      <c r="J231" s="1834"/>
      <c r="K231" s="1374">
        <v>13.773690836236934</v>
      </c>
      <c r="L231" s="1375">
        <v>0.99217707617618767</v>
      </c>
    </row>
    <row r="232" spans="1:12" ht="45" customHeight="1" thickBot="1">
      <c r="A232" s="1826"/>
      <c r="B232" s="1431" t="s">
        <v>426</v>
      </c>
      <c r="C232" s="1432" t="s">
        <v>178</v>
      </c>
      <c r="D232" s="1376" t="s">
        <v>798</v>
      </c>
      <c r="E232" s="1354"/>
      <c r="F232" s="1834"/>
      <c r="G232" s="1355">
        <v>11897299</v>
      </c>
      <c r="H232" s="1834"/>
      <c r="I232" s="1379">
        <v>11102446.32</v>
      </c>
      <c r="J232" s="1834"/>
      <c r="K232" s="1425">
        <v>0</v>
      </c>
      <c r="L232" s="1381">
        <v>0.9331904930690571</v>
      </c>
    </row>
    <row r="233" spans="1:12" ht="45" customHeight="1">
      <c r="A233" s="1754" t="s">
        <v>851</v>
      </c>
      <c r="B233" s="1415" t="s">
        <v>426</v>
      </c>
      <c r="C233" s="1416" t="s">
        <v>178</v>
      </c>
      <c r="D233" s="1338" t="s">
        <v>798</v>
      </c>
      <c r="E233" s="1392"/>
      <c r="F233" s="1714">
        <v>0</v>
      </c>
      <c r="G233" s="1340">
        <v>3605206</v>
      </c>
      <c r="H233" s="1714">
        <v>3746094</v>
      </c>
      <c r="I233" s="1360">
        <v>3605173.08</v>
      </c>
      <c r="J233" s="1714">
        <v>3647971.43</v>
      </c>
      <c r="K233" s="1342">
        <v>0</v>
      </c>
      <c r="L233" s="1362">
        <v>0.99999086876034271</v>
      </c>
    </row>
    <row r="234" spans="1:12" ht="45" customHeight="1" thickBot="1">
      <c r="A234" s="1756"/>
      <c r="B234" s="1453" t="s">
        <v>416</v>
      </c>
      <c r="C234" s="1468" t="s">
        <v>585</v>
      </c>
      <c r="D234" s="1344" t="s">
        <v>807</v>
      </c>
      <c r="E234" s="1395"/>
      <c r="F234" s="1715"/>
      <c r="G234" s="1346">
        <v>140888</v>
      </c>
      <c r="H234" s="1715"/>
      <c r="I234" s="1347">
        <v>42798.35</v>
      </c>
      <c r="J234" s="1715"/>
      <c r="K234" s="1391">
        <v>0</v>
      </c>
      <c r="L234" s="1349">
        <v>0.30377569416841743</v>
      </c>
    </row>
    <row r="235" spans="1:12" ht="45" customHeight="1">
      <c r="A235" s="1826" t="s">
        <v>852</v>
      </c>
      <c r="B235" s="1419" t="s">
        <v>354</v>
      </c>
      <c r="C235" s="1469" t="s">
        <v>355</v>
      </c>
      <c r="D235" s="1364" t="s">
        <v>817</v>
      </c>
      <c r="E235" s="1406">
        <v>86000</v>
      </c>
      <c r="F235" s="1808">
        <v>3086000</v>
      </c>
      <c r="G235" s="1366">
        <v>86000</v>
      </c>
      <c r="H235" s="1808">
        <v>7215660</v>
      </c>
      <c r="I235" s="1443">
        <v>0</v>
      </c>
      <c r="J235" s="1808">
        <v>3113120</v>
      </c>
      <c r="K235" s="1418">
        <v>0</v>
      </c>
      <c r="L235" s="1470">
        <v>0</v>
      </c>
    </row>
    <row r="236" spans="1:12" ht="45" customHeight="1">
      <c r="A236" s="1826"/>
      <c r="B236" s="1810" t="s">
        <v>387</v>
      </c>
      <c r="C236" s="1794" t="s">
        <v>579</v>
      </c>
      <c r="D236" s="1370" t="s">
        <v>795</v>
      </c>
      <c r="E236" s="1354"/>
      <c r="F236" s="1808"/>
      <c r="G236" s="1355">
        <v>1016540</v>
      </c>
      <c r="H236" s="1808"/>
      <c r="I236" s="1443">
        <v>0</v>
      </c>
      <c r="J236" s="1808"/>
      <c r="K236" s="1418">
        <v>0</v>
      </c>
      <c r="L236" s="1470">
        <v>0</v>
      </c>
    </row>
    <row r="237" spans="1:12" ht="45" customHeight="1">
      <c r="A237" s="1826"/>
      <c r="B237" s="1830"/>
      <c r="C237" s="1832"/>
      <c r="D237" s="1376" t="s">
        <v>808</v>
      </c>
      <c r="E237" s="1394">
        <v>3000000</v>
      </c>
      <c r="F237" s="1808"/>
      <c r="G237" s="1372">
        <v>3000000</v>
      </c>
      <c r="H237" s="1808"/>
      <c r="I237" s="1385">
        <v>0</v>
      </c>
      <c r="J237" s="1808"/>
      <c r="K237" s="1383">
        <v>0</v>
      </c>
      <c r="L237" s="1386">
        <v>0</v>
      </c>
    </row>
    <row r="238" spans="1:12" ht="45" customHeight="1" thickBot="1">
      <c r="A238" s="1827"/>
      <c r="B238" s="1462" t="s">
        <v>426</v>
      </c>
      <c r="C238" s="1463" t="s">
        <v>178</v>
      </c>
      <c r="D238" s="1344" t="s">
        <v>798</v>
      </c>
      <c r="E238" s="1354"/>
      <c r="F238" s="1809"/>
      <c r="G238" s="1355">
        <v>3113120</v>
      </c>
      <c r="H238" s="1809"/>
      <c r="I238" s="1373">
        <v>3113120</v>
      </c>
      <c r="J238" s="1809"/>
      <c r="K238" s="1383">
        <v>0</v>
      </c>
      <c r="L238" s="1471">
        <v>1</v>
      </c>
    </row>
    <row r="239" spans="1:12" ht="45" customHeight="1">
      <c r="A239" s="1828" t="s">
        <v>853</v>
      </c>
      <c r="B239" s="1415" t="s">
        <v>354</v>
      </c>
      <c r="C239" s="1416" t="s">
        <v>355</v>
      </c>
      <c r="D239" s="1338" t="s">
        <v>817</v>
      </c>
      <c r="E239" s="1392">
        <v>77000</v>
      </c>
      <c r="F239" s="1833">
        <v>257000</v>
      </c>
      <c r="G239" s="1340">
        <v>77000</v>
      </c>
      <c r="H239" s="1833">
        <v>5542265</v>
      </c>
      <c r="I239" s="1341">
        <v>0</v>
      </c>
      <c r="J239" s="1833">
        <v>5376291.8200000003</v>
      </c>
      <c r="K239" s="1342">
        <v>0</v>
      </c>
      <c r="L239" s="1343">
        <v>0</v>
      </c>
    </row>
    <row r="240" spans="1:12" ht="45" customHeight="1">
      <c r="A240" s="1826"/>
      <c r="B240" s="1779" t="s">
        <v>377</v>
      </c>
      <c r="C240" s="1786" t="s">
        <v>83</v>
      </c>
      <c r="D240" s="1370" t="s">
        <v>795</v>
      </c>
      <c r="E240" s="1394"/>
      <c r="F240" s="1834"/>
      <c r="G240" s="1372">
        <v>1338328</v>
      </c>
      <c r="H240" s="1834"/>
      <c r="I240" s="1373">
        <v>1308454.53</v>
      </c>
      <c r="J240" s="1834"/>
      <c r="K240" s="1383">
        <v>0</v>
      </c>
      <c r="L240" s="1375">
        <v>0.9776785137873526</v>
      </c>
    </row>
    <row r="241" spans="1:12" ht="45" customHeight="1">
      <c r="A241" s="1826"/>
      <c r="B241" s="1779"/>
      <c r="C241" s="1786"/>
      <c r="D241" s="1370" t="s">
        <v>799</v>
      </c>
      <c r="E241" s="1394">
        <v>180000</v>
      </c>
      <c r="F241" s="1834"/>
      <c r="G241" s="1372">
        <v>180000</v>
      </c>
      <c r="H241" s="1834"/>
      <c r="I241" s="1373">
        <v>120908.72</v>
      </c>
      <c r="J241" s="1834"/>
      <c r="K241" s="1374">
        <v>0.67171511111111115</v>
      </c>
      <c r="L241" s="1375">
        <v>0.67171511111111115</v>
      </c>
    </row>
    <row r="242" spans="1:12" ht="45" customHeight="1">
      <c r="A242" s="1826"/>
      <c r="B242" s="1421" t="s">
        <v>387</v>
      </c>
      <c r="C242" s="1467" t="s">
        <v>579</v>
      </c>
      <c r="D242" s="1370" t="s">
        <v>795</v>
      </c>
      <c r="E242" s="1394"/>
      <c r="F242" s="1834"/>
      <c r="G242" s="1372">
        <v>955587</v>
      </c>
      <c r="H242" s="1834"/>
      <c r="I242" s="1373">
        <v>955587</v>
      </c>
      <c r="J242" s="1834"/>
      <c r="K242" s="1383">
        <v>0</v>
      </c>
      <c r="L242" s="1375">
        <v>1</v>
      </c>
    </row>
    <row r="243" spans="1:12" ht="45" customHeight="1" thickBot="1">
      <c r="A243" s="1826"/>
      <c r="B243" s="1431" t="s">
        <v>426</v>
      </c>
      <c r="C243" s="1432" t="s">
        <v>178</v>
      </c>
      <c r="D243" s="1376" t="s">
        <v>798</v>
      </c>
      <c r="E243" s="1408"/>
      <c r="F243" s="1834"/>
      <c r="G243" s="1378">
        <v>2991350</v>
      </c>
      <c r="H243" s="1834"/>
      <c r="I243" s="1379">
        <v>2991341.57</v>
      </c>
      <c r="J243" s="1834"/>
      <c r="K243" s="1425">
        <v>0</v>
      </c>
      <c r="L243" s="1381">
        <v>0.99999718187440445</v>
      </c>
    </row>
    <row r="244" spans="1:12" ht="45" customHeight="1">
      <c r="A244" s="1828" t="s">
        <v>854</v>
      </c>
      <c r="B244" s="1415" t="s">
        <v>387</v>
      </c>
      <c r="C244" s="1452" t="s">
        <v>579</v>
      </c>
      <c r="D244" s="1338" t="s">
        <v>795</v>
      </c>
      <c r="E244" s="1392"/>
      <c r="F244" s="1833">
        <v>0</v>
      </c>
      <c r="G244" s="1340">
        <v>1016540</v>
      </c>
      <c r="H244" s="1833">
        <v>8665080</v>
      </c>
      <c r="I244" s="1341">
        <v>0</v>
      </c>
      <c r="J244" s="1836">
        <v>585004</v>
      </c>
      <c r="K244" s="1342">
        <v>0</v>
      </c>
      <c r="L244" s="1343">
        <v>0</v>
      </c>
    </row>
    <row r="245" spans="1:12" ht="45" customHeight="1" thickBot="1">
      <c r="A245" s="1827"/>
      <c r="B245" s="1462" t="s">
        <v>426</v>
      </c>
      <c r="C245" s="1463" t="s">
        <v>178</v>
      </c>
      <c r="D245" s="1344" t="s">
        <v>798</v>
      </c>
      <c r="E245" s="1464"/>
      <c r="F245" s="1835"/>
      <c r="G245" s="1465">
        <v>7648540</v>
      </c>
      <c r="H245" s="1835"/>
      <c r="I245" s="1347">
        <v>585004</v>
      </c>
      <c r="J245" s="1809"/>
      <c r="K245" s="1391">
        <v>0</v>
      </c>
      <c r="L245" s="1349">
        <v>7.648570838356078E-2</v>
      </c>
    </row>
    <row r="246" spans="1:12" ht="45" customHeight="1">
      <c r="A246" s="1828" t="s">
        <v>855</v>
      </c>
      <c r="B246" s="1415" t="s">
        <v>354</v>
      </c>
      <c r="C246" s="1416" t="s">
        <v>355</v>
      </c>
      <c r="D246" s="1338" t="s">
        <v>817</v>
      </c>
      <c r="E246" s="1392">
        <v>135000</v>
      </c>
      <c r="F246" s="1836">
        <v>135000</v>
      </c>
      <c r="G246" s="1340">
        <v>135000</v>
      </c>
      <c r="H246" s="1836">
        <v>18416325</v>
      </c>
      <c r="I246" s="1341">
        <v>0</v>
      </c>
      <c r="J246" s="1836">
        <v>15095994.939999999</v>
      </c>
      <c r="K246" s="1342">
        <v>0</v>
      </c>
      <c r="L246" s="1343">
        <v>0</v>
      </c>
    </row>
    <row r="247" spans="1:12" ht="45" customHeight="1">
      <c r="A247" s="1826"/>
      <c r="B247" s="1421" t="s">
        <v>387</v>
      </c>
      <c r="C247" s="1467" t="s">
        <v>579</v>
      </c>
      <c r="D247" s="1370" t="s">
        <v>795</v>
      </c>
      <c r="E247" s="1394"/>
      <c r="F247" s="1808"/>
      <c r="G247" s="1372">
        <v>3036132</v>
      </c>
      <c r="H247" s="1808"/>
      <c r="I247" s="1373">
        <v>955587</v>
      </c>
      <c r="J247" s="1808"/>
      <c r="K247" s="1383">
        <v>0</v>
      </c>
      <c r="L247" s="1375">
        <v>0.31473829201101927</v>
      </c>
    </row>
    <row r="248" spans="1:12" ht="45" customHeight="1">
      <c r="A248" s="1826"/>
      <c r="B248" s="1421" t="s">
        <v>403</v>
      </c>
      <c r="C248" s="1422" t="s">
        <v>404</v>
      </c>
      <c r="D248" s="1370" t="s">
        <v>795</v>
      </c>
      <c r="E248" s="1394"/>
      <c r="F248" s="1808"/>
      <c r="G248" s="1372">
        <v>34850</v>
      </c>
      <c r="H248" s="1808"/>
      <c r="I248" s="1373">
        <v>32640</v>
      </c>
      <c r="J248" s="1808"/>
      <c r="K248" s="1383">
        <v>0</v>
      </c>
      <c r="L248" s="1375">
        <v>0.93658536585365859</v>
      </c>
    </row>
    <row r="249" spans="1:12" ht="45" customHeight="1" thickBot="1">
      <c r="A249" s="1827"/>
      <c r="B249" s="1462" t="s">
        <v>426</v>
      </c>
      <c r="C249" s="1463" t="s">
        <v>178</v>
      </c>
      <c r="D249" s="1344" t="s">
        <v>798</v>
      </c>
      <c r="E249" s="1395"/>
      <c r="F249" s="1809"/>
      <c r="G249" s="1465">
        <v>15210343</v>
      </c>
      <c r="H249" s="1809"/>
      <c r="I249" s="1373">
        <v>14107767.939999999</v>
      </c>
      <c r="J249" s="1809"/>
      <c r="K249" s="1383">
        <v>0</v>
      </c>
      <c r="L249" s="1375">
        <v>0.92751149267311062</v>
      </c>
    </row>
    <row r="250" spans="1:12" ht="45" customHeight="1">
      <c r="A250" s="1828" t="s">
        <v>856</v>
      </c>
      <c r="B250" s="1419" t="s">
        <v>387</v>
      </c>
      <c r="C250" s="1460" t="s">
        <v>579</v>
      </c>
      <c r="D250" s="1338" t="s">
        <v>795</v>
      </c>
      <c r="E250" s="1392"/>
      <c r="F250" s="1836">
        <v>0</v>
      </c>
      <c r="G250" s="1340">
        <v>2033080</v>
      </c>
      <c r="H250" s="1836">
        <v>5601249</v>
      </c>
      <c r="I250" s="1341">
        <v>0</v>
      </c>
      <c r="J250" s="1836">
        <v>3568169</v>
      </c>
      <c r="K250" s="1342">
        <v>0</v>
      </c>
      <c r="L250" s="1343">
        <v>0</v>
      </c>
    </row>
    <row r="251" spans="1:12" ht="45" customHeight="1" thickBot="1">
      <c r="A251" s="1826"/>
      <c r="B251" s="1431" t="s">
        <v>426</v>
      </c>
      <c r="C251" s="1432" t="s">
        <v>178</v>
      </c>
      <c r="D251" s="1376" t="s">
        <v>798</v>
      </c>
      <c r="E251" s="1354"/>
      <c r="F251" s="1808"/>
      <c r="G251" s="1355">
        <v>3568169</v>
      </c>
      <c r="H251" s="1808"/>
      <c r="I251" s="1379">
        <v>3568169</v>
      </c>
      <c r="J251" s="1808"/>
      <c r="K251" s="1425">
        <v>0</v>
      </c>
      <c r="L251" s="1381">
        <v>1</v>
      </c>
    </row>
    <row r="252" spans="1:12" ht="45" customHeight="1">
      <c r="A252" s="1754" t="s">
        <v>857</v>
      </c>
      <c r="B252" s="1415" t="s">
        <v>354</v>
      </c>
      <c r="C252" s="1416" t="s">
        <v>355</v>
      </c>
      <c r="D252" s="1338" t="s">
        <v>817</v>
      </c>
      <c r="E252" s="1392"/>
      <c r="F252" s="1714">
        <v>0</v>
      </c>
      <c r="G252" s="1340">
        <v>221400</v>
      </c>
      <c r="H252" s="1714">
        <v>10208348</v>
      </c>
      <c r="I252" s="1360">
        <v>221399.99</v>
      </c>
      <c r="J252" s="1714">
        <v>7425167.9900000002</v>
      </c>
      <c r="K252" s="1342">
        <v>0</v>
      </c>
      <c r="L252" s="1362">
        <v>0.99999995483288162</v>
      </c>
    </row>
    <row r="253" spans="1:12" ht="45" customHeight="1">
      <c r="A253" s="1755"/>
      <c r="B253" s="1421" t="s">
        <v>387</v>
      </c>
      <c r="C253" s="1467" t="s">
        <v>579</v>
      </c>
      <c r="D253" s="1370" t="s">
        <v>795</v>
      </c>
      <c r="E253" s="1394"/>
      <c r="F253" s="1735"/>
      <c r="G253" s="1372">
        <v>2966293</v>
      </c>
      <c r="H253" s="1735"/>
      <c r="I253" s="1373">
        <v>955587</v>
      </c>
      <c r="J253" s="1735"/>
      <c r="K253" s="1383">
        <v>0</v>
      </c>
      <c r="L253" s="1375">
        <v>0.32214855376727786</v>
      </c>
    </row>
    <row r="254" spans="1:12" ht="45" customHeight="1">
      <c r="A254" s="1755"/>
      <c r="B254" s="1421" t="s">
        <v>403</v>
      </c>
      <c r="C254" s="1422" t="s">
        <v>404</v>
      </c>
      <c r="D254" s="1370" t="s">
        <v>813</v>
      </c>
      <c r="E254" s="1394"/>
      <c r="F254" s="1735"/>
      <c r="G254" s="1372">
        <v>495720</v>
      </c>
      <c r="H254" s="1735"/>
      <c r="I254" s="1385">
        <v>0</v>
      </c>
      <c r="J254" s="1735"/>
      <c r="K254" s="1383">
        <v>0</v>
      </c>
      <c r="L254" s="1386">
        <v>0</v>
      </c>
    </row>
    <row r="255" spans="1:12" ht="45" customHeight="1" thickBot="1">
      <c r="A255" s="1756"/>
      <c r="B255" s="1453" t="s">
        <v>426</v>
      </c>
      <c r="C255" s="1454" t="s">
        <v>178</v>
      </c>
      <c r="D255" s="1344" t="s">
        <v>798</v>
      </c>
      <c r="E255" s="1395"/>
      <c r="F255" s="1715"/>
      <c r="G255" s="1346">
        <v>6524935</v>
      </c>
      <c r="H255" s="1715"/>
      <c r="I255" s="1347">
        <v>6248181</v>
      </c>
      <c r="J255" s="1715"/>
      <c r="K255" s="1391">
        <v>0</v>
      </c>
      <c r="L255" s="1349">
        <v>0.95758517134653454</v>
      </c>
    </row>
    <row r="256" spans="1:12" ht="45" customHeight="1" thickBot="1">
      <c r="A256" s="1350" t="s">
        <v>858</v>
      </c>
      <c r="B256" s="1431" t="s">
        <v>426</v>
      </c>
      <c r="C256" s="1432" t="s">
        <v>178</v>
      </c>
      <c r="D256" s="1433" t="s">
        <v>798</v>
      </c>
      <c r="E256" s="1354"/>
      <c r="F256" s="1355">
        <v>0</v>
      </c>
      <c r="G256" s="1355">
        <v>8368006</v>
      </c>
      <c r="H256" s="1355">
        <v>8368006</v>
      </c>
      <c r="I256" s="1379">
        <v>8368006</v>
      </c>
      <c r="J256" s="1355">
        <v>8368006</v>
      </c>
      <c r="K256" s="1466">
        <v>0</v>
      </c>
      <c r="L256" s="1381">
        <v>1</v>
      </c>
    </row>
    <row r="257" spans="1:12" ht="45" customHeight="1">
      <c r="A257" s="1754" t="s">
        <v>859</v>
      </c>
      <c r="B257" s="1415" t="s">
        <v>387</v>
      </c>
      <c r="C257" s="1452" t="s">
        <v>579</v>
      </c>
      <c r="D257" s="1338" t="s">
        <v>795</v>
      </c>
      <c r="E257" s="1392"/>
      <c r="F257" s="1714">
        <v>0</v>
      </c>
      <c r="G257" s="1340">
        <v>1731324</v>
      </c>
      <c r="H257" s="1714">
        <v>8397430</v>
      </c>
      <c r="I257" s="1360">
        <v>725970.11</v>
      </c>
      <c r="J257" s="1714">
        <v>7392073.1500000004</v>
      </c>
      <c r="K257" s="1342">
        <v>0</v>
      </c>
      <c r="L257" s="1362">
        <v>0.41931499245664011</v>
      </c>
    </row>
    <row r="258" spans="1:12" ht="45" customHeight="1" thickBot="1">
      <c r="A258" s="1756"/>
      <c r="B258" s="1453" t="s">
        <v>426</v>
      </c>
      <c r="C258" s="1454" t="s">
        <v>178</v>
      </c>
      <c r="D258" s="1344" t="s">
        <v>798</v>
      </c>
      <c r="E258" s="1395"/>
      <c r="F258" s="1715"/>
      <c r="G258" s="1346">
        <v>6666106</v>
      </c>
      <c r="H258" s="1715"/>
      <c r="I258" s="1347">
        <v>6666103.04</v>
      </c>
      <c r="J258" s="1715"/>
      <c r="K258" s="1391">
        <v>0</v>
      </c>
      <c r="L258" s="1349">
        <v>0.99999955596265644</v>
      </c>
    </row>
    <row r="259" spans="1:12" ht="45" customHeight="1" thickBot="1">
      <c r="A259" s="1472"/>
      <c r="B259" s="1473"/>
      <c r="C259" s="1474"/>
      <c r="D259" s="1475" t="s">
        <v>860</v>
      </c>
      <c r="E259" s="1476">
        <v>88402533000</v>
      </c>
      <c r="F259" s="1476">
        <v>88402533000</v>
      </c>
      <c r="G259" s="1476">
        <v>88402533000</v>
      </c>
      <c r="H259" s="1476">
        <v>88402533000</v>
      </c>
      <c r="I259" s="1476">
        <v>39092071116.04998</v>
      </c>
      <c r="J259" s="1476">
        <v>39092071116.050034</v>
      </c>
      <c r="K259" s="1477">
        <v>0.44220532816689745</v>
      </c>
      <c r="L259" s="1478">
        <v>0.44220532816689745</v>
      </c>
    </row>
    <row r="260" spans="1:12" ht="45" customHeight="1">
      <c r="A260" s="1311"/>
      <c r="B260" s="1311"/>
      <c r="C260" s="1302"/>
      <c r="D260" s="1479"/>
      <c r="E260" s="1480"/>
      <c r="F260" s="1480"/>
      <c r="G260" s="1481"/>
      <c r="H260" s="1481"/>
      <c r="I260" s="1480">
        <v>0</v>
      </c>
      <c r="J260" s="1480"/>
      <c r="K260" s="1482"/>
      <c r="L260" s="1481"/>
    </row>
    <row r="261" spans="1:12" ht="33" customHeight="1">
      <c r="A261" s="1311"/>
      <c r="B261" s="1483"/>
      <c r="C261" s="1484"/>
      <c r="D261" s="1485"/>
      <c r="E261" s="1486"/>
      <c r="F261" s="1486"/>
      <c r="G261" s="1486"/>
      <c r="H261" s="1486"/>
      <c r="I261" s="1487"/>
      <c r="J261" s="1487"/>
      <c r="K261" s="1486"/>
      <c r="L261" s="1486"/>
    </row>
    <row r="262" spans="1:12" ht="27" customHeight="1">
      <c r="A262" s="1311"/>
      <c r="B262" s="1483"/>
      <c r="C262" s="1484"/>
      <c r="D262" s="1486"/>
      <c r="E262" s="1486"/>
      <c r="F262" s="1486"/>
      <c r="G262" s="1486"/>
      <c r="H262" s="1486"/>
      <c r="I262" s="1486"/>
      <c r="J262" s="1486"/>
      <c r="K262" s="1486"/>
      <c r="L262" s="1486"/>
    </row>
    <row r="263" spans="1:12" ht="27.6" customHeight="1">
      <c r="A263" s="1488"/>
      <c r="B263" s="1483"/>
      <c r="C263" s="1484"/>
      <c r="D263" s="1485"/>
      <c r="E263" s="1489"/>
      <c r="F263" s="1490"/>
    </row>
    <row r="264" spans="1:12" ht="28.9" customHeight="1">
      <c r="A264" s="1488"/>
      <c r="B264" s="1483"/>
      <c r="C264" s="1484"/>
      <c r="D264" s="1309"/>
      <c r="E264" s="1489"/>
      <c r="H264" s="1491"/>
      <c r="J264" s="1494"/>
    </row>
    <row r="265" spans="1:12" ht="37.5" customHeight="1">
      <c r="A265" s="1488"/>
      <c r="B265" s="1309"/>
      <c r="C265" s="1309"/>
      <c r="D265" s="1309"/>
      <c r="E265" s="1489"/>
    </row>
    <row r="266" spans="1:12" ht="37.5" customHeight="1">
      <c r="A266" s="1488"/>
      <c r="B266" s="1309"/>
      <c r="C266" s="1309"/>
      <c r="D266" s="1309"/>
      <c r="E266" s="1489"/>
    </row>
    <row r="267" spans="1:12" ht="37.5" customHeight="1">
      <c r="A267" s="1488"/>
      <c r="B267" s="1309"/>
      <c r="C267" s="1309"/>
      <c r="D267" s="1309"/>
      <c r="E267" s="1489"/>
    </row>
    <row r="268" spans="1:12" ht="37.5" customHeight="1">
      <c r="A268" s="1488"/>
      <c r="B268" s="1309"/>
      <c r="C268" s="1309"/>
      <c r="D268" s="1309"/>
      <c r="E268" s="1489"/>
    </row>
    <row r="269" spans="1:12" ht="37.5" customHeight="1">
      <c r="A269" s="1488"/>
      <c r="B269" s="1309"/>
      <c r="C269" s="1309"/>
      <c r="D269" s="1309"/>
      <c r="E269" s="1489"/>
    </row>
    <row r="270" spans="1:12" ht="37.5" customHeight="1">
      <c r="A270" s="1488"/>
      <c r="B270" s="1309"/>
      <c r="C270" s="1309"/>
      <c r="D270" s="1309"/>
      <c r="E270" s="1489"/>
    </row>
    <row r="271" spans="1:12" ht="37.5" customHeight="1">
      <c r="A271" s="1488"/>
      <c r="B271" s="1309"/>
      <c r="C271" s="1309"/>
      <c r="D271" s="1309"/>
      <c r="E271" s="1489"/>
    </row>
    <row r="272" spans="1:12" ht="37.5" customHeight="1">
      <c r="A272" s="1488"/>
      <c r="B272" s="1309"/>
      <c r="C272" s="1309"/>
      <c r="D272" s="1309"/>
      <c r="E272" s="1489"/>
      <c r="K272" s="1495"/>
    </row>
    <row r="273" spans="1:10" ht="37.5" customHeight="1">
      <c r="A273" s="1488"/>
      <c r="B273" s="1309"/>
      <c r="C273" s="1309"/>
      <c r="D273" s="1309"/>
      <c r="E273" s="1489"/>
    </row>
    <row r="274" spans="1:10" ht="37.5" customHeight="1">
      <c r="A274" s="1488"/>
      <c r="B274" s="1309"/>
      <c r="C274" s="1309"/>
      <c r="D274" s="1309"/>
      <c r="E274" s="1489"/>
    </row>
    <row r="275" spans="1:10" ht="37.5" customHeight="1">
      <c r="A275" s="1488"/>
      <c r="B275" s="1309"/>
      <c r="C275" s="1309"/>
      <c r="D275" s="1309"/>
      <c r="E275" s="1489"/>
      <c r="J275" s="1496"/>
    </row>
    <row r="276" spans="1:10" ht="37.5" customHeight="1">
      <c r="A276" s="1488"/>
      <c r="B276" s="1309"/>
      <c r="C276" s="1309"/>
      <c r="D276" s="1309"/>
      <c r="E276" s="1489"/>
    </row>
  </sheetData>
  <mergeCells count="276">
    <mergeCell ref="A257:A258"/>
    <mergeCell ref="F257:F258"/>
    <mergeCell ref="H257:H258"/>
    <mergeCell ref="J257:J258"/>
    <mergeCell ref="A250:A251"/>
    <mergeCell ref="F250:F251"/>
    <mergeCell ref="H250:H251"/>
    <mergeCell ref="J250:J251"/>
    <mergeCell ref="A252:A255"/>
    <mergeCell ref="F252:F255"/>
    <mergeCell ref="H252:H255"/>
    <mergeCell ref="J252:J255"/>
    <mergeCell ref="A244:A245"/>
    <mergeCell ref="F244:F245"/>
    <mergeCell ref="H244:H245"/>
    <mergeCell ref="J244:J245"/>
    <mergeCell ref="A246:A249"/>
    <mergeCell ref="F246:F249"/>
    <mergeCell ref="H246:H249"/>
    <mergeCell ref="J246:J249"/>
    <mergeCell ref="A239:A243"/>
    <mergeCell ref="F239:F243"/>
    <mergeCell ref="H239:H243"/>
    <mergeCell ref="J239:J243"/>
    <mergeCell ref="B240:B241"/>
    <mergeCell ref="C240:C241"/>
    <mergeCell ref="A235:A238"/>
    <mergeCell ref="F235:F238"/>
    <mergeCell ref="H235:H238"/>
    <mergeCell ref="J235:J238"/>
    <mergeCell ref="B236:B237"/>
    <mergeCell ref="C236:C237"/>
    <mergeCell ref="A229:A232"/>
    <mergeCell ref="F229:F232"/>
    <mergeCell ref="H229:H232"/>
    <mergeCell ref="J229:J232"/>
    <mergeCell ref="A233:A234"/>
    <mergeCell ref="F233:F234"/>
    <mergeCell ref="H233:H234"/>
    <mergeCell ref="J233:J234"/>
    <mergeCell ref="A224:A228"/>
    <mergeCell ref="F224:F228"/>
    <mergeCell ref="H224:H228"/>
    <mergeCell ref="J224:J228"/>
    <mergeCell ref="B225:B226"/>
    <mergeCell ref="C225:C226"/>
    <mergeCell ref="A219:A220"/>
    <mergeCell ref="F219:F220"/>
    <mergeCell ref="H219:H220"/>
    <mergeCell ref="J219:J220"/>
    <mergeCell ref="A221:A223"/>
    <mergeCell ref="B221:B222"/>
    <mergeCell ref="C221:C222"/>
    <mergeCell ref="F221:F223"/>
    <mergeCell ref="H221:H223"/>
    <mergeCell ref="J221:J223"/>
    <mergeCell ref="A212:A213"/>
    <mergeCell ref="F212:F213"/>
    <mergeCell ref="H212:H213"/>
    <mergeCell ref="J212:J213"/>
    <mergeCell ref="A215:A218"/>
    <mergeCell ref="B215:B216"/>
    <mergeCell ref="C215:C216"/>
    <mergeCell ref="F215:F218"/>
    <mergeCell ref="H215:H218"/>
    <mergeCell ref="J215:J218"/>
    <mergeCell ref="A209:A211"/>
    <mergeCell ref="B209:B211"/>
    <mergeCell ref="C209:C211"/>
    <mergeCell ref="F209:F211"/>
    <mergeCell ref="H209:H211"/>
    <mergeCell ref="J209:J211"/>
    <mergeCell ref="A207:A208"/>
    <mergeCell ref="B207:B208"/>
    <mergeCell ref="C207:C208"/>
    <mergeCell ref="F207:F208"/>
    <mergeCell ref="H207:H208"/>
    <mergeCell ref="J207:J208"/>
    <mergeCell ref="A203:A204"/>
    <mergeCell ref="B203:B204"/>
    <mergeCell ref="C203:C204"/>
    <mergeCell ref="F203:F204"/>
    <mergeCell ref="H203:H204"/>
    <mergeCell ref="J203:J204"/>
    <mergeCell ref="A200:A201"/>
    <mergeCell ref="B200:B201"/>
    <mergeCell ref="C200:C201"/>
    <mergeCell ref="F200:F201"/>
    <mergeCell ref="H200:H201"/>
    <mergeCell ref="J200:J201"/>
    <mergeCell ref="A195:A196"/>
    <mergeCell ref="B195:B196"/>
    <mergeCell ref="C195:C196"/>
    <mergeCell ref="H195:H196"/>
    <mergeCell ref="J195:J196"/>
    <mergeCell ref="A197:A198"/>
    <mergeCell ref="F197:F198"/>
    <mergeCell ref="H197:H198"/>
    <mergeCell ref="J197:J198"/>
    <mergeCell ref="A166:A175"/>
    <mergeCell ref="B166:B169"/>
    <mergeCell ref="C166:C169"/>
    <mergeCell ref="A190:A194"/>
    <mergeCell ref="B190:B191"/>
    <mergeCell ref="C190:C191"/>
    <mergeCell ref="F190:F194"/>
    <mergeCell ref="H190:H194"/>
    <mergeCell ref="J190:J194"/>
    <mergeCell ref="B192:B194"/>
    <mergeCell ref="C192:C194"/>
    <mergeCell ref="A187:A189"/>
    <mergeCell ref="B187:B189"/>
    <mergeCell ref="C187:C189"/>
    <mergeCell ref="F187:F189"/>
    <mergeCell ref="H187:H189"/>
    <mergeCell ref="J187:J189"/>
    <mergeCell ref="A181:A186"/>
    <mergeCell ref="F181:F186"/>
    <mergeCell ref="H181:H186"/>
    <mergeCell ref="J181:J186"/>
    <mergeCell ref="B182:B183"/>
    <mergeCell ref="C182:C183"/>
    <mergeCell ref="B184:B186"/>
    <mergeCell ref="C184:C186"/>
    <mergeCell ref="A176:A178"/>
    <mergeCell ref="F176:F178"/>
    <mergeCell ref="H176:H178"/>
    <mergeCell ref="J176:J178"/>
    <mergeCell ref="A179:A180"/>
    <mergeCell ref="B179:B180"/>
    <mergeCell ref="C179:C180"/>
    <mergeCell ref="F179:F180"/>
    <mergeCell ref="H179:H180"/>
    <mergeCell ref="J179:J180"/>
    <mergeCell ref="F166:F175"/>
    <mergeCell ref="H166:H175"/>
    <mergeCell ref="J132:J133"/>
    <mergeCell ref="A134:A149"/>
    <mergeCell ref="F134:F149"/>
    <mergeCell ref="H134:H149"/>
    <mergeCell ref="J134:J149"/>
    <mergeCell ref="B135:B137"/>
    <mergeCell ref="C135:C137"/>
    <mergeCell ref="J166:J175"/>
    <mergeCell ref="B170:B175"/>
    <mergeCell ref="C170:C175"/>
    <mergeCell ref="H150:H160"/>
    <mergeCell ref="J150:J160"/>
    <mergeCell ref="B151:B159"/>
    <mergeCell ref="C151:C159"/>
    <mergeCell ref="A161:A165"/>
    <mergeCell ref="F161:F165"/>
    <mergeCell ref="H161:H165"/>
    <mergeCell ref="J161:J165"/>
    <mergeCell ref="B162:B164"/>
    <mergeCell ref="C162:C164"/>
    <mergeCell ref="A150:A160"/>
    <mergeCell ref="F150:F160"/>
    <mergeCell ref="A128:A131"/>
    <mergeCell ref="B128:B131"/>
    <mergeCell ref="C128:C131"/>
    <mergeCell ref="F128:F131"/>
    <mergeCell ref="H128:H131"/>
    <mergeCell ref="J128:J131"/>
    <mergeCell ref="B138:B143"/>
    <mergeCell ref="C138:C143"/>
    <mergeCell ref="B144:B149"/>
    <mergeCell ref="C144:C149"/>
    <mergeCell ref="A132:A133"/>
    <mergeCell ref="F132:F133"/>
    <mergeCell ref="H132:H133"/>
    <mergeCell ref="A49:A51"/>
    <mergeCell ref="A43:A48"/>
    <mergeCell ref="A41:A42"/>
    <mergeCell ref="A122:A127"/>
    <mergeCell ref="B122:B123"/>
    <mergeCell ref="C122:C123"/>
    <mergeCell ref="F122:F127"/>
    <mergeCell ref="H122:H127"/>
    <mergeCell ref="J122:J127"/>
    <mergeCell ref="B124:B127"/>
    <mergeCell ref="C124:C127"/>
    <mergeCell ref="A90:A121"/>
    <mergeCell ref="B90:B94"/>
    <mergeCell ref="C90:C94"/>
    <mergeCell ref="F90:F121"/>
    <mergeCell ref="H90:H121"/>
    <mergeCell ref="J90:J121"/>
    <mergeCell ref="B97:B100"/>
    <mergeCell ref="C97:C100"/>
    <mergeCell ref="B101:B117"/>
    <mergeCell ref="C101:C117"/>
    <mergeCell ref="A74:A88"/>
    <mergeCell ref="F74:F88"/>
    <mergeCell ref="H74:H88"/>
    <mergeCell ref="J74:J88"/>
    <mergeCell ref="B75:B88"/>
    <mergeCell ref="C75:C88"/>
    <mergeCell ref="A52:A73"/>
    <mergeCell ref="B52:B54"/>
    <mergeCell ref="C52:C54"/>
    <mergeCell ref="F52:F73"/>
    <mergeCell ref="H52:H73"/>
    <mergeCell ref="J52:J73"/>
    <mergeCell ref="B55:B73"/>
    <mergeCell ref="C55:C73"/>
    <mergeCell ref="H49:H51"/>
    <mergeCell ref="J49:J51"/>
    <mergeCell ref="B50:B51"/>
    <mergeCell ref="C50:C51"/>
    <mergeCell ref="F50:F51"/>
    <mergeCell ref="H41:H42"/>
    <mergeCell ref="J41:J42"/>
    <mergeCell ref="B43:B45"/>
    <mergeCell ref="C43:C45"/>
    <mergeCell ref="F43:F48"/>
    <mergeCell ref="H43:H48"/>
    <mergeCell ref="J43:J48"/>
    <mergeCell ref="B46:B48"/>
    <mergeCell ref="C46:C48"/>
    <mergeCell ref="B41:B42"/>
    <mergeCell ref="C41:C42"/>
    <mergeCell ref="F41:F42"/>
    <mergeCell ref="A22:A27"/>
    <mergeCell ref="B22:B25"/>
    <mergeCell ref="C22:C25"/>
    <mergeCell ref="F22:F27"/>
    <mergeCell ref="H22:H27"/>
    <mergeCell ref="J22:J27"/>
    <mergeCell ref="B26:B27"/>
    <mergeCell ref="C26:C27"/>
    <mergeCell ref="B37:B40"/>
    <mergeCell ref="C37:C40"/>
    <mergeCell ref="A28:A40"/>
    <mergeCell ref="B28:B30"/>
    <mergeCell ref="C28:C30"/>
    <mergeCell ref="F28:F40"/>
    <mergeCell ref="H28:H40"/>
    <mergeCell ref="J28:J40"/>
    <mergeCell ref="B31:B32"/>
    <mergeCell ref="C31:C32"/>
    <mergeCell ref="B33:B36"/>
    <mergeCell ref="C33:C36"/>
    <mergeCell ref="A16:A21"/>
    <mergeCell ref="B16:B17"/>
    <mergeCell ref="C16:C17"/>
    <mergeCell ref="F16:F21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78740157480314965" footer="0.31496062992125984"/>
  <pageSetup paperSize="9" scale="35" firstPageNumber="66" orientation="landscape" useFirstPageNumber="1" r:id="rId1"/>
  <headerFooter alignWithMargins="0">
    <oddHeader>&amp;C&amp;22- &amp;P -</oddHeader>
  </headerFooter>
  <rowBreaks count="11" manualBreakCount="11">
    <brk id="27" max="11" man="1"/>
    <brk id="51" max="11" man="1"/>
    <brk id="73" max="11" man="1"/>
    <brk id="94" max="11" man="1"/>
    <brk id="114" max="11" man="1"/>
    <brk id="133" max="11" man="1"/>
    <brk id="154" max="11" man="1"/>
    <brk id="175" max="11" man="1"/>
    <brk id="194" max="11" man="1"/>
    <brk id="214" max="11" man="1"/>
    <brk id="234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"/>
  <sheetViews>
    <sheetView showGridLines="0" zoomScale="90" zoomScaleNormal="90" zoomScaleSheetLayoutView="50" workbookViewId="0">
      <selection activeCell="R42" sqref="R42"/>
    </sheetView>
  </sheetViews>
  <sheetFormatPr defaultRowHeight="14.25"/>
  <cols>
    <col min="1" max="2" width="14" style="1560" customWidth="1"/>
    <col min="3" max="3" width="76" style="1560" customWidth="1"/>
    <col min="4" max="4" width="14.85546875" style="1560" customWidth="1"/>
    <col min="5" max="5" width="14.85546875" style="1560" bestFit="1" customWidth="1"/>
    <col min="6" max="6" width="16.140625" style="1560" customWidth="1"/>
    <col min="7" max="13" width="14.42578125" style="1561" customWidth="1"/>
    <col min="14" max="14" width="15.85546875" style="1561" customWidth="1"/>
    <col min="15" max="256" width="9.140625" style="1560"/>
    <col min="257" max="258" width="14" style="1560" customWidth="1"/>
    <col min="259" max="259" width="76" style="1560" customWidth="1"/>
    <col min="260" max="260" width="14.85546875" style="1560" customWidth="1"/>
    <col min="261" max="261" width="14.85546875" style="1560" bestFit="1" customWidth="1"/>
    <col min="262" max="262" width="16.140625" style="1560" customWidth="1"/>
    <col min="263" max="269" width="14.42578125" style="1560" customWidth="1"/>
    <col min="270" max="270" width="15.85546875" style="1560" customWidth="1"/>
    <col min="271" max="512" width="9.140625" style="1560"/>
    <col min="513" max="514" width="14" style="1560" customWidth="1"/>
    <col min="515" max="515" width="76" style="1560" customWidth="1"/>
    <col min="516" max="516" width="14.85546875" style="1560" customWidth="1"/>
    <col min="517" max="517" width="14.85546875" style="1560" bestFit="1" customWidth="1"/>
    <col min="518" max="518" width="16.140625" style="1560" customWidth="1"/>
    <col min="519" max="525" width="14.42578125" style="1560" customWidth="1"/>
    <col min="526" max="526" width="15.85546875" style="1560" customWidth="1"/>
    <col min="527" max="768" width="9.140625" style="1560"/>
    <col min="769" max="770" width="14" style="1560" customWidth="1"/>
    <col min="771" max="771" width="76" style="1560" customWidth="1"/>
    <col min="772" max="772" width="14.85546875" style="1560" customWidth="1"/>
    <col min="773" max="773" width="14.85546875" style="1560" bestFit="1" customWidth="1"/>
    <col min="774" max="774" width="16.140625" style="1560" customWidth="1"/>
    <col min="775" max="781" width="14.42578125" style="1560" customWidth="1"/>
    <col min="782" max="782" width="15.85546875" style="1560" customWidth="1"/>
    <col min="783" max="1024" width="9.140625" style="1560"/>
    <col min="1025" max="1026" width="14" style="1560" customWidth="1"/>
    <col min="1027" max="1027" width="76" style="1560" customWidth="1"/>
    <col min="1028" max="1028" width="14.85546875" style="1560" customWidth="1"/>
    <col min="1029" max="1029" width="14.85546875" style="1560" bestFit="1" customWidth="1"/>
    <col min="1030" max="1030" width="16.140625" style="1560" customWidth="1"/>
    <col min="1031" max="1037" width="14.42578125" style="1560" customWidth="1"/>
    <col min="1038" max="1038" width="15.85546875" style="1560" customWidth="1"/>
    <col min="1039" max="1280" width="9.140625" style="1560"/>
    <col min="1281" max="1282" width="14" style="1560" customWidth="1"/>
    <col min="1283" max="1283" width="76" style="1560" customWidth="1"/>
    <col min="1284" max="1284" width="14.85546875" style="1560" customWidth="1"/>
    <col min="1285" max="1285" width="14.85546875" style="1560" bestFit="1" customWidth="1"/>
    <col min="1286" max="1286" width="16.140625" style="1560" customWidth="1"/>
    <col min="1287" max="1293" width="14.42578125" style="1560" customWidth="1"/>
    <col min="1294" max="1294" width="15.85546875" style="1560" customWidth="1"/>
    <col min="1295" max="1536" width="9.140625" style="1560"/>
    <col min="1537" max="1538" width="14" style="1560" customWidth="1"/>
    <col min="1539" max="1539" width="76" style="1560" customWidth="1"/>
    <col min="1540" max="1540" width="14.85546875" style="1560" customWidth="1"/>
    <col min="1541" max="1541" width="14.85546875" style="1560" bestFit="1" customWidth="1"/>
    <col min="1542" max="1542" width="16.140625" style="1560" customWidth="1"/>
    <col min="1543" max="1549" width="14.42578125" style="1560" customWidth="1"/>
    <col min="1550" max="1550" width="15.85546875" style="1560" customWidth="1"/>
    <col min="1551" max="1792" width="9.140625" style="1560"/>
    <col min="1793" max="1794" width="14" style="1560" customWidth="1"/>
    <col min="1795" max="1795" width="76" style="1560" customWidth="1"/>
    <col min="1796" max="1796" width="14.85546875" style="1560" customWidth="1"/>
    <col min="1797" max="1797" width="14.85546875" style="1560" bestFit="1" customWidth="1"/>
    <col min="1798" max="1798" width="16.140625" style="1560" customWidth="1"/>
    <col min="1799" max="1805" width="14.42578125" style="1560" customWidth="1"/>
    <col min="1806" max="1806" width="15.85546875" style="1560" customWidth="1"/>
    <col min="1807" max="2048" width="9.140625" style="1560"/>
    <col min="2049" max="2050" width="14" style="1560" customWidth="1"/>
    <col min="2051" max="2051" width="76" style="1560" customWidth="1"/>
    <col min="2052" max="2052" width="14.85546875" style="1560" customWidth="1"/>
    <col min="2053" max="2053" width="14.85546875" style="1560" bestFit="1" customWidth="1"/>
    <col min="2054" max="2054" width="16.140625" style="1560" customWidth="1"/>
    <col min="2055" max="2061" width="14.42578125" style="1560" customWidth="1"/>
    <col min="2062" max="2062" width="15.85546875" style="1560" customWidth="1"/>
    <col min="2063" max="2304" width="9.140625" style="1560"/>
    <col min="2305" max="2306" width="14" style="1560" customWidth="1"/>
    <col min="2307" max="2307" width="76" style="1560" customWidth="1"/>
    <col min="2308" max="2308" width="14.85546875" style="1560" customWidth="1"/>
    <col min="2309" max="2309" width="14.85546875" style="1560" bestFit="1" customWidth="1"/>
    <col min="2310" max="2310" width="16.140625" style="1560" customWidth="1"/>
    <col min="2311" max="2317" width="14.42578125" style="1560" customWidth="1"/>
    <col min="2318" max="2318" width="15.85546875" style="1560" customWidth="1"/>
    <col min="2319" max="2560" width="9.140625" style="1560"/>
    <col min="2561" max="2562" width="14" style="1560" customWidth="1"/>
    <col min="2563" max="2563" width="76" style="1560" customWidth="1"/>
    <col min="2564" max="2564" width="14.85546875" style="1560" customWidth="1"/>
    <col min="2565" max="2565" width="14.85546875" style="1560" bestFit="1" customWidth="1"/>
    <col min="2566" max="2566" width="16.140625" style="1560" customWidth="1"/>
    <col min="2567" max="2573" width="14.42578125" style="1560" customWidth="1"/>
    <col min="2574" max="2574" width="15.85546875" style="1560" customWidth="1"/>
    <col min="2575" max="2816" width="9.140625" style="1560"/>
    <col min="2817" max="2818" width="14" style="1560" customWidth="1"/>
    <col min="2819" max="2819" width="76" style="1560" customWidth="1"/>
    <col min="2820" max="2820" width="14.85546875" style="1560" customWidth="1"/>
    <col min="2821" max="2821" width="14.85546875" style="1560" bestFit="1" customWidth="1"/>
    <col min="2822" max="2822" width="16.140625" style="1560" customWidth="1"/>
    <col min="2823" max="2829" width="14.42578125" style="1560" customWidth="1"/>
    <col min="2830" max="2830" width="15.85546875" style="1560" customWidth="1"/>
    <col min="2831" max="3072" width="9.140625" style="1560"/>
    <col min="3073" max="3074" width="14" style="1560" customWidth="1"/>
    <col min="3075" max="3075" width="76" style="1560" customWidth="1"/>
    <col min="3076" max="3076" width="14.85546875" style="1560" customWidth="1"/>
    <col min="3077" max="3077" width="14.85546875" style="1560" bestFit="1" customWidth="1"/>
    <col min="3078" max="3078" width="16.140625" style="1560" customWidth="1"/>
    <col min="3079" max="3085" width="14.42578125" style="1560" customWidth="1"/>
    <col min="3086" max="3086" width="15.85546875" style="1560" customWidth="1"/>
    <col min="3087" max="3328" width="9.140625" style="1560"/>
    <col min="3329" max="3330" width="14" style="1560" customWidth="1"/>
    <col min="3331" max="3331" width="76" style="1560" customWidth="1"/>
    <col min="3332" max="3332" width="14.85546875" style="1560" customWidth="1"/>
    <col min="3333" max="3333" width="14.85546875" style="1560" bestFit="1" customWidth="1"/>
    <col min="3334" max="3334" width="16.140625" style="1560" customWidth="1"/>
    <col min="3335" max="3341" width="14.42578125" style="1560" customWidth="1"/>
    <col min="3342" max="3342" width="15.85546875" style="1560" customWidth="1"/>
    <col min="3343" max="3584" width="9.140625" style="1560"/>
    <col min="3585" max="3586" width="14" style="1560" customWidth="1"/>
    <col min="3587" max="3587" width="76" style="1560" customWidth="1"/>
    <col min="3588" max="3588" width="14.85546875" style="1560" customWidth="1"/>
    <col min="3589" max="3589" width="14.85546875" style="1560" bestFit="1" customWidth="1"/>
    <col min="3590" max="3590" width="16.140625" style="1560" customWidth="1"/>
    <col min="3591" max="3597" width="14.42578125" style="1560" customWidth="1"/>
    <col min="3598" max="3598" width="15.85546875" style="1560" customWidth="1"/>
    <col min="3599" max="3840" width="9.140625" style="1560"/>
    <col min="3841" max="3842" width="14" style="1560" customWidth="1"/>
    <col min="3843" max="3843" width="76" style="1560" customWidth="1"/>
    <col min="3844" max="3844" width="14.85546875" style="1560" customWidth="1"/>
    <col min="3845" max="3845" width="14.85546875" style="1560" bestFit="1" customWidth="1"/>
    <col min="3846" max="3846" width="16.140625" style="1560" customWidth="1"/>
    <col min="3847" max="3853" width="14.42578125" style="1560" customWidth="1"/>
    <col min="3854" max="3854" width="15.85546875" style="1560" customWidth="1"/>
    <col min="3855" max="4096" width="9.140625" style="1560"/>
    <col min="4097" max="4098" width="14" style="1560" customWidth="1"/>
    <col min="4099" max="4099" width="76" style="1560" customWidth="1"/>
    <col min="4100" max="4100" width="14.85546875" style="1560" customWidth="1"/>
    <col min="4101" max="4101" width="14.85546875" style="1560" bestFit="1" customWidth="1"/>
    <col min="4102" max="4102" width="16.140625" style="1560" customWidth="1"/>
    <col min="4103" max="4109" width="14.42578125" style="1560" customWidth="1"/>
    <col min="4110" max="4110" width="15.85546875" style="1560" customWidth="1"/>
    <col min="4111" max="4352" width="9.140625" style="1560"/>
    <col min="4353" max="4354" width="14" style="1560" customWidth="1"/>
    <col min="4355" max="4355" width="76" style="1560" customWidth="1"/>
    <col min="4356" max="4356" width="14.85546875" style="1560" customWidth="1"/>
    <col min="4357" max="4357" width="14.85546875" style="1560" bestFit="1" customWidth="1"/>
    <col min="4358" max="4358" width="16.140625" style="1560" customWidth="1"/>
    <col min="4359" max="4365" width="14.42578125" style="1560" customWidth="1"/>
    <col min="4366" max="4366" width="15.85546875" style="1560" customWidth="1"/>
    <col min="4367" max="4608" width="9.140625" style="1560"/>
    <col min="4609" max="4610" width="14" style="1560" customWidth="1"/>
    <col min="4611" max="4611" width="76" style="1560" customWidth="1"/>
    <col min="4612" max="4612" width="14.85546875" style="1560" customWidth="1"/>
    <col min="4613" max="4613" width="14.85546875" style="1560" bestFit="1" customWidth="1"/>
    <col min="4614" max="4614" width="16.140625" style="1560" customWidth="1"/>
    <col min="4615" max="4621" width="14.42578125" style="1560" customWidth="1"/>
    <col min="4622" max="4622" width="15.85546875" style="1560" customWidth="1"/>
    <col min="4623" max="4864" width="9.140625" style="1560"/>
    <col min="4865" max="4866" width="14" style="1560" customWidth="1"/>
    <col min="4867" max="4867" width="76" style="1560" customWidth="1"/>
    <col min="4868" max="4868" width="14.85546875" style="1560" customWidth="1"/>
    <col min="4869" max="4869" width="14.85546875" style="1560" bestFit="1" customWidth="1"/>
    <col min="4870" max="4870" width="16.140625" style="1560" customWidth="1"/>
    <col min="4871" max="4877" width="14.42578125" style="1560" customWidth="1"/>
    <col min="4878" max="4878" width="15.85546875" style="1560" customWidth="1"/>
    <col min="4879" max="5120" width="9.140625" style="1560"/>
    <col min="5121" max="5122" width="14" style="1560" customWidth="1"/>
    <col min="5123" max="5123" width="76" style="1560" customWidth="1"/>
    <col min="5124" max="5124" width="14.85546875" style="1560" customWidth="1"/>
    <col min="5125" max="5125" width="14.85546875" style="1560" bestFit="1" customWidth="1"/>
    <col min="5126" max="5126" width="16.140625" style="1560" customWidth="1"/>
    <col min="5127" max="5133" width="14.42578125" style="1560" customWidth="1"/>
    <col min="5134" max="5134" width="15.85546875" style="1560" customWidth="1"/>
    <col min="5135" max="5376" width="9.140625" style="1560"/>
    <col min="5377" max="5378" width="14" style="1560" customWidth="1"/>
    <col min="5379" max="5379" width="76" style="1560" customWidth="1"/>
    <col min="5380" max="5380" width="14.85546875" style="1560" customWidth="1"/>
    <col min="5381" max="5381" width="14.85546875" style="1560" bestFit="1" customWidth="1"/>
    <col min="5382" max="5382" width="16.140625" style="1560" customWidth="1"/>
    <col min="5383" max="5389" width="14.42578125" style="1560" customWidth="1"/>
    <col min="5390" max="5390" width="15.85546875" style="1560" customWidth="1"/>
    <col min="5391" max="5632" width="9.140625" style="1560"/>
    <col min="5633" max="5634" width="14" style="1560" customWidth="1"/>
    <col min="5635" max="5635" width="76" style="1560" customWidth="1"/>
    <col min="5636" max="5636" width="14.85546875" style="1560" customWidth="1"/>
    <col min="5637" max="5637" width="14.85546875" style="1560" bestFit="1" customWidth="1"/>
    <col min="5638" max="5638" width="16.140625" style="1560" customWidth="1"/>
    <col min="5639" max="5645" width="14.42578125" style="1560" customWidth="1"/>
    <col min="5646" max="5646" width="15.85546875" style="1560" customWidth="1"/>
    <col min="5647" max="5888" width="9.140625" style="1560"/>
    <col min="5889" max="5890" width="14" style="1560" customWidth="1"/>
    <col min="5891" max="5891" width="76" style="1560" customWidth="1"/>
    <col min="5892" max="5892" width="14.85546875" style="1560" customWidth="1"/>
    <col min="5893" max="5893" width="14.85546875" style="1560" bestFit="1" customWidth="1"/>
    <col min="5894" max="5894" width="16.140625" style="1560" customWidth="1"/>
    <col min="5895" max="5901" width="14.42578125" style="1560" customWidth="1"/>
    <col min="5902" max="5902" width="15.85546875" style="1560" customWidth="1"/>
    <col min="5903" max="6144" width="9.140625" style="1560"/>
    <col min="6145" max="6146" width="14" style="1560" customWidth="1"/>
    <col min="6147" max="6147" width="76" style="1560" customWidth="1"/>
    <col min="6148" max="6148" width="14.85546875" style="1560" customWidth="1"/>
    <col min="6149" max="6149" width="14.85546875" style="1560" bestFit="1" customWidth="1"/>
    <col min="6150" max="6150" width="16.140625" style="1560" customWidth="1"/>
    <col min="6151" max="6157" width="14.42578125" style="1560" customWidth="1"/>
    <col min="6158" max="6158" width="15.85546875" style="1560" customWidth="1"/>
    <col min="6159" max="6400" width="9.140625" style="1560"/>
    <col min="6401" max="6402" width="14" style="1560" customWidth="1"/>
    <col min="6403" max="6403" width="76" style="1560" customWidth="1"/>
    <col min="6404" max="6404" width="14.85546875" style="1560" customWidth="1"/>
    <col min="6405" max="6405" width="14.85546875" style="1560" bestFit="1" customWidth="1"/>
    <col min="6406" max="6406" width="16.140625" style="1560" customWidth="1"/>
    <col min="6407" max="6413" width="14.42578125" style="1560" customWidth="1"/>
    <col min="6414" max="6414" width="15.85546875" style="1560" customWidth="1"/>
    <col min="6415" max="6656" width="9.140625" style="1560"/>
    <col min="6657" max="6658" width="14" style="1560" customWidth="1"/>
    <col min="6659" max="6659" width="76" style="1560" customWidth="1"/>
    <col min="6660" max="6660" width="14.85546875" style="1560" customWidth="1"/>
    <col min="6661" max="6661" width="14.85546875" style="1560" bestFit="1" customWidth="1"/>
    <col min="6662" max="6662" width="16.140625" style="1560" customWidth="1"/>
    <col min="6663" max="6669" width="14.42578125" style="1560" customWidth="1"/>
    <col min="6670" max="6670" width="15.85546875" style="1560" customWidth="1"/>
    <col min="6671" max="6912" width="9.140625" style="1560"/>
    <col min="6913" max="6914" width="14" style="1560" customWidth="1"/>
    <col min="6915" max="6915" width="76" style="1560" customWidth="1"/>
    <col min="6916" max="6916" width="14.85546875" style="1560" customWidth="1"/>
    <col min="6917" max="6917" width="14.85546875" style="1560" bestFit="1" customWidth="1"/>
    <col min="6918" max="6918" width="16.140625" style="1560" customWidth="1"/>
    <col min="6919" max="6925" width="14.42578125" style="1560" customWidth="1"/>
    <col min="6926" max="6926" width="15.85546875" style="1560" customWidth="1"/>
    <col min="6927" max="7168" width="9.140625" style="1560"/>
    <col min="7169" max="7170" width="14" style="1560" customWidth="1"/>
    <col min="7171" max="7171" width="76" style="1560" customWidth="1"/>
    <col min="7172" max="7172" width="14.85546875" style="1560" customWidth="1"/>
    <col min="7173" max="7173" width="14.85546875" style="1560" bestFit="1" customWidth="1"/>
    <col min="7174" max="7174" width="16.140625" style="1560" customWidth="1"/>
    <col min="7175" max="7181" width="14.42578125" style="1560" customWidth="1"/>
    <col min="7182" max="7182" width="15.85546875" style="1560" customWidth="1"/>
    <col min="7183" max="7424" width="9.140625" style="1560"/>
    <col min="7425" max="7426" width="14" style="1560" customWidth="1"/>
    <col min="7427" max="7427" width="76" style="1560" customWidth="1"/>
    <col min="7428" max="7428" width="14.85546875" style="1560" customWidth="1"/>
    <col min="7429" max="7429" width="14.85546875" style="1560" bestFit="1" customWidth="1"/>
    <col min="7430" max="7430" width="16.140625" style="1560" customWidth="1"/>
    <col min="7431" max="7437" width="14.42578125" style="1560" customWidth="1"/>
    <col min="7438" max="7438" width="15.85546875" style="1560" customWidth="1"/>
    <col min="7439" max="7680" width="9.140625" style="1560"/>
    <col min="7681" max="7682" width="14" style="1560" customWidth="1"/>
    <col min="7683" max="7683" width="76" style="1560" customWidth="1"/>
    <col min="7684" max="7684" width="14.85546875" style="1560" customWidth="1"/>
    <col min="7685" max="7685" width="14.85546875" style="1560" bestFit="1" customWidth="1"/>
    <col min="7686" max="7686" width="16.140625" style="1560" customWidth="1"/>
    <col min="7687" max="7693" width="14.42578125" style="1560" customWidth="1"/>
    <col min="7694" max="7694" width="15.85546875" style="1560" customWidth="1"/>
    <col min="7695" max="7936" width="9.140625" style="1560"/>
    <col min="7937" max="7938" width="14" style="1560" customWidth="1"/>
    <col min="7939" max="7939" width="76" style="1560" customWidth="1"/>
    <col min="7940" max="7940" width="14.85546875" style="1560" customWidth="1"/>
    <col min="7941" max="7941" width="14.85546875" style="1560" bestFit="1" customWidth="1"/>
    <col min="7942" max="7942" width="16.140625" style="1560" customWidth="1"/>
    <col min="7943" max="7949" width="14.42578125" style="1560" customWidth="1"/>
    <col min="7950" max="7950" width="15.85546875" style="1560" customWidth="1"/>
    <col min="7951" max="8192" width="9.140625" style="1560"/>
    <col min="8193" max="8194" width="14" style="1560" customWidth="1"/>
    <col min="8195" max="8195" width="76" style="1560" customWidth="1"/>
    <col min="8196" max="8196" width="14.85546875" style="1560" customWidth="1"/>
    <col min="8197" max="8197" width="14.85546875" style="1560" bestFit="1" customWidth="1"/>
    <col min="8198" max="8198" width="16.140625" style="1560" customWidth="1"/>
    <col min="8199" max="8205" width="14.42578125" style="1560" customWidth="1"/>
    <col min="8206" max="8206" width="15.85546875" style="1560" customWidth="1"/>
    <col min="8207" max="8448" width="9.140625" style="1560"/>
    <col min="8449" max="8450" width="14" style="1560" customWidth="1"/>
    <col min="8451" max="8451" width="76" style="1560" customWidth="1"/>
    <col min="8452" max="8452" width="14.85546875" style="1560" customWidth="1"/>
    <col min="8453" max="8453" width="14.85546875" style="1560" bestFit="1" customWidth="1"/>
    <col min="8454" max="8454" width="16.140625" style="1560" customWidth="1"/>
    <col min="8455" max="8461" width="14.42578125" style="1560" customWidth="1"/>
    <col min="8462" max="8462" width="15.85546875" style="1560" customWidth="1"/>
    <col min="8463" max="8704" width="9.140625" style="1560"/>
    <col min="8705" max="8706" width="14" style="1560" customWidth="1"/>
    <col min="8707" max="8707" width="76" style="1560" customWidth="1"/>
    <col min="8708" max="8708" width="14.85546875" style="1560" customWidth="1"/>
    <col min="8709" max="8709" width="14.85546875" style="1560" bestFit="1" customWidth="1"/>
    <col min="8710" max="8710" width="16.140625" style="1560" customWidth="1"/>
    <col min="8711" max="8717" width="14.42578125" style="1560" customWidth="1"/>
    <col min="8718" max="8718" width="15.85546875" style="1560" customWidth="1"/>
    <col min="8719" max="8960" width="9.140625" style="1560"/>
    <col min="8961" max="8962" width="14" style="1560" customWidth="1"/>
    <col min="8963" max="8963" width="76" style="1560" customWidth="1"/>
    <col min="8964" max="8964" width="14.85546875" style="1560" customWidth="1"/>
    <col min="8965" max="8965" width="14.85546875" style="1560" bestFit="1" customWidth="1"/>
    <col min="8966" max="8966" width="16.140625" style="1560" customWidth="1"/>
    <col min="8967" max="8973" width="14.42578125" style="1560" customWidth="1"/>
    <col min="8974" max="8974" width="15.85546875" style="1560" customWidth="1"/>
    <col min="8975" max="9216" width="9.140625" style="1560"/>
    <col min="9217" max="9218" width="14" style="1560" customWidth="1"/>
    <col min="9219" max="9219" width="76" style="1560" customWidth="1"/>
    <col min="9220" max="9220" width="14.85546875" style="1560" customWidth="1"/>
    <col min="9221" max="9221" width="14.85546875" style="1560" bestFit="1" customWidth="1"/>
    <col min="9222" max="9222" width="16.140625" style="1560" customWidth="1"/>
    <col min="9223" max="9229" width="14.42578125" style="1560" customWidth="1"/>
    <col min="9230" max="9230" width="15.85546875" style="1560" customWidth="1"/>
    <col min="9231" max="9472" width="9.140625" style="1560"/>
    <col min="9473" max="9474" width="14" style="1560" customWidth="1"/>
    <col min="9475" max="9475" width="76" style="1560" customWidth="1"/>
    <col min="9476" max="9476" width="14.85546875" style="1560" customWidth="1"/>
    <col min="9477" max="9477" width="14.85546875" style="1560" bestFit="1" customWidth="1"/>
    <col min="9478" max="9478" width="16.140625" style="1560" customWidth="1"/>
    <col min="9479" max="9485" width="14.42578125" style="1560" customWidth="1"/>
    <col min="9486" max="9486" width="15.85546875" style="1560" customWidth="1"/>
    <col min="9487" max="9728" width="9.140625" style="1560"/>
    <col min="9729" max="9730" width="14" style="1560" customWidth="1"/>
    <col min="9731" max="9731" width="76" style="1560" customWidth="1"/>
    <col min="9732" max="9732" width="14.85546875" style="1560" customWidth="1"/>
    <col min="9733" max="9733" width="14.85546875" style="1560" bestFit="1" customWidth="1"/>
    <col min="9734" max="9734" width="16.140625" style="1560" customWidth="1"/>
    <col min="9735" max="9741" width="14.42578125" style="1560" customWidth="1"/>
    <col min="9742" max="9742" width="15.85546875" style="1560" customWidth="1"/>
    <col min="9743" max="9984" width="9.140625" style="1560"/>
    <col min="9985" max="9986" width="14" style="1560" customWidth="1"/>
    <col min="9987" max="9987" width="76" style="1560" customWidth="1"/>
    <col min="9988" max="9988" width="14.85546875" style="1560" customWidth="1"/>
    <col min="9989" max="9989" width="14.85546875" style="1560" bestFit="1" customWidth="1"/>
    <col min="9990" max="9990" width="16.140625" style="1560" customWidth="1"/>
    <col min="9991" max="9997" width="14.42578125" style="1560" customWidth="1"/>
    <col min="9998" max="9998" width="15.85546875" style="1560" customWidth="1"/>
    <col min="9999" max="10240" width="9.140625" style="1560"/>
    <col min="10241" max="10242" width="14" style="1560" customWidth="1"/>
    <col min="10243" max="10243" width="76" style="1560" customWidth="1"/>
    <col min="10244" max="10244" width="14.85546875" style="1560" customWidth="1"/>
    <col min="10245" max="10245" width="14.85546875" style="1560" bestFit="1" customWidth="1"/>
    <col min="10246" max="10246" width="16.140625" style="1560" customWidth="1"/>
    <col min="10247" max="10253" width="14.42578125" style="1560" customWidth="1"/>
    <col min="10254" max="10254" width="15.85546875" style="1560" customWidth="1"/>
    <col min="10255" max="10496" width="9.140625" style="1560"/>
    <col min="10497" max="10498" width="14" style="1560" customWidth="1"/>
    <col min="10499" max="10499" width="76" style="1560" customWidth="1"/>
    <col min="10500" max="10500" width="14.85546875" style="1560" customWidth="1"/>
    <col min="10501" max="10501" width="14.85546875" style="1560" bestFit="1" customWidth="1"/>
    <col min="10502" max="10502" width="16.140625" style="1560" customWidth="1"/>
    <col min="10503" max="10509" width="14.42578125" style="1560" customWidth="1"/>
    <col min="10510" max="10510" width="15.85546875" style="1560" customWidth="1"/>
    <col min="10511" max="10752" width="9.140625" style="1560"/>
    <col min="10753" max="10754" width="14" style="1560" customWidth="1"/>
    <col min="10755" max="10755" width="76" style="1560" customWidth="1"/>
    <col min="10756" max="10756" width="14.85546875" style="1560" customWidth="1"/>
    <col min="10757" max="10757" width="14.85546875" style="1560" bestFit="1" customWidth="1"/>
    <col min="10758" max="10758" width="16.140625" style="1560" customWidth="1"/>
    <col min="10759" max="10765" width="14.42578125" style="1560" customWidth="1"/>
    <col min="10766" max="10766" width="15.85546875" style="1560" customWidth="1"/>
    <col min="10767" max="11008" width="9.140625" style="1560"/>
    <col min="11009" max="11010" width="14" style="1560" customWidth="1"/>
    <col min="11011" max="11011" width="76" style="1560" customWidth="1"/>
    <col min="11012" max="11012" width="14.85546875" style="1560" customWidth="1"/>
    <col min="11013" max="11013" width="14.85546875" style="1560" bestFit="1" customWidth="1"/>
    <col min="11014" max="11014" width="16.140625" style="1560" customWidth="1"/>
    <col min="11015" max="11021" width="14.42578125" style="1560" customWidth="1"/>
    <col min="11022" max="11022" width="15.85546875" style="1560" customWidth="1"/>
    <col min="11023" max="11264" width="9.140625" style="1560"/>
    <col min="11265" max="11266" width="14" style="1560" customWidth="1"/>
    <col min="11267" max="11267" width="76" style="1560" customWidth="1"/>
    <col min="11268" max="11268" width="14.85546875" style="1560" customWidth="1"/>
    <col min="11269" max="11269" width="14.85546875" style="1560" bestFit="1" customWidth="1"/>
    <col min="11270" max="11270" width="16.140625" style="1560" customWidth="1"/>
    <col min="11271" max="11277" width="14.42578125" style="1560" customWidth="1"/>
    <col min="11278" max="11278" width="15.85546875" style="1560" customWidth="1"/>
    <col min="11279" max="11520" width="9.140625" style="1560"/>
    <col min="11521" max="11522" width="14" style="1560" customWidth="1"/>
    <col min="11523" max="11523" width="76" style="1560" customWidth="1"/>
    <col min="11524" max="11524" width="14.85546875" style="1560" customWidth="1"/>
    <col min="11525" max="11525" width="14.85546875" style="1560" bestFit="1" customWidth="1"/>
    <col min="11526" max="11526" width="16.140625" style="1560" customWidth="1"/>
    <col min="11527" max="11533" width="14.42578125" style="1560" customWidth="1"/>
    <col min="11534" max="11534" width="15.85546875" style="1560" customWidth="1"/>
    <col min="11535" max="11776" width="9.140625" style="1560"/>
    <col min="11777" max="11778" width="14" style="1560" customWidth="1"/>
    <col min="11779" max="11779" width="76" style="1560" customWidth="1"/>
    <col min="11780" max="11780" width="14.85546875" style="1560" customWidth="1"/>
    <col min="11781" max="11781" width="14.85546875" style="1560" bestFit="1" customWidth="1"/>
    <col min="11782" max="11782" width="16.140625" style="1560" customWidth="1"/>
    <col min="11783" max="11789" width="14.42578125" style="1560" customWidth="1"/>
    <col min="11790" max="11790" width="15.85546875" style="1560" customWidth="1"/>
    <col min="11791" max="12032" width="9.140625" style="1560"/>
    <col min="12033" max="12034" width="14" style="1560" customWidth="1"/>
    <col min="12035" max="12035" width="76" style="1560" customWidth="1"/>
    <col min="12036" max="12036" width="14.85546875" style="1560" customWidth="1"/>
    <col min="12037" max="12037" width="14.85546875" style="1560" bestFit="1" customWidth="1"/>
    <col min="12038" max="12038" width="16.140625" style="1560" customWidth="1"/>
    <col min="12039" max="12045" width="14.42578125" style="1560" customWidth="1"/>
    <col min="12046" max="12046" width="15.85546875" style="1560" customWidth="1"/>
    <col min="12047" max="12288" width="9.140625" style="1560"/>
    <col min="12289" max="12290" width="14" style="1560" customWidth="1"/>
    <col min="12291" max="12291" width="76" style="1560" customWidth="1"/>
    <col min="12292" max="12292" width="14.85546875" style="1560" customWidth="1"/>
    <col min="12293" max="12293" width="14.85546875" style="1560" bestFit="1" customWidth="1"/>
    <col min="12294" max="12294" width="16.140625" style="1560" customWidth="1"/>
    <col min="12295" max="12301" width="14.42578125" style="1560" customWidth="1"/>
    <col min="12302" max="12302" width="15.85546875" style="1560" customWidth="1"/>
    <col min="12303" max="12544" width="9.140625" style="1560"/>
    <col min="12545" max="12546" width="14" style="1560" customWidth="1"/>
    <col min="12547" max="12547" width="76" style="1560" customWidth="1"/>
    <col min="12548" max="12548" width="14.85546875" style="1560" customWidth="1"/>
    <col min="12549" max="12549" width="14.85546875" style="1560" bestFit="1" customWidth="1"/>
    <col min="12550" max="12550" width="16.140625" style="1560" customWidth="1"/>
    <col min="12551" max="12557" width="14.42578125" style="1560" customWidth="1"/>
    <col min="12558" max="12558" width="15.85546875" style="1560" customWidth="1"/>
    <col min="12559" max="12800" width="9.140625" style="1560"/>
    <col min="12801" max="12802" width="14" style="1560" customWidth="1"/>
    <col min="12803" max="12803" width="76" style="1560" customWidth="1"/>
    <col min="12804" max="12804" width="14.85546875" style="1560" customWidth="1"/>
    <col min="12805" max="12805" width="14.85546875" style="1560" bestFit="1" customWidth="1"/>
    <col min="12806" max="12806" width="16.140625" style="1560" customWidth="1"/>
    <col min="12807" max="12813" width="14.42578125" style="1560" customWidth="1"/>
    <col min="12814" max="12814" width="15.85546875" style="1560" customWidth="1"/>
    <col min="12815" max="13056" width="9.140625" style="1560"/>
    <col min="13057" max="13058" width="14" style="1560" customWidth="1"/>
    <col min="13059" max="13059" width="76" style="1560" customWidth="1"/>
    <col min="13060" max="13060" width="14.85546875" style="1560" customWidth="1"/>
    <col min="13061" max="13061" width="14.85546875" style="1560" bestFit="1" customWidth="1"/>
    <col min="13062" max="13062" width="16.140625" style="1560" customWidth="1"/>
    <col min="13063" max="13069" width="14.42578125" style="1560" customWidth="1"/>
    <col min="13070" max="13070" width="15.85546875" style="1560" customWidth="1"/>
    <col min="13071" max="13312" width="9.140625" style="1560"/>
    <col min="13313" max="13314" width="14" style="1560" customWidth="1"/>
    <col min="13315" max="13315" width="76" style="1560" customWidth="1"/>
    <col min="13316" max="13316" width="14.85546875" style="1560" customWidth="1"/>
    <col min="13317" max="13317" width="14.85546875" style="1560" bestFit="1" customWidth="1"/>
    <col min="13318" max="13318" width="16.140625" style="1560" customWidth="1"/>
    <col min="13319" max="13325" width="14.42578125" style="1560" customWidth="1"/>
    <col min="13326" max="13326" width="15.85546875" style="1560" customWidth="1"/>
    <col min="13327" max="13568" width="9.140625" style="1560"/>
    <col min="13569" max="13570" width="14" style="1560" customWidth="1"/>
    <col min="13571" max="13571" width="76" style="1560" customWidth="1"/>
    <col min="13572" max="13572" width="14.85546875" style="1560" customWidth="1"/>
    <col min="13573" max="13573" width="14.85546875" style="1560" bestFit="1" customWidth="1"/>
    <col min="13574" max="13574" width="16.140625" style="1560" customWidth="1"/>
    <col min="13575" max="13581" width="14.42578125" style="1560" customWidth="1"/>
    <col min="13582" max="13582" width="15.85546875" style="1560" customWidth="1"/>
    <col min="13583" max="13824" width="9.140625" style="1560"/>
    <col min="13825" max="13826" width="14" style="1560" customWidth="1"/>
    <col min="13827" max="13827" width="76" style="1560" customWidth="1"/>
    <col min="13828" max="13828" width="14.85546875" style="1560" customWidth="1"/>
    <col min="13829" max="13829" width="14.85546875" style="1560" bestFit="1" customWidth="1"/>
    <col min="13830" max="13830" width="16.140625" style="1560" customWidth="1"/>
    <col min="13831" max="13837" width="14.42578125" style="1560" customWidth="1"/>
    <col min="13838" max="13838" width="15.85546875" style="1560" customWidth="1"/>
    <col min="13839" max="14080" width="9.140625" style="1560"/>
    <col min="14081" max="14082" width="14" style="1560" customWidth="1"/>
    <col min="14083" max="14083" width="76" style="1560" customWidth="1"/>
    <col min="14084" max="14084" width="14.85546875" style="1560" customWidth="1"/>
    <col min="14085" max="14085" width="14.85546875" style="1560" bestFit="1" customWidth="1"/>
    <col min="14086" max="14086" width="16.140625" style="1560" customWidth="1"/>
    <col min="14087" max="14093" width="14.42578125" style="1560" customWidth="1"/>
    <col min="14094" max="14094" width="15.85546875" style="1560" customWidth="1"/>
    <col min="14095" max="14336" width="9.140625" style="1560"/>
    <col min="14337" max="14338" width="14" style="1560" customWidth="1"/>
    <col min="14339" max="14339" width="76" style="1560" customWidth="1"/>
    <col min="14340" max="14340" width="14.85546875" style="1560" customWidth="1"/>
    <col min="14341" max="14341" width="14.85546875" style="1560" bestFit="1" customWidth="1"/>
    <col min="14342" max="14342" width="16.140625" style="1560" customWidth="1"/>
    <col min="14343" max="14349" width="14.42578125" style="1560" customWidth="1"/>
    <col min="14350" max="14350" width="15.85546875" style="1560" customWidth="1"/>
    <col min="14351" max="14592" width="9.140625" style="1560"/>
    <col min="14593" max="14594" width="14" style="1560" customWidth="1"/>
    <col min="14595" max="14595" width="76" style="1560" customWidth="1"/>
    <col min="14596" max="14596" width="14.85546875" style="1560" customWidth="1"/>
    <col min="14597" max="14597" width="14.85546875" style="1560" bestFit="1" customWidth="1"/>
    <col min="14598" max="14598" width="16.140625" style="1560" customWidth="1"/>
    <col min="14599" max="14605" width="14.42578125" style="1560" customWidth="1"/>
    <col min="14606" max="14606" width="15.85546875" style="1560" customWidth="1"/>
    <col min="14607" max="14848" width="9.140625" style="1560"/>
    <col min="14849" max="14850" width="14" style="1560" customWidth="1"/>
    <col min="14851" max="14851" width="76" style="1560" customWidth="1"/>
    <col min="14852" max="14852" width="14.85546875" style="1560" customWidth="1"/>
    <col min="14853" max="14853" width="14.85546875" style="1560" bestFit="1" customWidth="1"/>
    <col min="14854" max="14854" width="16.140625" style="1560" customWidth="1"/>
    <col min="14855" max="14861" width="14.42578125" style="1560" customWidth="1"/>
    <col min="14862" max="14862" width="15.85546875" style="1560" customWidth="1"/>
    <col min="14863" max="15104" width="9.140625" style="1560"/>
    <col min="15105" max="15106" width="14" style="1560" customWidth="1"/>
    <col min="15107" max="15107" width="76" style="1560" customWidth="1"/>
    <col min="15108" max="15108" width="14.85546875" style="1560" customWidth="1"/>
    <col min="15109" max="15109" width="14.85546875" style="1560" bestFit="1" customWidth="1"/>
    <col min="15110" max="15110" width="16.140625" style="1560" customWidth="1"/>
    <col min="15111" max="15117" width="14.42578125" style="1560" customWidth="1"/>
    <col min="15118" max="15118" width="15.85546875" style="1560" customWidth="1"/>
    <col min="15119" max="15360" width="9.140625" style="1560"/>
    <col min="15361" max="15362" width="14" style="1560" customWidth="1"/>
    <col min="15363" max="15363" width="76" style="1560" customWidth="1"/>
    <col min="15364" max="15364" width="14.85546875" style="1560" customWidth="1"/>
    <col min="15365" max="15365" width="14.85546875" style="1560" bestFit="1" customWidth="1"/>
    <col min="15366" max="15366" width="16.140625" style="1560" customWidth="1"/>
    <col min="15367" max="15373" width="14.42578125" style="1560" customWidth="1"/>
    <col min="15374" max="15374" width="15.85546875" style="1560" customWidth="1"/>
    <col min="15375" max="15616" width="9.140625" style="1560"/>
    <col min="15617" max="15618" width="14" style="1560" customWidth="1"/>
    <col min="15619" max="15619" width="76" style="1560" customWidth="1"/>
    <col min="15620" max="15620" width="14.85546875" style="1560" customWidth="1"/>
    <col min="15621" max="15621" width="14.85546875" style="1560" bestFit="1" customWidth="1"/>
    <col min="15622" max="15622" width="16.140625" style="1560" customWidth="1"/>
    <col min="15623" max="15629" width="14.42578125" style="1560" customWidth="1"/>
    <col min="15630" max="15630" width="15.85546875" style="1560" customWidth="1"/>
    <col min="15631" max="15872" width="9.140625" style="1560"/>
    <col min="15873" max="15874" width="14" style="1560" customWidth="1"/>
    <col min="15875" max="15875" width="76" style="1560" customWidth="1"/>
    <col min="15876" max="15876" width="14.85546875" style="1560" customWidth="1"/>
    <col min="15877" max="15877" width="14.85546875" style="1560" bestFit="1" customWidth="1"/>
    <col min="15878" max="15878" width="16.140625" style="1560" customWidth="1"/>
    <col min="15879" max="15885" width="14.42578125" style="1560" customWidth="1"/>
    <col min="15886" max="15886" width="15.85546875" style="1560" customWidth="1"/>
    <col min="15887" max="16128" width="9.140625" style="1560"/>
    <col min="16129" max="16130" width="14" style="1560" customWidth="1"/>
    <col min="16131" max="16131" width="76" style="1560" customWidth="1"/>
    <col min="16132" max="16132" width="14.85546875" style="1560" customWidth="1"/>
    <col min="16133" max="16133" width="14.85546875" style="1560" bestFit="1" customWidth="1"/>
    <col min="16134" max="16134" width="16.140625" style="1560" customWidth="1"/>
    <col min="16135" max="16141" width="14.42578125" style="1560" customWidth="1"/>
    <col min="16142" max="16142" width="15.85546875" style="1560" customWidth="1"/>
    <col min="16143" max="16384" width="9.140625" style="1560"/>
  </cols>
  <sheetData>
    <row r="1" spans="1:14" s="1508" customFormat="1" ht="16.5">
      <c r="A1" s="1501" t="s">
        <v>861</v>
      </c>
      <c r="B1" s="1502"/>
      <c r="C1" s="1503"/>
      <c r="D1" s="1503"/>
      <c r="E1" s="1504"/>
      <c r="F1" s="1505"/>
      <c r="G1" s="1505"/>
      <c r="H1" s="1506"/>
      <c r="I1" s="1506"/>
      <c r="J1" s="1506"/>
      <c r="K1" s="1506"/>
      <c r="L1" s="1506"/>
      <c r="M1" s="1506"/>
      <c r="N1" s="1507"/>
    </row>
    <row r="2" spans="1:14" s="1511" customFormat="1" ht="16.5">
      <c r="A2" s="1851" t="s">
        <v>862</v>
      </c>
      <c r="B2" s="1851"/>
      <c r="C2" s="1851"/>
      <c r="D2" s="1851"/>
      <c r="E2" s="1851"/>
      <c r="F2" s="1851"/>
      <c r="G2" s="1851"/>
      <c r="H2" s="1851"/>
      <c r="I2" s="1851"/>
      <c r="J2" s="1851"/>
      <c r="K2" s="1851"/>
      <c r="L2" s="1851"/>
      <c r="M2" s="1509"/>
      <c r="N2" s="1510"/>
    </row>
    <row r="3" spans="1:14" s="1511" customFormat="1" ht="16.5">
      <c r="A3" s="1509"/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</row>
    <row r="4" spans="1:14" s="1515" customFormat="1" ht="12.75" customHeight="1">
      <c r="A4" s="1512"/>
      <c r="B4" s="1512"/>
      <c r="C4" s="1512"/>
      <c r="D4" s="1512"/>
      <c r="E4" s="1512"/>
      <c r="F4" s="1512"/>
      <c r="G4" s="1513"/>
      <c r="H4" s="1514"/>
      <c r="I4" s="1513"/>
      <c r="J4" s="1513"/>
      <c r="K4" s="1513"/>
      <c r="L4" s="1513"/>
      <c r="M4" s="1513"/>
      <c r="N4" s="1514" t="s">
        <v>2</v>
      </c>
    </row>
    <row r="5" spans="1:14" s="1515" customFormat="1" ht="21.75" customHeight="1">
      <c r="A5" s="1852" t="s">
        <v>863</v>
      </c>
      <c r="B5" s="1852"/>
      <c r="C5" s="1853" t="s">
        <v>864</v>
      </c>
      <c r="D5" s="1852" t="s">
        <v>865</v>
      </c>
      <c r="E5" s="1852"/>
      <c r="F5" s="1852"/>
      <c r="G5" s="1852"/>
      <c r="H5" s="1852"/>
      <c r="I5" s="1852"/>
      <c r="J5" s="1852"/>
      <c r="K5" s="1852"/>
      <c r="L5" s="1852"/>
      <c r="M5" s="1852"/>
      <c r="N5" s="1837" t="s">
        <v>866</v>
      </c>
    </row>
    <row r="6" spans="1:14" s="1515" customFormat="1" ht="11.25" customHeight="1">
      <c r="A6" s="1840" t="s">
        <v>867</v>
      </c>
      <c r="B6" s="1843" t="s">
        <v>868</v>
      </c>
      <c r="C6" s="1854"/>
      <c r="D6" s="1841">
        <v>2019</v>
      </c>
      <c r="E6" s="1841">
        <v>2018</v>
      </c>
      <c r="F6" s="1841">
        <v>2017</v>
      </c>
      <c r="G6" s="1841">
        <v>2016</v>
      </c>
      <c r="H6" s="1841">
        <v>2015</v>
      </c>
      <c r="I6" s="1846">
        <v>2014</v>
      </c>
      <c r="J6" s="1846">
        <v>2013</v>
      </c>
      <c r="K6" s="1846">
        <v>2012</v>
      </c>
      <c r="L6" s="1846">
        <v>2011</v>
      </c>
      <c r="M6" s="1846">
        <v>2010</v>
      </c>
      <c r="N6" s="1838"/>
    </row>
    <row r="7" spans="1:14" s="1515" customFormat="1" ht="12" customHeight="1">
      <c r="A7" s="1841"/>
      <c r="B7" s="1844"/>
      <c r="C7" s="1854"/>
      <c r="D7" s="1841"/>
      <c r="E7" s="1841"/>
      <c r="F7" s="1841"/>
      <c r="G7" s="1841"/>
      <c r="H7" s="1841"/>
      <c r="I7" s="1846"/>
      <c r="J7" s="1846"/>
      <c r="K7" s="1846"/>
      <c r="L7" s="1846"/>
      <c r="M7" s="1846"/>
      <c r="N7" s="1838"/>
    </row>
    <row r="8" spans="1:14" s="1515" customFormat="1" ht="12" customHeight="1">
      <c r="A8" s="1841"/>
      <c r="B8" s="1844"/>
      <c r="C8" s="1854"/>
      <c r="D8" s="1841"/>
      <c r="E8" s="1841"/>
      <c r="F8" s="1841"/>
      <c r="G8" s="1841"/>
      <c r="H8" s="1841"/>
      <c r="I8" s="1846"/>
      <c r="J8" s="1846"/>
      <c r="K8" s="1846"/>
      <c r="L8" s="1846"/>
      <c r="M8" s="1846"/>
      <c r="N8" s="1838"/>
    </row>
    <row r="9" spans="1:14" s="1515" customFormat="1" ht="12" customHeight="1">
      <c r="A9" s="1841"/>
      <c r="B9" s="1844"/>
      <c r="C9" s="1854"/>
      <c r="D9" s="1841"/>
      <c r="E9" s="1841"/>
      <c r="F9" s="1841"/>
      <c r="G9" s="1841"/>
      <c r="H9" s="1841"/>
      <c r="I9" s="1846"/>
      <c r="J9" s="1846"/>
      <c r="K9" s="1846"/>
      <c r="L9" s="1846"/>
      <c r="M9" s="1846"/>
      <c r="N9" s="1838"/>
    </row>
    <row r="10" spans="1:14" s="1515" customFormat="1" ht="29.1" customHeight="1">
      <c r="A10" s="1842"/>
      <c r="B10" s="1845"/>
      <c r="C10" s="1855"/>
      <c r="D10" s="1842"/>
      <c r="E10" s="1842"/>
      <c r="F10" s="1842"/>
      <c r="G10" s="1842"/>
      <c r="H10" s="1842"/>
      <c r="I10" s="1847"/>
      <c r="J10" s="1847"/>
      <c r="K10" s="1847"/>
      <c r="L10" s="1847"/>
      <c r="M10" s="1847"/>
      <c r="N10" s="1839"/>
    </row>
    <row r="11" spans="1:14" s="1520" customFormat="1" ht="12.75">
      <c r="A11" s="1516">
        <v>1</v>
      </c>
      <c r="B11" s="1517">
        <v>2</v>
      </c>
      <c r="C11" s="1518">
        <v>3</v>
      </c>
      <c r="D11" s="1519">
        <v>4</v>
      </c>
      <c r="E11" s="1516">
        <v>5</v>
      </c>
      <c r="F11" s="1517">
        <v>6</v>
      </c>
      <c r="G11" s="1517">
        <v>7</v>
      </c>
      <c r="H11" s="1519">
        <v>8</v>
      </c>
      <c r="I11" s="1516">
        <v>9</v>
      </c>
      <c r="J11" s="1517">
        <v>10</v>
      </c>
      <c r="K11" s="1517">
        <v>11</v>
      </c>
      <c r="L11" s="1519">
        <v>12</v>
      </c>
      <c r="M11" s="1516">
        <v>13</v>
      </c>
      <c r="N11" s="1517">
        <v>14</v>
      </c>
    </row>
    <row r="12" spans="1:14" s="1520" customFormat="1" ht="25.15" customHeight="1">
      <c r="A12" s="1516">
        <v>16</v>
      </c>
      <c r="B12" s="1516">
        <v>750</v>
      </c>
      <c r="C12" s="1521" t="s">
        <v>798</v>
      </c>
      <c r="D12" s="1522">
        <v>519611.18</v>
      </c>
      <c r="E12" s="1523">
        <v>33451.79</v>
      </c>
      <c r="F12" s="1524">
        <v>73.739999999999995</v>
      </c>
      <c r="G12" s="1525">
        <v>0</v>
      </c>
      <c r="H12" s="1525">
        <v>0</v>
      </c>
      <c r="I12" s="1525">
        <v>0</v>
      </c>
      <c r="J12" s="1525">
        <v>0</v>
      </c>
      <c r="K12" s="1525">
        <v>0</v>
      </c>
      <c r="L12" s="1525">
        <v>0</v>
      </c>
      <c r="M12" s="1525">
        <v>0</v>
      </c>
      <c r="N12" s="1525">
        <v>0</v>
      </c>
    </row>
    <row r="13" spans="1:14" s="1527" customFormat="1" ht="25.15" customHeight="1">
      <c r="A13" s="1526">
        <v>17</v>
      </c>
      <c r="B13" s="1516">
        <v>750</v>
      </c>
      <c r="C13" s="1521" t="s">
        <v>798</v>
      </c>
      <c r="D13" s="1522">
        <v>366006.19</v>
      </c>
      <c r="E13" s="1523">
        <v>77827.08</v>
      </c>
      <c r="F13" s="1525">
        <v>0</v>
      </c>
      <c r="G13" s="1525">
        <v>0</v>
      </c>
      <c r="H13" s="1525">
        <v>0</v>
      </c>
      <c r="I13" s="1525">
        <v>0</v>
      </c>
      <c r="J13" s="1525">
        <v>0</v>
      </c>
      <c r="K13" s="1525">
        <v>0</v>
      </c>
      <c r="L13" s="1525">
        <v>0</v>
      </c>
      <c r="M13" s="1525">
        <v>0</v>
      </c>
      <c r="N13" s="1523">
        <v>2341.36</v>
      </c>
    </row>
    <row r="14" spans="1:14" s="1527" customFormat="1" ht="25.15" customHeight="1">
      <c r="A14" s="1848">
        <v>19</v>
      </c>
      <c r="B14" s="1840">
        <v>750</v>
      </c>
      <c r="C14" s="1521" t="s">
        <v>795</v>
      </c>
      <c r="D14" s="1524">
        <v>401.35</v>
      </c>
      <c r="E14" s="1525">
        <v>0</v>
      </c>
      <c r="F14" s="1525">
        <v>0</v>
      </c>
      <c r="G14" s="1525">
        <v>0</v>
      </c>
      <c r="H14" s="1525">
        <v>0</v>
      </c>
      <c r="I14" s="1525">
        <v>0</v>
      </c>
      <c r="J14" s="1525">
        <v>0</v>
      </c>
      <c r="K14" s="1525">
        <v>0</v>
      </c>
      <c r="L14" s="1525">
        <v>0</v>
      </c>
      <c r="M14" s="1525">
        <v>0</v>
      </c>
      <c r="N14" s="1525">
        <v>0</v>
      </c>
    </row>
    <row r="15" spans="1:14" s="1527" customFormat="1" ht="25.15" customHeight="1">
      <c r="A15" s="1850"/>
      <c r="B15" s="1842"/>
      <c r="C15" s="1521" t="s">
        <v>799</v>
      </c>
      <c r="D15" s="1522">
        <v>963.26</v>
      </c>
      <c r="E15" s="1528">
        <v>5436.31</v>
      </c>
      <c r="F15" s="1525">
        <v>0</v>
      </c>
      <c r="G15" s="1525">
        <v>0</v>
      </c>
      <c r="H15" s="1525">
        <v>0</v>
      </c>
      <c r="I15" s="1525">
        <v>0</v>
      </c>
      <c r="J15" s="1525">
        <v>0</v>
      </c>
      <c r="K15" s="1525">
        <v>0</v>
      </c>
      <c r="L15" s="1525">
        <v>0</v>
      </c>
      <c r="M15" s="1525">
        <v>0</v>
      </c>
      <c r="N15" s="1525">
        <v>0</v>
      </c>
    </row>
    <row r="16" spans="1:14" s="1527" customFormat="1" ht="25.15" customHeight="1">
      <c r="A16" s="1848">
        <v>20</v>
      </c>
      <c r="B16" s="1840">
        <v>150</v>
      </c>
      <c r="C16" s="1521" t="s">
        <v>869</v>
      </c>
      <c r="D16" s="1525">
        <v>0</v>
      </c>
      <c r="E16" s="1525">
        <v>0</v>
      </c>
      <c r="F16" s="1525">
        <v>0</v>
      </c>
      <c r="G16" s="1525">
        <v>0</v>
      </c>
      <c r="H16" s="1525">
        <v>0</v>
      </c>
      <c r="I16" s="1523">
        <v>34772.04</v>
      </c>
      <c r="J16" s="1525">
        <v>0</v>
      </c>
      <c r="K16" s="1525">
        <v>0</v>
      </c>
      <c r="L16" s="1525">
        <v>0</v>
      </c>
      <c r="M16" s="1525">
        <v>0</v>
      </c>
      <c r="N16" s="1525">
        <v>0</v>
      </c>
    </row>
    <row r="17" spans="1:14" s="1527" customFormat="1" ht="25.15" customHeight="1">
      <c r="A17" s="1849"/>
      <c r="B17" s="1841"/>
      <c r="C17" s="1521" t="s">
        <v>796</v>
      </c>
      <c r="D17" s="1529">
        <v>0</v>
      </c>
      <c r="E17" s="1528">
        <v>3600</v>
      </c>
      <c r="F17" s="1525">
        <v>0</v>
      </c>
      <c r="G17" s="1525">
        <v>0</v>
      </c>
      <c r="H17" s="1525">
        <v>0</v>
      </c>
      <c r="I17" s="1525">
        <v>0</v>
      </c>
      <c r="J17" s="1525">
        <v>0</v>
      </c>
      <c r="K17" s="1525">
        <v>0</v>
      </c>
      <c r="L17" s="1525">
        <v>0</v>
      </c>
      <c r="M17" s="1525">
        <v>0</v>
      </c>
      <c r="N17" s="1525">
        <v>0</v>
      </c>
    </row>
    <row r="18" spans="1:14" s="1527" customFormat="1" ht="25.15" customHeight="1">
      <c r="A18" s="1849"/>
      <c r="B18" s="1842"/>
      <c r="C18" s="1521" t="s">
        <v>799</v>
      </c>
      <c r="D18" s="1522">
        <v>719.35</v>
      </c>
      <c r="E18" s="1525">
        <v>0</v>
      </c>
      <c r="F18" s="1525">
        <v>0</v>
      </c>
      <c r="G18" s="1525">
        <v>0</v>
      </c>
      <c r="H18" s="1525">
        <v>0</v>
      </c>
      <c r="I18" s="1525">
        <v>0</v>
      </c>
      <c r="J18" s="1525">
        <v>0</v>
      </c>
      <c r="K18" s="1525">
        <v>0</v>
      </c>
      <c r="L18" s="1525">
        <v>0</v>
      </c>
      <c r="M18" s="1525">
        <v>0</v>
      </c>
      <c r="N18" s="1525">
        <v>0</v>
      </c>
    </row>
    <row r="19" spans="1:14" s="1527" customFormat="1" ht="25.15" customHeight="1">
      <c r="A19" s="1849"/>
      <c r="B19" s="1840">
        <v>500</v>
      </c>
      <c r="C19" s="1521" t="s">
        <v>796</v>
      </c>
      <c r="D19" s="1525">
        <v>0</v>
      </c>
      <c r="E19" s="1528">
        <v>178293.14</v>
      </c>
      <c r="F19" s="1525">
        <v>0</v>
      </c>
      <c r="G19" s="1525">
        <v>0</v>
      </c>
      <c r="H19" s="1525">
        <v>0</v>
      </c>
      <c r="I19" s="1525">
        <v>0</v>
      </c>
      <c r="J19" s="1525">
        <v>0</v>
      </c>
      <c r="K19" s="1525">
        <v>0</v>
      </c>
      <c r="L19" s="1525">
        <v>0</v>
      </c>
      <c r="M19" s="1525">
        <v>0</v>
      </c>
      <c r="N19" s="1525">
        <v>0</v>
      </c>
    </row>
    <row r="20" spans="1:14" s="1527" customFormat="1" ht="25.15" customHeight="1">
      <c r="A20" s="1850"/>
      <c r="B20" s="1842"/>
      <c r="C20" s="1521" t="s">
        <v>870</v>
      </c>
      <c r="D20" s="1525">
        <v>0</v>
      </c>
      <c r="E20" s="1525">
        <v>0</v>
      </c>
      <c r="F20" s="1525">
        <v>0</v>
      </c>
      <c r="G20" s="1525">
        <v>0</v>
      </c>
      <c r="H20" s="1528">
        <v>54698</v>
      </c>
      <c r="I20" s="1525">
        <v>0</v>
      </c>
      <c r="J20" s="1525">
        <v>0</v>
      </c>
      <c r="K20" s="1525">
        <v>0</v>
      </c>
      <c r="L20" s="1525">
        <v>0</v>
      </c>
      <c r="M20" s="1525">
        <v>0</v>
      </c>
      <c r="N20" s="1525">
        <v>0</v>
      </c>
    </row>
    <row r="21" spans="1:14" s="1527" customFormat="1" ht="25.15" customHeight="1">
      <c r="A21" s="1848">
        <v>24</v>
      </c>
      <c r="B21" s="1516">
        <v>730</v>
      </c>
      <c r="C21" s="1521" t="s">
        <v>795</v>
      </c>
      <c r="D21" s="1522">
        <v>4483563.2</v>
      </c>
      <c r="E21" s="1525">
        <v>0</v>
      </c>
      <c r="F21" s="1525">
        <v>0</v>
      </c>
      <c r="G21" s="1525">
        <v>0</v>
      </c>
      <c r="H21" s="1525">
        <v>0</v>
      </c>
      <c r="I21" s="1525">
        <v>0</v>
      </c>
      <c r="J21" s="1525">
        <v>0</v>
      </c>
      <c r="K21" s="1525">
        <v>0</v>
      </c>
      <c r="L21" s="1525">
        <v>0</v>
      </c>
      <c r="M21" s="1525">
        <v>0</v>
      </c>
      <c r="N21" s="1525">
        <v>0</v>
      </c>
    </row>
    <row r="22" spans="1:14" s="1527" customFormat="1" ht="25.15" customHeight="1">
      <c r="A22" s="1849"/>
      <c r="B22" s="1840">
        <v>921</v>
      </c>
      <c r="C22" s="1521" t="s">
        <v>871</v>
      </c>
      <c r="D22" s="1525">
        <v>0</v>
      </c>
      <c r="E22" s="1525">
        <v>0</v>
      </c>
      <c r="F22" s="1524">
        <v>53.21</v>
      </c>
      <c r="G22" s="1523">
        <v>3499.4</v>
      </c>
      <c r="H22" s="1523">
        <v>4382.07</v>
      </c>
      <c r="I22" s="1523">
        <v>2498.8200000000002</v>
      </c>
      <c r="J22" s="1525">
        <v>0</v>
      </c>
      <c r="K22" s="1525">
        <v>0</v>
      </c>
      <c r="L22" s="1525">
        <v>0</v>
      </c>
      <c r="M22" s="1525">
        <v>0</v>
      </c>
      <c r="N22" s="1525">
        <v>0</v>
      </c>
    </row>
    <row r="23" spans="1:14" s="1527" customFormat="1" ht="25.15" customHeight="1">
      <c r="A23" s="1849"/>
      <c r="B23" s="1842"/>
      <c r="C23" s="1521" t="s">
        <v>795</v>
      </c>
      <c r="D23" s="1522">
        <v>20229945.059999999</v>
      </c>
      <c r="E23" s="1528">
        <v>330947.19</v>
      </c>
      <c r="F23" s="1525">
        <v>0</v>
      </c>
      <c r="G23" s="1525">
        <v>0</v>
      </c>
      <c r="H23" s="1525">
        <v>0</v>
      </c>
      <c r="I23" s="1525">
        <v>0</v>
      </c>
      <c r="J23" s="1525">
        <v>0</v>
      </c>
      <c r="K23" s="1525">
        <v>0</v>
      </c>
      <c r="L23" s="1525">
        <v>0</v>
      </c>
      <c r="M23" s="1525">
        <v>0</v>
      </c>
      <c r="N23" s="1525">
        <v>0</v>
      </c>
    </row>
    <row r="24" spans="1:14" s="1527" customFormat="1" ht="25.15" customHeight="1">
      <c r="A24" s="1848">
        <v>27</v>
      </c>
      <c r="B24" s="1516">
        <v>150</v>
      </c>
      <c r="C24" s="1521" t="s">
        <v>869</v>
      </c>
      <c r="D24" s="1525">
        <v>0</v>
      </c>
      <c r="E24" s="1525">
        <v>0</v>
      </c>
      <c r="F24" s="1525">
        <v>0</v>
      </c>
      <c r="G24" s="1523">
        <v>256066.24</v>
      </c>
      <c r="H24" s="1523">
        <v>360484.14</v>
      </c>
      <c r="I24" s="1523">
        <v>465968.65</v>
      </c>
      <c r="J24" s="1523">
        <v>979568.9</v>
      </c>
      <c r="K24" s="1523">
        <v>401621.13</v>
      </c>
      <c r="L24" s="1523">
        <v>74695.990000000005</v>
      </c>
      <c r="M24" s="1523">
        <v>85513.17</v>
      </c>
      <c r="N24" s="1525">
        <v>0</v>
      </c>
    </row>
    <row r="25" spans="1:14" s="1527" customFormat="1" ht="25.15" customHeight="1">
      <c r="A25" s="1849"/>
      <c r="B25" s="1840">
        <v>750</v>
      </c>
      <c r="C25" s="1521" t="s">
        <v>869</v>
      </c>
      <c r="D25" s="1525">
        <v>0</v>
      </c>
      <c r="E25" s="1525">
        <v>0</v>
      </c>
      <c r="F25" s="1525">
        <v>0</v>
      </c>
      <c r="G25" s="1525">
        <v>0</v>
      </c>
      <c r="H25" s="1522">
        <v>23610.53</v>
      </c>
      <c r="I25" s="1523">
        <v>427949.3</v>
      </c>
      <c r="J25" s="1523">
        <v>4070.26</v>
      </c>
      <c r="K25" s="1525">
        <v>0</v>
      </c>
      <c r="L25" s="1525">
        <v>0</v>
      </c>
      <c r="M25" s="1525">
        <v>0</v>
      </c>
      <c r="N25" s="1525">
        <v>0</v>
      </c>
    </row>
    <row r="26" spans="1:14" s="1527" customFormat="1" ht="25.15" customHeight="1">
      <c r="A26" s="1849"/>
      <c r="B26" s="1841"/>
      <c r="C26" s="1521" t="s">
        <v>799</v>
      </c>
      <c r="D26" s="1522">
        <v>74195203.659999996</v>
      </c>
      <c r="E26" s="1523">
        <v>1369491.29</v>
      </c>
      <c r="F26" s="1523">
        <v>10980770.17</v>
      </c>
      <c r="G26" s="1523">
        <v>656773.37</v>
      </c>
      <c r="H26" s="1525">
        <v>0</v>
      </c>
      <c r="I26" s="1525">
        <v>0</v>
      </c>
      <c r="J26" s="1525">
        <v>0</v>
      </c>
      <c r="K26" s="1525">
        <v>0</v>
      </c>
      <c r="L26" s="1525">
        <v>0</v>
      </c>
      <c r="M26" s="1525">
        <v>0</v>
      </c>
      <c r="N26" s="1524">
        <v>0.01</v>
      </c>
    </row>
    <row r="27" spans="1:14" s="1527" customFormat="1" ht="25.15" customHeight="1">
      <c r="A27" s="1850"/>
      <c r="B27" s="1842"/>
      <c r="C27" s="1521" t="s">
        <v>870</v>
      </c>
      <c r="D27" s="1525">
        <v>0</v>
      </c>
      <c r="E27" s="1525">
        <v>0</v>
      </c>
      <c r="F27" s="1525">
        <v>0</v>
      </c>
      <c r="G27" s="1525">
        <v>0</v>
      </c>
      <c r="H27" s="1525">
        <v>0</v>
      </c>
      <c r="I27" s="1523">
        <v>94426.4</v>
      </c>
      <c r="J27" s="1525">
        <v>0</v>
      </c>
      <c r="K27" s="1525">
        <v>0</v>
      </c>
      <c r="L27" s="1525">
        <v>0</v>
      </c>
      <c r="M27" s="1525">
        <v>0</v>
      </c>
      <c r="N27" s="1525">
        <v>0</v>
      </c>
    </row>
    <row r="28" spans="1:14" s="1527" customFormat="1" ht="25.15" customHeight="1">
      <c r="A28" s="1848">
        <v>28</v>
      </c>
      <c r="B28" s="1840">
        <v>730</v>
      </c>
      <c r="C28" s="1521" t="s">
        <v>869</v>
      </c>
      <c r="D28" s="1525">
        <v>0</v>
      </c>
      <c r="E28" s="1525">
        <v>0</v>
      </c>
      <c r="F28" s="1525">
        <v>0</v>
      </c>
      <c r="G28" s="1523">
        <v>1396225.37</v>
      </c>
      <c r="H28" s="1523">
        <v>2046984.38</v>
      </c>
      <c r="I28" s="1523">
        <v>240368.76</v>
      </c>
      <c r="J28" s="1523">
        <v>49458.9</v>
      </c>
      <c r="K28" s="1523">
        <v>7367.33</v>
      </c>
      <c r="L28" s="1523">
        <v>2572.3000000000002</v>
      </c>
      <c r="M28" s="1524">
        <v>101.19</v>
      </c>
      <c r="N28" s="1525">
        <v>0</v>
      </c>
    </row>
    <row r="29" spans="1:14" s="1527" customFormat="1" ht="25.15" customHeight="1">
      <c r="A29" s="1849"/>
      <c r="B29" s="1841"/>
      <c r="C29" s="1521" t="s">
        <v>872</v>
      </c>
      <c r="D29" s="1529">
        <v>0</v>
      </c>
      <c r="E29" s="1525">
        <v>0</v>
      </c>
      <c r="F29" s="1525">
        <v>0</v>
      </c>
      <c r="G29" s="1523">
        <v>1214.8900000000001</v>
      </c>
      <c r="H29" s="1522">
        <v>596.33000000000004</v>
      </c>
      <c r="I29" s="1525">
        <v>0</v>
      </c>
      <c r="J29" s="1525">
        <v>0</v>
      </c>
      <c r="K29" s="1525">
        <v>0</v>
      </c>
      <c r="L29" s="1525">
        <v>0</v>
      </c>
      <c r="M29" s="1525">
        <v>0</v>
      </c>
      <c r="N29" s="1525">
        <v>0</v>
      </c>
    </row>
    <row r="30" spans="1:14" s="1527" customFormat="1" ht="25.15" customHeight="1">
      <c r="A30" s="1849"/>
      <c r="B30" s="1841"/>
      <c r="C30" s="1521" t="s">
        <v>796</v>
      </c>
      <c r="D30" s="1522">
        <v>140630417.24000001</v>
      </c>
      <c r="E30" s="1523">
        <v>2155002.6800000002</v>
      </c>
      <c r="F30" s="1523">
        <v>1200723</v>
      </c>
      <c r="G30" s="1523">
        <v>13127.98</v>
      </c>
      <c r="H30" s="1525">
        <v>0</v>
      </c>
      <c r="I30" s="1525">
        <v>0</v>
      </c>
      <c r="J30" s="1525">
        <v>0</v>
      </c>
      <c r="K30" s="1525">
        <v>0</v>
      </c>
      <c r="L30" s="1525">
        <v>0</v>
      </c>
      <c r="M30" s="1525">
        <v>0</v>
      </c>
      <c r="N30" s="1523">
        <v>75904.639999999999</v>
      </c>
    </row>
    <row r="31" spans="1:14" s="1527" customFormat="1" ht="25.15" customHeight="1">
      <c r="A31" s="1849"/>
      <c r="B31" s="1841"/>
      <c r="C31" s="1521" t="s">
        <v>873</v>
      </c>
      <c r="D31" s="1525">
        <v>0</v>
      </c>
      <c r="E31" s="1525">
        <v>0</v>
      </c>
      <c r="F31" s="1525">
        <v>0</v>
      </c>
      <c r="G31" s="1525">
        <v>0</v>
      </c>
      <c r="H31" s="1525">
        <v>0</v>
      </c>
      <c r="I31" s="1525">
        <v>0</v>
      </c>
      <c r="J31" s="1525">
        <v>0</v>
      </c>
      <c r="K31" s="1523">
        <v>5373.75</v>
      </c>
      <c r="L31" s="1525">
        <v>0</v>
      </c>
      <c r="M31" s="1525">
        <v>0</v>
      </c>
      <c r="N31" s="1525">
        <v>0</v>
      </c>
    </row>
    <row r="32" spans="1:14" s="1527" customFormat="1" ht="25.15" customHeight="1">
      <c r="A32" s="1850"/>
      <c r="B32" s="1842"/>
      <c r="C32" s="1521" t="s">
        <v>798</v>
      </c>
      <c r="D32" s="1522">
        <v>11967692.66</v>
      </c>
      <c r="E32" s="1523">
        <v>651127.68999999994</v>
      </c>
      <c r="F32" s="1523">
        <v>202446.57</v>
      </c>
      <c r="G32" s="1528">
        <v>88624.33</v>
      </c>
      <c r="H32" s="1525">
        <v>0</v>
      </c>
      <c r="I32" s="1525">
        <v>0</v>
      </c>
      <c r="J32" s="1525">
        <v>0</v>
      </c>
      <c r="K32" s="1525">
        <v>0</v>
      </c>
      <c r="L32" s="1525">
        <v>0</v>
      </c>
      <c r="M32" s="1525">
        <v>0</v>
      </c>
      <c r="N32" s="1524">
        <v>429.46</v>
      </c>
    </row>
    <row r="33" spans="1:17" s="1527" customFormat="1" ht="25.15" customHeight="1">
      <c r="A33" s="1848">
        <v>30</v>
      </c>
      <c r="B33" s="1840">
        <v>801</v>
      </c>
      <c r="C33" s="1521" t="s">
        <v>873</v>
      </c>
      <c r="D33" s="1525">
        <v>0</v>
      </c>
      <c r="E33" s="1525">
        <v>0</v>
      </c>
      <c r="F33" s="1525">
        <v>0</v>
      </c>
      <c r="G33" s="1525">
        <v>0</v>
      </c>
      <c r="H33" s="1525">
        <v>0</v>
      </c>
      <c r="I33" s="1525">
        <v>0</v>
      </c>
      <c r="J33" s="1528">
        <v>26817.25</v>
      </c>
      <c r="K33" s="1525">
        <v>0</v>
      </c>
      <c r="L33" s="1525">
        <v>0</v>
      </c>
      <c r="M33" s="1525">
        <v>0</v>
      </c>
      <c r="N33" s="1525">
        <v>0</v>
      </c>
    </row>
    <row r="34" spans="1:17" s="1527" customFormat="1" ht="25.15" customHeight="1">
      <c r="A34" s="1850"/>
      <c r="B34" s="1842"/>
      <c r="C34" s="1521" t="s">
        <v>798</v>
      </c>
      <c r="D34" s="1522">
        <v>2482251.54</v>
      </c>
      <c r="E34" s="1523">
        <v>333566.01</v>
      </c>
      <c r="F34" s="1525">
        <v>0</v>
      </c>
      <c r="G34" s="1525">
        <v>0</v>
      </c>
      <c r="H34" s="1525">
        <v>0</v>
      </c>
      <c r="I34" s="1525">
        <v>0</v>
      </c>
      <c r="J34" s="1525">
        <v>0</v>
      </c>
      <c r="K34" s="1525">
        <v>0</v>
      </c>
      <c r="L34" s="1525">
        <v>0</v>
      </c>
      <c r="M34" s="1525">
        <v>0</v>
      </c>
      <c r="N34" s="1525">
        <v>0</v>
      </c>
    </row>
    <row r="35" spans="1:17" s="1527" customFormat="1" ht="25.15" customHeight="1">
      <c r="A35" s="1848">
        <v>31</v>
      </c>
      <c r="B35" s="1516">
        <v>150</v>
      </c>
      <c r="C35" s="1521" t="s">
        <v>873</v>
      </c>
      <c r="D35" s="1525">
        <v>0</v>
      </c>
      <c r="E35" s="1525">
        <v>0</v>
      </c>
      <c r="F35" s="1525">
        <v>0</v>
      </c>
      <c r="G35" s="1525">
        <v>0</v>
      </c>
      <c r="H35" s="1523">
        <v>1009.88</v>
      </c>
      <c r="I35" s="1523">
        <v>26400.36</v>
      </c>
      <c r="J35" s="1523">
        <v>8298.26</v>
      </c>
      <c r="K35" s="1523">
        <v>1290.0999999999999</v>
      </c>
      <c r="L35" s="1523">
        <v>1427.44</v>
      </c>
      <c r="M35" s="1523">
        <v>15731.47</v>
      </c>
      <c r="N35" s="1525">
        <v>0</v>
      </c>
    </row>
    <row r="36" spans="1:17" s="1527" customFormat="1" ht="25.15" customHeight="1">
      <c r="A36" s="1850"/>
      <c r="B36" s="1516">
        <v>853</v>
      </c>
      <c r="C36" s="1521" t="s">
        <v>798</v>
      </c>
      <c r="D36" s="1522">
        <v>4740601.2</v>
      </c>
      <c r="E36" s="1523">
        <v>142558.99</v>
      </c>
      <c r="F36" s="1523">
        <v>13043.29</v>
      </c>
      <c r="G36" s="1525">
        <v>0</v>
      </c>
      <c r="H36" s="1525">
        <v>0</v>
      </c>
      <c r="I36" s="1525">
        <v>0</v>
      </c>
      <c r="J36" s="1525">
        <v>0</v>
      </c>
      <c r="K36" s="1525">
        <v>0</v>
      </c>
      <c r="L36" s="1525">
        <v>0</v>
      </c>
      <c r="M36" s="1525">
        <v>0</v>
      </c>
      <c r="N36" s="1523">
        <v>642993.81999999995</v>
      </c>
    </row>
    <row r="37" spans="1:17" s="1527" customFormat="1" ht="25.15" customHeight="1">
      <c r="A37" s="1526">
        <v>32</v>
      </c>
      <c r="B37" s="1516">
        <v>801</v>
      </c>
      <c r="C37" s="1530" t="s">
        <v>874</v>
      </c>
      <c r="D37" s="1531">
        <v>336</v>
      </c>
      <c r="E37" s="1525">
        <v>0</v>
      </c>
      <c r="F37" s="1525">
        <v>0</v>
      </c>
      <c r="G37" s="1525">
        <v>0</v>
      </c>
      <c r="H37" s="1525">
        <v>0</v>
      </c>
      <c r="I37" s="1525">
        <v>0</v>
      </c>
      <c r="J37" s="1525">
        <v>0</v>
      </c>
      <c r="K37" s="1525">
        <v>0</v>
      </c>
      <c r="L37" s="1525">
        <v>0</v>
      </c>
      <c r="M37" s="1525">
        <v>0</v>
      </c>
      <c r="N37" s="1525">
        <v>0</v>
      </c>
    </row>
    <row r="38" spans="1:17" s="1527" customFormat="1" ht="25.15" customHeight="1">
      <c r="A38" s="1856" t="s">
        <v>875</v>
      </c>
      <c r="B38" s="1840">
        <v>150</v>
      </c>
      <c r="C38" s="1521" t="s">
        <v>869</v>
      </c>
      <c r="D38" s="1525">
        <v>0</v>
      </c>
      <c r="E38" s="1525">
        <v>0</v>
      </c>
      <c r="F38" s="1525">
        <v>0</v>
      </c>
      <c r="G38" s="1523">
        <v>2764453.43</v>
      </c>
      <c r="H38" s="1523">
        <v>7310570.7599999998</v>
      </c>
      <c r="I38" s="1523">
        <v>513851.05</v>
      </c>
      <c r="J38" s="1523">
        <v>74761.37</v>
      </c>
      <c r="K38" s="1525">
        <v>0</v>
      </c>
      <c r="L38" s="1525">
        <v>0</v>
      </c>
      <c r="M38" s="1523">
        <v>62718.3</v>
      </c>
      <c r="N38" s="1525">
        <v>0</v>
      </c>
    </row>
    <row r="39" spans="1:17" s="1527" customFormat="1" ht="25.15" customHeight="1">
      <c r="A39" s="1857"/>
      <c r="B39" s="1841"/>
      <c r="C39" s="1521" t="s">
        <v>796</v>
      </c>
      <c r="D39" s="1522">
        <v>39729782.420000002</v>
      </c>
      <c r="E39" s="1523">
        <v>2644629.44</v>
      </c>
      <c r="F39" s="1523">
        <v>713679.7</v>
      </c>
      <c r="G39" s="1525">
        <v>0</v>
      </c>
      <c r="H39" s="1525">
        <v>0</v>
      </c>
      <c r="I39" s="1525">
        <v>0</v>
      </c>
      <c r="J39" s="1525">
        <v>0</v>
      </c>
      <c r="K39" s="1525">
        <v>0</v>
      </c>
      <c r="L39" s="1525">
        <v>0</v>
      </c>
      <c r="M39" s="1525">
        <v>0</v>
      </c>
      <c r="N39" s="1525">
        <v>0</v>
      </c>
    </row>
    <row r="40" spans="1:17" s="1527" customFormat="1" ht="25.15" customHeight="1">
      <c r="A40" s="1857"/>
      <c r="B40" s="1841"/>
      <c r="C40" s="1521" t="s">
        <v>797</v>
      </c>
      <c r="D40" s="1522">
        <v>837720.04</v>
      </c>
      <c r="E40" s="1523">
        <v>338287.91</v>
      </c>
      <c r="F40" s="1523">
        <v>72984.479999999996</v>
      </c>
      <c r="G40" s="1525">
        <v>0</v>
      </c>
      <c r="H40" s="1525">
        <v>0</v>
      </c>
      <c r="I40" s="1525">
        <v>0</v>
      </c>
      <c r="J40" s="1525">
        <v>0</v>
      </c>
      <c r="K40" s="1525">
        <v>0</v>
      </c>
      <c r="L40" s="1525">
        <v>0</v>
      </c>
      <c r="M40" s="1525">
        <v>0</v>
      </c>
      <c r="N40" s="1525">
        <v>0</v>
      </c>
    </row>
    <row r="41" spans="1:17" s="1527" customFormat="1" ht="25.15" customHeight="1">
      <c r="A41" s="1857"/>
      <c r="B41" s="1842"/>
      <c r="C41" s="1521" t="s">
        <v>798</v>
      </c>
      <c r="D41" s="1522">
        <v>1269558.32</v>
      </c>
      <c r="E41" s="1523">
        <v>9364</v>
      </c>
      <c r="F41" s="1523">
        <v>73450.210000000006</v>
      </c>
      <c r="G41" s="1523">
        <v>198597.72</v>
      </c>
      <c r="H41" s="1525">
        <v>0</v>
      </c>
      <c r="I41" s="1525">
        <v>0</v>
      </c>
      <c r="J41" s="1525">
        <v>0</v>
      </c>
      <c r="K41" s="1525">
        <v>0</v>
      </c>
      <c r="L41" s="1525">
        <v>0</v>
      </c>
      <c r="M41" s="1525">
        <v>0</v>
      </c>
      <c r="N41" s="1525">
        <v>0</v>
      </c>
    </row>
    <row r="42" spans="1:17" s="1527" customFormat="1" ht="25.15" customHeight="1">
      <c r="A42" s="1857"/>
      <c r="B42" s="1840">
        <v>500</v>
      </c>
      <c r="C42" s="1521" t="s">
        <v>869</v>
      </c>
      <c r="D42" s="1525">
        <v>0</v>
      </c>
      <c r="E42" s="1525">
        <v>0</v>
      </c>
      <c r="F42" s="1525">
        <v>0</v>
      </c>
      <c r="G42" s="1525">
        <v>0</v>
      </c>
      <c r="H42" s="1523">
        <v>2175307.5499999998</v>
      </c>
      <c r="I42" s="1523">
        <v>66159.149999999994</v>
      </c>
      <c r="J42" s="1525">
        <v>0</v>
      </c>
      <c r="K42" s="1523">
        <v>22620.37</v>
      </c>
      <c r="L42" s="1525">
        <v>0</v>
      </c>
      <c r="M42" s="1525">
        <v>0</v>
      </c>
      <c r="N42" s="1525">
        <v>0</v>
      </c>
    </row>
    <row r="43" spans="1:17" s="1527" customFormat="1" ht="25.15" customHeight="1">
      <c r="A43" s="1857"/>
      <c r="B43" s="1842"/>
      <c r="C43" s="1521" t="s">
        <v>796</v>
      </c>
      <c r="D43" s="1525">
        <v>0</v>
      </c>
      <c r="E43" s="1525">
        <v>0</v>
      </c>
      <c r="F43" s="1523">
        <v>26077.35</v>
      </c>
      <c r="G43" s="1525">
        <v>0</v>
      </c>
      <c r="H43" s="1525">
        <v>0</v>
      </c>
      <c r="I43" s="1525">
        <v>0</v>
      </c>
      <c r="J43" s="1525">
        <v>0</v>
      </c>
      <c r="K43" s="1525">
        <v>0</v>
      </c>
      <c r="L43" s="1525">
        <v>0</v>
      </c>
      <c r="M43" s="1525">
        <v>0</v>
      </c>
      <c r="N43" s="1525">
        <v>0</v>
      </c>
      <c r="Q43" s="1532" t="s">
        <v>876</v>
      </c>
    </row>
    <row r="44" spans="1:17" s="1527" customFormat="1" ht="25.15" customHeight="1">
      <c r="A44" s="1857"/>
      <c r="B44" s="1533">
        <v>730</v>
      </c>
      <c r="C44" s="1521" t="s">
        <v>798</v>
      </c>
      <c r="D44" s="1522">
        <v>16321.04</v>
      </c>
      <c r="E44" s="1525">
        <v>0</v>
      </c>
      <c r="F44" s="1534">
        <v>0</v>
      </c>
      <c r="G44" s="1525">
        <v>0</v>
      </c>
      <c r="H44" s="1525">
        <v>0</v>
      </c>
      <c r="I44" s="1525">
        <v>0</v>
      </c>
      <c r="J44" s="1525">
        <v>0</v>
      </c>
      <c r="K44" s="1525">
        <v>0</v>
      </c>
      <c r="L44" s="1525">
        <v>0</v>
      </c>
      <c r="M44" s="1525">
        <v>0</v>
      </c>
      <c r="N44" s="1525">
        <v>0</v>
      </c>
    </row>
    <row r="45" spans="1:17" s="1527" customFormat="1" ht="25.15" customHeight="1">
      <c r="A45" s="1857"/>
      <c r="B45" s="1533">
        <v>750</v>
      </c>
      <c r="C45" s="1521" t="s">
        <v>798</v>
      </c>
      <c r="D45" s="1522">
        <v>720325.28</v>
      </c>
      <c r="E45" s="1535">
        <v>47209.440000000002</v>
      </c>
      <c r="F45" s="1525">
        <v>0</v>
      </c>
      <c r="G45" s="1525">
        <v>0</v>
      </c>
      <c r="H45" s="1525">
        <v>0</v>
      </c>
      <c r="I45" s="1525">
        <v>0</v>
      </c>
      <c r="J45" s="1525">
        <v>0</v>
      </c>
      <c r="K45" s="1525">
        <v>0</v>
      </c>
      <c r="L45" s="1525">
        <v>0</v>
      </c>
      <c r="M45" s="1525">
        <v>0</v>
      </c>
      <c r="N45" s="1525">
        <v>0</v>
      </c>
    </row>
    <row r="46" spans="1:17" s="1527" customFormat="1" ht="25.15" customHeight="1">
      <c r="A46" s="1857"/>
      <c r="B46" s="1840">
        <v>758</v>
      </c>
      <c r="C46" s="1521" t="s">
        <v>873</v>
      </c>
      <c r="D46" s="1525">
        <v>0</v>
      </c>
      <c r="E46" s="1525">
        <v>0</v>
      </c>
      <c r="F46" s="1525">
        <v>0</v>
      </c>
      <c r="G46" s="1525">
        <v>0</v>
      </c>
      <c r="H46" s="1523">
        <v>18233.080000000002</v>
      </c>
      <c r="I46" s="1523">
        <v>58217.16</v>
      </c>
      <c r="J46" s="1523">
        <v>63937.07</v>
      </c>
      <c r="K46" s="1523">
        <v>249626.03</v>
      </c>
      <c r="L46" s="1523">
        <v>94422.24</v>
      </c>
      <c r="M46" s="1523">
        <v>1273341.77</v>
      </c>
      <c r="N46" s="1525">
        <v>0</v>
      </c>
    </row>
    <row r="47" spans="1:17" s="1527" customFormat="1" ht="25.15" customHeight="1">
      <c r="A47" s="1857"/>
      <c r="B47" s="1841"/>
      <c r="C47" s="1521" t="s">
        <v>877</v>
      </c>
      <c r="D47" s="1525">
        <v>0</v>
      </c>
      <c r="E47" s="1525">
        <v>0</v>
      </c>
      <c r="F47" s="1525">
        <v>0</v>
      </c>
      <c r="G47" s="1525">
        <v>0</v>
      </c>
      <c r="H47" s="1523">
        <v>7381.32</v>
      </c>
      <c r="I47" s="1523">
        <v>232496.3</v>
      </c>
      <c r="J47" s="1523">
        <v>23890.92</v>
      </c>
      <c r="K47" s="1523">
        <v>6538.54</v>
      </c>
      <c r="L47" s="1523">
        <v>638843.52</v>
      </c>
      <c r="M47" s="1523">
        <v>834763.84</v>
      </c>
      <c r="N47" s="1525">
        <v>0</v>
      </c>
    </row>
    <row r="48" spans="1:17" s="1527" customFormat="1" ht="25.15" customHeight="1">
      <c r="A48" s="1857"/>
      <c r="B48" s="1841"/>
      <c r="C48" s="1521" t="s">
        <v>878</v>
      </c>
      <c r="D48" s="1522">
        <v>11122102.48</v>
      </c>
      <c r="E48" s="1522">
        <v>697777.12000000011</v>
      </c>
      <c r="F48" s="1522">
        <v>416890.97</v>
      </c>
      <c r="G48" s="1524">
        <v>276</v>
      </c>
      <c r="H48" s="1525">
        <v>0</v>
      </c>
      <c r="I48" s="1525">
        <v>0</v>
      </c>
      <c r="J48" s="1525">
        <v>0</v>
      </c>
      <c r="K48" s="1525">
        <v>0</v>
      </c>
      <c r="L48" s="1525">
        <v>0</v>
      </c>
      <c r="M48" s="1525">
        <v>0</v>
      </c>
      <c r="N48" s="1524">
        <v>3.07</v>
      </c>
    </row>
    <row r="49" spans="1:14" s="1527" customFormat="1" ht="25.15" customHeight="1">
      <c r="A49" s="1857"/>
      <c r="B49" s="1841"/>
      <c r="C49" s="1521" t="s">
        <v>879</v>
      </c>
      <c r="D49" s="1525">
        <v>0</v>
      </c>
      <c r="E49" s="1525">
        <v>0</v>
      </c>
      <c r="F49" s="1525">
        <v>0</v>
      </c>
      <c r="G49" s="1522">
        <v>20564.97</v>
      </c>
      <c r="H49" s="1523">
        <v>3728.13</v>
      </c>
      <c r="I49" s="1523">
        <v>2432.9699999999998</v>
      </c>
      <c r="J49" s="1525">
        <v>0</v>
      </c>
      <c r="K49" s="1525">
        <v>0</v>
      </c>
      <c r="L49" s="1525">
        <v>0</v>
      </c>
      <c r="M49" s="1525">
        <v>0</v>
      </c>
      <c r="N49" s="1525">
        <v>0</v>
      </c>
    </row>
    <row r="50" spans="1:14" s="1527" customFormat="1" ht="25.15" customHeight="1">
      <c r="A50" s="1857"/>
      <c r="B50" s="1841"/>
      <c r="C50" s="1521" t="s">
        <v>880</v>
      </c>
      <c r="D50" s="1522">
        <v>6829514</v>
      </c>
      <c r="E50" s="1523">
        <v>860526.58</v>
      </c>
      <c r="F50" s="1523">
        <v>44312.05</v>
      </c>
      <c r="G50" s="1525">
        <v>0</v>
      </c>
      <c r="H50" s="1525">
        <v>0</v>
      </c>
      <c r="I50" s="1525">
        <v>0</v>
      </c>
      <c r="J50" s="1525">
        <v>0</v>
      </c>
      <c r="K50" s="1525">
        <v>0</v>
      </c>
      <c r="L50" s="1525">
        <v>0</v>
      </c>
      <c r="M50" s="1525">
        <v>0</v>
      </c>
      <c r="N50" s="1525">
        <v>0</v>
      </c>
    </row>
    <row r="51" spans="1:14" s="1527" customFormat="1" ht="25.15" customHeight="1">
      <c r="A51" s="1857"/>
      <c r="B51" s="1841"/>
      <c r="C51" s="1521" t="s">
        <v>881</v>
      </c>
      <c r="D51" s="1525">
        <v>0</v>
      </c>
      <c r="E51" s="1525">
        <v>0</v>
      </c>
      <c r="F51" s="1525">
        <v>0</v>
      </c>
      <c r="G51" s="1525">
        <v>0</v>
      </c>
      <c r="H51" s="1525">
        <v>0</v>
      </c>
      <c r="I51" s="1523">
        <v>10429.67</v>
      </c>
      <c r="J51" s="1523">
        <v>3670.52</v>
      </c>
      <c r="K51" s="1525">
        <v>0</v>
      </c>
      <c r="L51" s="1525">
        <v>0</v>
      </c>
      <c r="M51" s="1523">
        <v>2870.42</v>
      </c>
      <c r="N51" s="1525">
        <v>0</v>
      </c>
    </row>
    <row r="52" spans="1:14" s="1527" customFormat="1" ht="25.15" customHeight="1">
      <c r="A52" s="1857"/>
      <c r="B52" s="1841"/>
      <c r="C52" s="1521" t="s">
        <v>882</v>
      </c>
      <c r="D52" s="1522">
        <v>31437834.59</v>
      </c>
      <c r="E52" s="1523">
        <v>2003733.59</v>
      </c>
      <c r="F52" s="1523">
        <v>173292.53</v>
      </c>
      <c r="G52" s="1525">
        <v>0</v>
      </c>
      <c r="H52" s="1525">
        <v>0</v>
      </c>
      <c r="I52" s="1525">
        <v>0</v>
      </c>
      <c r="J52" s="1525">
        <v>0</v>
      </c>
      <c r="K52" s="1525">
        <v>0</v>
      </c>
      <c r="L52" s="1525">
        <v>0</v>
      </c>
      <c r="M52" s="1525">
        <v>0</v>
      </c>
      <c r="N52" s="1523">
        <v>1690.92</v>
      </c>
    </row>
    <row r="53" spans="1:14" s="1527" customFormat="1" ht="25.15" customHeight="1">
      <c r="A53" s="1857"/>
      <c r="B53" s="1841"/>
      <c r="C53" s="1521" t="s">
        <v>883</v>
      </c>
      <c r="D53" s="1525">
        <v>0</v>
      </c>
      <c r="E53" s="1525">
        <v>0</v>
      </c>
      <c r="F53" s="1525">
        <v>0</v>
      </c>
      <c r="G53" s="1524">
        <v>369.4</v>
      </c>
      <c r="H53" s="1523">
        <v>634.27</v>
      </c>
      <c r="I53" s="1523">
        <v>1308.99</v>
      </c>
      <c r="J53" s="1525">
        <v>0</v>
      </c>
      <c r="K53" s="1523">
        <v>8152.06</v>
      </c>
      <c r="L53" s="1525">
        <v>0</v>
      </c>
      <c r="M53" s="1523">
        <v>135224.57</v>
      </c>
      <c r="N53" s="1525">
        <v>0</v>
      </c>
    </row>
    <row r="54" spans="1:14" s="1527" customFormat="1" ht="25.15" customHeight="1">
      <c r="A54" s="1857"/>
      <c r="B54" s="1841"/>
      <c r="C54" s="1521" t="s">
        <v>837</v>
      </c>
      <c r="D54" s="1522">
        <v>4656415.7200000007</v>
      </c>
      <c r="E54" s="1523">
        <v>395223.68</v>
      </c>
      <c r="F54" s="1523">
        <v>21430.39</v>
      </c>
      <c r="G54" s="1525">
        <v>0</v>
      </c>
      <c r="H54" s="1525">
        <v>0</v>
      </c>
      <c r="I54" s="1525">
        <v>0</v>
      </c>
      <c r="J54" s="1525">
        <v>0</v>
      </c>
      <c r="K54" s="1525">
        <v>0</v>
      </c>
      <c r="L54" s="1525">
        <v>0</v>
      </c>
      <c r="M54" s="1525">
        <v>0</v>
      </c>
      <c r="N54" s="1528">
        <v>9035.02</v>
      </c>
    </row>
    <row r="55" spans="1:14" s="1527" customFormat="1" ht="25.15" customHeight="1">
      <c r="A55" s="1857"/>
      <c r="B55" s="1841"/>
      <c r="C55" s="1521" t="s">
        <v>884</v>
      </c>
      <c r="D55" s="1525">
        <v>0</v>
      </c>
      <c r="E55" s="1525">
        <v>0</v>
      </c>
      <c r="F55" s="1525">
        <v>0</v>
      </c>
      <c r="G55" s="1525">
        <v>0</v>
      </c>
      <c r="H55" s="1523">
        <v>782956.42</v>
      </c>
      <c r="I55" s="1523">
        <v>19508.78</v>
      </c>
      <c r="J55" s="1523">
        <v>1033497.81</v>
      </c>
      <c r="K55" s="1523">
        <v>551264.37</v>
      </c>
      <c r="L55" s="1525">
        <v>0</v>
      </c>
      <c r="M55" s="1525">
        <v>0</v>
      </c>
      <c r="N55" s="1525">
        <v>0</v>
      </c>
    </row>
    <row r="56" spans="1:14" s="1527" customFormat="1" ht="25.15" customHeight="1">
      <c r="A56" s="1857"/>
      <c r="B56" s="1841"/>
      <c r="C56" s="1521" t="s">
        <v>804</v>
      </c>
      <c r="D56" s="1522">
        <v>19090273.18</v>
      </c>
      <c r="E56" s="1523">
        <v>3761736.4</v>
      </c>
      <c r="F56" s="1523">
        <v>824267.21</v>
      </c>
      <c r="G56" s="1523">
        <v>112304.52</v>
      </c>
      <c r="H56" s="1525">
        <v>0</v>
      </c>
      <c r="I56" s="1525">
        <v>0</v>
      </c>
      <c r="J56" s="1525">
        <v>0</v>
      </c>
      <c r="K56" s="1525">
        <v>0</v>
      </c>
      <c r="L56" s="1525">
        <v>0</v>
      </c>
      <c r="M56" s="1525">
        <v>0</v>
      </c>
      <c r="N56" s="1528">
        <v>48962.25</v>
      </c>
    </row>
    <row r="57" spans="1:14" s="1527" customFormat="1" ht="25.15" customHeight="1">
      <c r="A57" s="1857"/>
      <c r="B57" s="1841"/>
      <c r="C57" s="1521" t="s">
        <v>885</v>
      </c>
      <c r="D57" s="1536">
        <v>0</v>
      </c>
      <c r="E57" s="1534">
        <v>0</v>
      </c>
      <c r="F57" s="1534">
        <v>0</v>
      </c>
      <c r="G57" s="1525">
        <v>0</v>
      </c>
      <c r="H57" s="1524">
        <v>285.14999999999998</v>
      </c>
      <c r="I57" s="1523">
        <v>3482.52</v>
      </c>
      <c r="J57" s="1525">
        <v>0</v>
      </c>
      <c r="K57" s="1525">
        <v>0</v>
      </c>
      <c r="L57" s="1523">
        <v>1090.8499999999999</v>
      </c>
      <c r="M57" s="1524">
        <v>397.15</v>
      </c>
      <c r="N57" s="1525">
        <v>0</v>
      </c>
    </row>
    <row r="58" spans="1:14" s="1527" customFormat="1" ht="25.15" customHeight="1">
      <c r="A58" s="1857"/>
      <c r="B58" s="1841"/>
      <c r="C58" s="1521" t="s">
        <v>805</v>
      </c>
      <c r="D58" s="1522">
        <v>38411618.200000003</v>
      </c>
      <c r="E58" s="1523">
        <v>3995372.23</v>
      </c>
      <c r="F58" s="1523">
        <v>6376483.0899999999</v>
      </c>
      <c r="G58" s="1523">
        <v>8021820.3600000003</v>
      </c>
      <c r="H58" s="1525">
        <v>0</v>
      </c>
      <c r="I58" s="1525">
        <v>0</v>
      </c>
      <c r="J58" s="1525">
        <v>0</v>
      </c>
      <c r="K58" s="1525">
        <v>0</v>
      </c>
      <c r="L58" s="1525">
        <v>0</v>
      </c>
      <c r="M58" s="1525">
        <v>0</v>
      </c>
      <c r="N58" s="1525">
        <v>0</v>
      </c>
    </row>
    <row r="59" spans="1:14" s="1527" customFormat="1" ht="25.15" customHeight="1">
      <c r="A59" s="1857"/>
      <c r="B59" s="1841"/>
      <c r="C59" s="1521" t="s">
        <v>886</v>
      </c>
      <c r="D59" s="1525">
        <v>0</v>
      </c>
      <c r="E59" s="1525">
        <v>0</v>
      </c>
      <c r="F59" s="1525">
        <v>0</v>
      </c>
      <c r="G59" s="1525">
        <v>0</v>
      </c>
      <c r="H59" s="1523">
        <v>89775.39</v>
      </c>
      <c r="I59" s="1523">
        <v>1957.38</v>
      </c>
      <c r="J59" s="1525">
        <v>0</v>
      </c>
      <c r="K59" s="1525">
        <v>0</v>
      </c>
      <c r="L59" s="1523">
        <v>1864.13</v>
      </c>
      <c r="M59" s="1525">
        <v>0</v>
      </c>
      <c r="N59" s="1525">
        <v>0</v>
      </c>
    </row>
    <row r="60" spans="1:14" s="1527" customFormat="1" ht="25.15" customHeight="1">
      <c r="A60" s="1857"/>
      <c r="B60" s="1841"/>
      <c r="C60" s="1521" t="s">
        <v>887</v>
      </c>
      <c r="D60" s="1522">
        <v>9022309.2199999988</v>
      </c>
      <c r="E60" s="1523">
        <v>1155812.3</v>
      </c>
      <c r="F60" s="1523">
        <v>756982.75</v>
      </c>
      <c r="G60" s="1523">
        <v>40425.089999999997</v>
      </c>
      <c r="H60" s="1525">
        <v>0</v>
      </c>
      <c r="I60" s="1525">
        <v>0</v>
      </c>
      <c r="J60" s="1525">
        <v>0</v>
      </c>
      <c r="K60" s="1525">
        <v>0</v>
      </c>
      <c r="L60" s="1525">
        <v>0</v>
      </c>
      <c r="M60" s="1525">
        <v>0</v>
      </c>
      <c r="N60" s="1523">
        <v>25968.47</v>
      </c>
    </row>
    <row r="61" spans="1:14" s="1527" customFormat="1" ht="25.15" customHeight="1">
      <c r="A61" s="1857"/>
      <c r="B61" s="1841"/>
      <c r="C61" s="1521" t="s">
        <v>888</v>
      </c>
      <c r="D61" s="1525">
        <v>0</v>
      </c>
      <c r="E61" s="1525">
        <v>0</v>
      </c>
      <c r="F61" s="1525">
        <v>0</v>
      </c>
      <c r="G61" s="1525">
        <v>0</v>
      </c>
      <c r="H61" s="1523">
        <v>12908.81</v>
      </c>
      <c r="I61" s="1525">
        <v>0</v>
      </c>
      <c r="J61" s="1525">
        <v>0</v>
      </c>
      <c r="K61" s="1525">
        <v>0</v>
      </c>
      <c r="L61" s="1523">
        <v>147168.76</v>
      </c>
      <c r="M61" s="1525">
        <v>0</v>
      </c>
      <c r="N61" s="1525">
        <v>0</v>
      </c>
    </row>
    <row r="62" spans="1:14" s="1527" customFormat="1" ht="25.15" customHeight="1">
      <c r="A62" s="1857"/>
      <c r="B62" s="1841"/>
      <c r="C62" s="1521" t="s">
        <v>807</v>
      </c>
      <c r="D62" s="1522">
        <v>5335524.07</v>
      </c>
      <c r="E62" s="1523">
        <v>1317116.06</v>
      </c>
      <c r="F62" s="1523">
        <v>450253.69999999995</v>
      </c>
      <c r="G62" s="1525">
        <v>0</v>
      </c>
      <c r="H62" s="1525">
        <v>0</v>
      </c>
      <c r="I62" s="1525">
        <v>0</v>
      </c>
      <c r="J62" s="1525">
        <v>0</v>
      </c>
      <c r="K62" s="1525">
        <v>0</v>
      </c>
      <c r="L62" s="1525">
        <v>0</v>
      </c>
      <c r="M62" s="1525">
        <v>0</v>
      </c>
      <c r="N62" s="1523">
        <v>27217.51</v>
      </c>
    </row>
    <row r="63" spans="1:14" s="1527" customFormat="1" ht="25.15" customHeight="1">
      <c r="A63" s="1857"/>
      <c r="B63" s="1841"/>
      <c r="C63" s="1521" t="s">
        <v>889</v>
      </c>
      <c r="D63" s="1525">
        <v>0</v>
      </c>
      <c r="E63" s="1525">
        <v>0</v>
      </c>
      <c r="F63" s="1525">
        <v>0</v>
      </c>
      <c r="G63" s="1525">
        <v>0</v>
      </c>
      <c r="H63" s="1525">
        <v>0</v>
      </c>
      <c r="I63" s="1525">
        <v>0</v>
      </c>
      <c r="J63" s="1525">
        <v>0</v>
      </c>
      <c r="K63" s="1525">
        <v>0</v>
      </c>
      <c r="L63" s="1523">
        <v>24420.720000000001</v>
      </c>
      <c r="M63" s="1525">
        <v>0</v>
      </c>
      <c r="N63" s="1525">
        <v>0</v>
      </c>
    </row>
    <row r="64" spans="1:14" s="1527" customFormat="1" ht="25.15" customHeight="1">
      <c r="A64" s="1857"/>
      <c r="B64" s="1841"/>
      <c r="C64" s="1521" t="s">
        <v>808</v>
      </c>
      <c r="D64" s="1522">
        <v>21534646.990000002</v>
      </c>
      <c r="E64" s="1522">
        <v>243655.51</v>
      </c>
      <c r="F64" s="1522">
        <v>349937</v>
      </c>
      <c r="G64" s="1524">
        <v>140.76</v>
      </c>
      <c r="H64" s="1525">
        <v>0</v>
      </c>
      <c r="I64" s="1525">
        <v>0</v>
      </c>
      <c r="J64" s="1525">
        <v>0</v>
      </c>
      <c r="K64" s="1525">
        <v>0</v>
      </c>
      <c r="L64" s="1525">
        <v>0</v>
      </c>
      <c r="M64" s="1525">
        <v>0</v>
      </c>
      <c r="N64" s="1525">
        <v>0</v>
      </c>
    </row>
    <row r="65" spans="1:14" s="1527" customFormat="1" ht="25.15" customHeight="1">
      <c r="A65" s="1857"/>
      <c r="B65" s="1841"/>
      <c r="C65" s="1521" t="s">
        <v>890</v>
      </c>
      <c r="D65" s="1525">
        <v>0</v>
      </c>
      <c r="E65" s="1525">
        <v>0</v>
      </c>
      <c r="F65" s="1525">
        <v>0</v>
      </c>
      <c r="G65" s="1525">
        <v>0</v>
      </c>
      <c r="H65" s="1523">
        <v>16459.43</v>
      </c>
      <c r="I65" s="1525">
        <v>0</v>
      </c>
      <c r="J65" s="1523">
        <v>170466.48</v>
      </c>
      <c r="K65" s="1525">
        <v>0</v>
      </c>
      <c r="L65" s="1525">
        <v>0</v>
      </c>
      <c r="M65" s="1525">
        <v>0</v>
      </c>
      <c r="N65" s="1525">
        <v>0</v>
      </c>
    </row>
    <row r="66" spans="1:14" s="1527" customFormat="1" ht="25.15" customHeight="1">
      <c r="A66" s="1857"/>
      <c r="B66" s="1841"/>
      <c r="C66" s="1521" t="s">
        <v>809</v>
      </c>
      <c r="D66" s="1522">
        <v>3886057.91</v>
      </c>
      <c r="E66" s="1523">
        <v>108744.44</v>
      </c>
      <c r="F66" s="1523">
        <v>7752.06</v>
      </c>
      <c r="G66" s="1525">
        <v>0</v>
      </c>
      <c r="H66" s="1525">
        <v>0</v>
      </c>
      <c r="I66" s="1525">
        <v>0</v>
      </c>
      <c r="J66" s="1525">
        <v>0</v>
      </c>
      <c r="K66" s="1525">
        <v>0</v>
      </c>
      <c r="L66" s="1525">
        <v>0</v>
      </c>
      <c r="M66" s="1525">
        <v>0</v>
      </c>
      <c r="N66" s="1525">
        <v>0</v>
      </c>
    </row>
    <row r="67" spans="1:14" s="1527" customFormat="1" ht="25.15" customHeight="1">
      <c r="A67" s="1857"/>
      <c r="B67" s="1841"/>
      <c r="C67" s="1521" t="s">
        <v>891</v>
      </c>
      <c r="D67" s="1522">
        <v>19575462.880000003</v>
      </c>
      <c r="E67" s="1523">
        <v>1705263.25</v>
      </c>
      <c r="F67" s="1523">
        <v>140922.03</v>
      </c>
      <c r="G67" s="1523">
        <v>2517.6</v>
      </c>
      <c r="H67" s="1525">
        <v>0</v>
      </c>
      <c r="I67" s="1525">
        <v>0</v>
      </c>
      <c r="J67" s="1525">
        <v>0</v>
      </c>
      <c r="K67" s="1525">
        <v>0</v>
      </c>
      <c r="L67" s="1525">
        <v>0</v>
      </c>
      <c r="M67" s="1525">
        <v>0</v>
      </c>
      <c r="N67" s="1525">
        <v>0</v>
      </c>
    </row>
    <row r="68" spans="1:14" s="1527" customFormat="1" ht="25.15" customHeight="1">
      <c r="A68" s="1857"/>
      <c r="B68" s="1841"/>
      <c r="C68" s="1521" t="s">
        <v>892</v>
      </c>
      <c r="D68" s="1525">
        <v>0</v>
      </c>
      <c r="E68" s="1525">
        <v>0</v>
      </c>
      <c r="F68" s="1525">
        <v>0</v>
      </c>
      <c r="G68" s="1523">
        <v>5851.52</v>
      </c>
      <c r="H68" s="1523">
        <v>74046.7</v>
      </c>
      <c r="I68" s="1525">
        <v>0</v>
      </c>
      <c r="J68" s="1523">
        <v>139211.45000000001</v>
      </c>
      <c r="K68" s="1523">
        <v>34002.53</v>
      </c>
      <c r="L68" s="1523">
        <v>19943.79</v>
      </c>
      <c r="M68" s="1523">
        <v>43123.61</v>
      </c>
      <c r="N68" s="1525">
        <v>0</v>
      </c>
    </row>
    <row r="69" spans="1:14" s="1527" customFormat="1" ht="25.15" customHeight="1">
      <c r="A69" s="1857"/>
      <c r="B69" s="1841"/>
      <c r="C69" s="1521" t="s">
        <v>893</v>
      </c>
      <c r="D69" s="1522">
        <v>17478485.27</v>
      </c>
      <c r="E69" s="1523">
        <v>1471464.56</v>
      </c>
      <c r="F69" s="1523">
        <v>778839.71</v>
      </c>
      <c r="G69" s="1525">
        <v>0</v>
      </c>
      <c r="H69" s="1525">
        <v>0</v>
      </c>
      <c r="I69" s="1525">
        <v>0</v>
      </c>
      <c r="J69" s="1525">
        <v>0</v>
      </c>
      <c r="K69" s="1525">
        <v>0</v>
      </c>
      <c r="L69" s="1525">
        <v>0</v>
      </c>
      <c r="M69" s="1525">
        <v>0</v>
      </c>
      <c r="N69" s="1525">
        <v>0</v>
      </c>
    </row>
    <row r="70" spans="1:14" s="1527" customFormat="1" ht="25.15" customHeight="1">
      <c r="A70" s="1857"/>
      <c r="B70" s="1841"/>
      <c r="C70" s="1521" t="s">
        <v>894</v>
      </c>
      <c r="D70" s="1525">
        <v>0</v>
      </c>
      <c r="E70" s="1525">
        <v>0</v>
      </c>
      <c r="F70" s="1525">
        <v>0</v>
      </c>
      <c r="G70" s="1523">
        <v>13749.98</v>
      </c>
      <c r="H70" s="1523">
        <v>13165.6</v>
      </c>
      <c r="I70" s="1522">
        <v>234706.14</v>
      </c>
      <c r="J70" s="1525">
        <v>0</v>
      </c>
      <c r="K70" s="1525">
        <v>0</v>
      </c>
      <c r="L70" s="1522">
        <v>2579.17</v>
      </c>
      <c r="M70" s="1525">
        <v>0</v>
      </c>
      <c r="N70" s="1525">
        <v>0</v>
      </c>
    </row>
    <row r="71" spans="1:14" s="1527" customFormat="1" ht="25.15" customHeight="1">
      <c r="A71" s="1857"/>
      <c r="B71" s="1841"/>
      <c r="C71" s="1521" t="s">
        <v>895</v>
      </c>
      <c r="D71" s="1522">
        <v>12831937.690000001</v>
      </c>
      <c r="E71" s="1523">
        <v>974376.9800000001</v>
      </c>
      <c r="F71" s="1522">
        <v>42076.28</v>
      </c>
      <c r="G71" s="1525">
        <v>0</v>
      </c>
      <c r="H71" s="1525">
        <v>0</v>
      </c>
      <c r="I71" s="1525">
        <v>0</v>
      </c>
      <c r="J71" s="1525">
        <v>0</v>
      </c>
      <c r="K71" s="1525">
        <v>0</v>
      </c>
      <c r="L71" s="1525">
        <v>0</v>
      </c>
      <c r="M71" s="1525">
        <v>0</v>
      </c>
      <c r="N71" s="1524">
        <v>295.57</v>
      </c>
    </row>
    <row r="72" spans="1:14" s="1527" customFormat="1" ht="25.15" customHeight="1">
      <c r="A72" s="1857"/>
      <c r="B72" s="1841"/>
      <c r="C72" s="1521" t="s">
        <v>896</v>
      </c>
      <c r="D72" s="1525">
        <v>0</v>
      </c>
      <c r="E72" s="1525">
        <v>0</v>
      </c>
      <c r="F72" s="1525">
        <v>0</v>
      </c>
      <c r="G72" s="1525">
        <v>0</v>
      </c>
      <c r="H72" s="1525">
        <v>0</v>
      </c>
      <c r="I72" s="1523">
        <v>25162.59</v>
      </c>
      <c r="J72" s="1523">
        <v>23722.26</v>
      </c>
      <c r="K72" s="1525">
        <v>0</v>
      </c>
      <c r="L72" s="1523">
        <v>12496.44</v>
      </c>
      <c r="M72" s="1525">
        <v>0</v>
      </c>
      <c r="N72" s="1525">
        <v>0</v>
      </c>
    </row>
    <row r="73" spans="1:14" s="1527" customFormat="1" ht="25.15" customHeight="1">
      <c r="A73" s="1857"/>
      <c r="B73" s="1841"/>
      <c r="C73" s="1521" t="s">
        <v>897</v>
      </c>
      <c r="D73" s="1522">
        <v>4610899.82</v>
      </c>
      <c r="E73" s="1522">
        <v>525095.84</v>
      </c>
      <c r="F73" s="1522">
        <v>926210.44000000006</v>
      </c>
      <c r="G73" s="1522">
        <v>68020.990000000005</v>
      </c>
      <c r="H73" s="1525">
        <v>0</v>
      </c>
      <c r="I73" s="1525">
        <v>0</v>
      </c>
      <c r="J73" s="1525">
        <v>0</v>
      </c>
      <c r="K73" s="1525">
        <v>0</v>
      </c>
      <c r="L73" s="1525">
        <v>0</v>
      </c>
      <c r="M73" s="1525">
        <v>0</v>
      </c>
      <c r="N73" s="1523">
        <v>91211.71</v>
      </c>
    </row>
    <row r="74" spans="1:14" s="1527" customFormat="1" ht="25.15" customHeight="1">
      <c r="A74" s="1857"/>
      <c r="B74" s="1841"/>
      <c r="C74" s="1521" t="s">
        <v>898</v>
      </c>
      <c r="D74" s="1525">
        <v>0</v>
      </c>
      <c r="E74" s="1525">
        <v>0</v>
      </c>
      <c r="F74" s="1525">
        <v>0</v>
      </c>
      <c r="G74" s="1522">
        <v>11189.59</v>
      </c>
      <c r="H74" s="1525">
        <v>0</v>
      </c>
      <c r="I74" s="1525">
        <v>0</v>
      </c>
      <c r="J74" s="1525">
        <v>0</v>
      </c>
      <c r="K74" s="1525">
        <v>0</v>
      </c>
      <c r="L74" s="1525">
        <v>0</v>
      </c>
      <c r="M74" s="1523">
        <v>1500</v>
      </c>
      <c r="N74" s="1525">
        <v>0</v>
      </c>
    </row>
    <row r="75" spans="1:14" s="1527" customFormat="1" ht="25.15" customHeight="1">
      <c r="A75" s="1857"/>
      <c r="B75" s="1841"/>
      <c r="C75" s="1521" t="s">
        <v>814</v>
      </c>
      <c r="D75" s="1522">
        <v>14246076.73</v>
      </c>
      <c r="E75" s="1523">
        <v>1263330.45</v>
      </c>
      <c r="F75" s="1523">
        <v>257351.29</v>
      </c>
      <c r="G75" s="1522">
        <v>23220.53</v>
      </c>
      <c r="H75" s="1525">
        <v>0</v>
      </c>
      <c r="I75" s="1525">
        <v>0</v>
      </c>
      <c r="J75" s="1525">
        <v>0</v>
      </c>
      <c r="K75" s="1525">
        <v>0</v>
      </c>
      <c r="L75" s="1525">
        <v>0</v>
      </c>
      <c r="M75" s="1525">
        <v>0</v>
      </c>
      <c r="N75" s="1525">
        <v>0</v>
      </c>
    </row>
    <row r="76" spans="1:14" s="1527" customFormat="1" ht="25.15" customHeight="1">
      <c r="A76" s="1857"/>
      <c r="B76" s="1841"/>
      <c r="C76" s="1521" t="s">
        <v>899</v>
      </c>
      <c r="D76" s="1525">
        <v>0</v>
      </c>
      <c r="E76" s="1525">
        <v>0</v>
      </c>
      <c r="F76" s="1525">
        <v>0</v>
      </c>
      <c r="G76" s="1524">
        <v>187.61</v>
      </c>
      <c r="H76" s="1522">
        <v>340647.69</v>
      </c>
      <c r="I76" s="1523">
        <v>9503.51</v>
      </c>
      <c r="J76" s="1525">
        <v>0</v>
      </c>
      <c r="K76" s="1525">
        <v>0</v>
      </c>
      <c r="L76" s="1523">
        <v>10805.86</v>
      </c>
      <c r="M76" s="1525">
        <v>0</v>
      </c>
      <c r="N76" s="1525">
        <v>0</v>
      </c>
    </row>
    <row r="77" spans="1:14" s="1527" customFormat="1" ht="25.15" customHeight="1">
      <c r="A77" s="1857"/>
      <c r="B77" s="1842"/>
      <c r="C77" s="1521" t="s">
        <v>900</v>
      </c>
      <c r="D77" s="1522">
        <v>6693954.9900000002</v>
      </c>
      <c r="E77" s="1523">
        <v>808652.5</v>
      </c>
      <c r="F77" s="1523">
        <v>10251.42</v>
      </c>
      <c r="G77" s="1525">
        <v>0</v>
      </c>
      <c r="H77" s="1525">
        <v>0</v>
      </c>
      <c r="I77" s="1525">
        <v>0</v>
      </c>
      <c r="J77" s="1525">
        <v>0</v>
      </c>
      <c r="K77" s="1525">
        <v>0</v>
      </c>
      <c r="L77" s="1525">
        <v>0</v>
      </c>
      <c r="M77" s="1525">
        <v>0</v>
      </c>
      <c r="N77" s="1523">
        <v>50000</v>
      </c>
    </row>
    <row r="78" spans="1:14" s="1527" customFormat="1" ht="25.15" customHeight="1">
      <c r="A78" s="1857"/>
      <c r="B78" s="1516">
        <v>801</v>
      </c>
      <c r="C78" s="1521" t="s">
        <v>798</v>
      </c>
      <c r="D78" s="1522">
        <v>1105429.27</v>
      </c>
      <c r="E78" s="1522">
        <v>1381873.72</v>
      </c>
      <c r="F78" s="1523">
        <v>2836868.24</v>
      </c>
      <c r="G78" s="1525">
        <v>0</v>
      </c>
      <c r="H78" s="1525">
        <v>0</v>
      </c>
      <c r="I78" s="1525">
        <v>0</v>
      </c>
      <c r="J78" s="1525">
        <v>0</v>
      </c>
      <c r="K78" s="1525">
        <v>0</v>
      </c>
      <c r="L78" s="1525">
        <v>0</v>
      </c>
      <c r="M78" s="1525">
        <v>0</v>
      </c>
      <c r="N78" s="1537">
        <v>19.829999999999998</v>
      </c>
    </row>
    <row r="79" spans="1:14" s="1527" customFormat="1" ht="25.15" customHeight="1">
      <c r="A79" s="1857"/>
      <c r="B79" s="1516">
        <v>851</v>
      </c>
      <c r="C79" s="1521" t="s">
        <v>798</v>
      </c>
      <c r="D79" s="1522">
        <v>638490.37</v>
      </c>
      <c r="E79" s="1525">
        <v>0</v>
      </c>
      <c r="F79" s="1525">
        <v>0</v>
      </c>
      <c r="G79" s="1525">
        <v>0</v>
      </c>
      <c r="H79" s="1525">
        <v>0</v>
      </c>
      <c r="I79" s="1525">
        <v>0</v>
      </c>
      <c r="J79" s="1525">
        <v>0</v>
      </c>
      <c r="K79" s="1525">
        <v>0</v>
      </c>
      <c r="L79" s="1525">
        <v>0</v>
      </c>
      <c r="M79" s="1525">
        <v>0</v>
      </c>
      <c r="N79" s="1525">
        <v>0</v>
      </c>
    </row>
    <row r="80" spans="1:14" s="1527" customFormat="1" ht="25.15" customHeight="1">
      <c r="A80" s="1857"/>
      <c r="B80" s="1516">
        <v>852</v>
      </c>
      <c r="C80" s="1521" t="s">
        <v>798</v>
      </c>
      <c r="D80" s="1525">
        <v>0</v>
      </c>
      <c r="E80" s="1525">
        <v>0</v>
      </c>
      <c r="F80" s="1525">
        <v>0</v>
      </c>
      <c r="G80" s="1525">
        <v>0</v>
      </c>
      <c r="H80" s="1525">
        <v>0</v>
      </c>
      <c r="I80" s="1525">
        <v>0</v>
      </c>
      <c r="J80" s="1525">
        <v>0</v>
      </c>
      <c r="K80" s="1525">
        <v>0</v>
      </c>
      <c r="L80" s="1525">
        <v>0</v>
      </c>
      <c r="M80" s="1525">
        <v>0</v>
      </c>
      <c r="N80" s="1537">
        <v>180.11</v>
      </c>
    </row>
    <row r="81" spans="1:14" s="1527" customFormat="1" ht="25.15" customHeight="1">
      <c r="A81" s="1858"/>
      <c r="B81" s="1516">
        <v>853</v>
      </c>
      <c r="C81" s="1521" t="s">
        <v>798</v>
      </c>
      <c r="D81" s="1522">
        <v>3314500.51</v>
      </c>
      <c r="E81" s="1523">
        <v>491722.05</v>
      </c>
      <c r="F81" s="1523">
        <v>117905.26</v>
      </c>
      <c r="G81" s="1523">
        <v>8297.81</v>
      </c>
      <c r="H81" s="1525">
        <v>0</v>
      </c>
      <c r="I81" s="1525">
        <v>0</v>
      </c>
      <c r="J81" s="1525">
        <v>0</v>
      </c>
      <c r="K81" s="1525">
        <v>0</v>
      </c>
      <c r="L81" s="1525">
        <v>0</v>
      </c>
      <c r="M81" s="1525">
        <v>0</v>
      </c>
      <c r="N81" s="1523">
        <v>28867.75</v>
      </c>
    </row>
    <row r="82" spans="1:14" s="1527" customFormat="1" ht="25.15" customHeight="1">
      <c r="A82" s="1848">
        <v>37</v>
      </c>
      <c r="B82" s="1533">
        <v>750</v>
      </c>
      <c r="C82" s="1521" t="s">
        <v>798</v>
      </c>
      <c r="D82" s="1522">
        <v>685.2</v>
      </c>
      <c r="E82" s="1525">
        <v>0</v>
      </c>
      <c r="F82" s="1525">
        <v>0</v>
      </c>
      <c r="G82" s="1525">
        <v>0</v>
      </c>
      <c r="H82" s="1525">
        <v>0</v>
      </c>
      <c r="I82" s="1525">
        <v>0</v>
      </c>
      <c r="J82" s="1525">
        <v>0</v>
      </c>
      <c r="K82" s="1525">
        <v>0</v>
      </c>
      <c r="L82" s="1525">
        <v>0</v>
      </c>
      <c r="M82" s="1525">
        <v>0</v>
      </c>
      <c r="N82" s="1525">
        <v>0</v>
      </c>
    </row>
    <row r="83" spans="1:14" s="1527" customFormat="1" ht="25.15" customHeight="1">
      <c r="A83" s="1850"/>
      <c r="B83" s="1533">
        <v>755</v>
      </c>
      <c r="C83" s="1521" t="s">
        <v>798</v>
      </c>
      <c r="D83" s="1522">
        <v>250151.43</v>
      </c>
      <c r="E83" s="1523">
        <v>396098.6</v>
      </c>
      <c r="F83" s="1523">
        <v>8681.6200000000008</v>
      </c>
      <c r="G83" s="1525">
        <v>0</v>
      </c>
      <c r="H83" s="1525">
        <v>0</v>
      </c>
      <c r="I83" s="1525">
        <v>0</v>
      </c>
      <c r="J83" s="1525">
        <v>0</v>
      </c>
      <c r="K83" s="1525">
        <v>0</v>
      </c>
      <c r="L83" s="1525">
        <v>0</v>
      </c>
      <c r="M83" s="1525">
        <v>0</v>
      </c>
      <c r="N83" s="1525">
        <v>0</v>
      </c>
    </row>
    <row r="84" spans="1:14" s="1527" customFormat="1" ht="25.15" customHeight="1">
      <c r="A84" s="1848">
        <v>39</v>
      </c>
      <c r="B84" s="1840">
        <v>600</v>
      </c>
      <c r="C84" s="1521" t="s">
        <v>819</v>
      </c>
      <c r="D84" s="1525">
        <v>0</v>
      </c>
      <c r="E84" s="1528">
        <v>225495.71</v>
      </c>
      <c r="F84" s="1528">
        <v>3549.23</v>
      </c>
      <c r="G84" s="1525">
        <v>0</v>
      </c>
      <c r="H84" s="1525">
        <v>0</v>
      </c>
      <c r="I84" s="1525">
        <v>0</v>
      </c>
      <c r="J84" s="1525">
        <v>0</v>
      </c>
      <c r="K84" s="1525">
        <v>0</v>
      </c>
      <c r="L84" s="1525">
        <v>0</v>
      </c>
      <c r="M84" s="1525">
        <v>0</v>
      </c>
      <c r="N84" s="1525">
        <v>0</v>
      </c>
    </row>
    <row r="85" spans="1:14" s="1527" customFormat="1" ht="25.15" customHeight="1">
      <c r="A85" s="1849"/>
      <c r="B85" s="1841"/>
      <c r="C85" s="1521" t="s">
        <v>795</v>
      </c>
      <c r="D85" s="1522">
        <v>141785217.92999998</v>
      </c>
      <c r="E85" s="1522">
        <v>545139.94999999995</v>
      </c>
      <c r="F85" s="1522">
        <v>41518.18</v>
      </c>
      <c r="G85" s="1525">
        <v>0</v>
      </c>
      <c r="H85" s="1525">
        <v>0</v>
      </c>
      <c r="I85" s="1525">
        <v>0</v>
      </c>
      <c r="J85" s="1525">
        <v>0</v>
      </c>
      <c r="K85" s="1525">
        <v>0</v>
      </c>
      <c r="L85" s="1525">
        <v>0</v>
      </c>
      <c r="M85" s="1525">
        <v>0</v>
      </c>
      <c r="N85" s="1525">
        <v>0</v>
      </c>
    </row>
    <row r="86" spans="1:14" s="1527" customFormat="1" ht="25.15" customHeight="1">
      <c r="A86" s="1850"/>
      <c r="B86" s="1842"/>
      <c r="C86" s="1521" t="s">
        <v>797</v>
      </c>
      <c r="D86" s="1522">
        <v>12330295.33</v>
      </c>
      <c r="E86" s="1525">
        <v>0</v>
      </c>
      <c r="F86" s="1525">
        <v>0</v>
      </c>
      <c r="G86" s="1525">
        <v>0</v>
      </c>
      <c r="H86" s="1525">
        <v>0</v>
      </c>
      <c r="I86" s="1525">
        <v>0</v>
      </c>
      <c r="J86" s="1525">
        <v>0</v>
      </c>
      <c r="K86" s="1525">
        <v>0</v>
      </c>
      <c r="L86" s="1525">
        <v>0</v>
      </c>
      <c r="M86" s="1525">
        <v>0</v>
      </c>
      <c r="N86" s="1525">
        <v>0</v>
      </c>
    </row>
    <row r="87" spans="1:14" s="1527" customFormat="1" ht="25.15" customHeight="1">
      <c r="A87" s="1848">
        <v>41</v>
      </c>
      <c r="B87" s="1538" t="s">
        <v>352</v>
      </c>
      <c r="C87" s="1521" t="s">
        <v>795</v>
      </c>
      <c r="D87" s="1522">
        <v>2306626.4700000002</v>
      </c>
      <c r="E87" s="1522">
        <v>16274.49</v>
      </c>
      <c r="F87" s="1525">
        <v>0</v>
      </c>
      <c r="G87" s="1525">
        <v>0</v>
      </c>
      <c r="H87" s="1525">
        <v>0</v>
      </c>
      <c r="I87" s="1525">
        <v>0</v>
      </c>
      <c r="J87" s="1525">
        <v>0</v>
      </c>
      <c r="K87" s="1525">
        <v>0</v>
      </c>
      <c r="L87" s="1525">
        <v>0</v>
      </c>
      <c r="M87" s="1525">
        <v>0</v>
      </c>
      <c r="N87" s="1525">
        <v>0</v>
      </c>
    </row>
    <row r="88" spans="1:14" s="1527" customFormat="1" ht="25.15" customHeight="1">
      <c r="A88" s="1849"/>
      <c r="B88" s="1538" t="s">
        <v>402</v>
      </c>
      <c r="C88" s="1521" t="s">
        <v>798</v>
      </c>
      <c r="D88" s="1522">
        <v>603.71</v>
      </c>
      <c r="E88" s="1525">
        <v>0</v>
      </c>
      <c r="F88" s="1525">
        <v>0</v>
      </c>
      <c r="G88" s="1525">
        <v>0</v>
      </c>
      <c r="H88" s="1525">
        <v>0</v>
      </c>
      <c r="I88" s="1525">
        <v>0</v>
      </c>
      <c r="J88" s="1525">
        <v>0</v>
      </c>
      <c r="K88" s="1525">
        <v>0</v>
      </c>
      <c r="L88" s="1525">
        <v>0</v>
      </c>
      <c r="M88" s="1525">
        <v>0</v>
      </c>
      <c r="N88" s="1525">
        <v>0</v>
      </c>
    </row>
    <row r="89" spans="1:14" s="1527" customFormat="1" ht="25.15" customHeight="1">
      <c r="A89" s="1849"/>
      <c r="B89" s="1840">
        <v>900</v>
      </c>
      <c r="C89" s="1521" t="s">
        <v>795</v>
      </c>
      <c r="D89" s="1522">
        <v>84153716.049999997</v>
      </c>
      <c r="E89" s="1522">
        <v>3946.13</v>
      </c>
      <c r="F89" s="1525">
        <v>0</v>
      </c>
      <c r="G89" s="1525">
        <v>0</v>
      </c>
      <c r="H89" s="1525">
        <v>0</v>
      </c>
      <c r="I89" s="1525">
        <v>0</v>
      </c>
      <c r="J89" s="1525">
        <v>0</v>
      </c>
      <c r="K89" s="1525">
        <v>0</v>
      </c>
      <c r="L89" s="1525">
        <v>0</v>
      </c>
      <c r="M89" s="1525">
        <v>0</v>
      </c>
      <c r="N89" s="1537">
        <v>443.29</v>
      </c>
    </row>
    <row r="90" spans="1:14" s="1527" customFormat="1" ht="25.15" customHeight="1">
      <c r="A90" s="1850"/>
      <c r="B90" s="1842"/>
      <c r="C90" s="1521" t="s">
        <v>872</v>
      </c>
      <c r="D90" s="1525">
        <v>0</v>
      </c>
      <c r="E90" s="1525">
        <v>0</v>
      </c>
      <c r="F90" s="1525">
        <v>0</v>
      </c>
      <c r="G90" s="1525">
        <v>0</v>
      </c>
      <c r="H90" s="1525">
        <v>0</v>
      </c>
      <c r="I90" s="1525">
        <v>0</v>
      </c>
      <c r="J90" s="1525">
        <v>0</v>
      </c>
      <c r="K90" s="1525">
        <v>0</v>
      </c>
      <c r="L90" s="1522">
        <v>166540.67000000001</v>
      </c>
      <c r="M90" s="1525">
        <v>0</v>
      </c>
      <c r="N90" s="1525">
        <v>0</v>
      </c>
    </row>
    <row r="91" spans="1:14" s="1527" customFormat="1" ht="25.15" customHeight="1">
      <c r="A91" s="1526">
        <v>43</v>
      </c>
      <c r="B91" s="1516">
        <v>750</v>
      </c>
      <c r="C91" s="1521" t="s">
        <v>873</v>
      </c>
      <c r="D91" s="1525">
        <v>0</v>
      </c>
      <c r="E91" s="1525">
        <v>0</v>
      </c>
      <c r="F91" s="1525">
        <v>0</v>
      </c>
      <c r="G91" s="1525">
        <v>0</v>
      </c>
      <c r="H91" s="1528">
        <v>14030.1</v>
      </c>
      <c r="I91" s="1525">
        <v>0</v>
      </c>
      <c r="J91" s="1525">
        <v>0</v>
      </c>
      <c r="K91" s="1525">
        <v>0</v>
      </c>
      <c r="L91" s="1525">
        <v>0</v>
      </c>
      <c r="M91" s="1525">
        <v>0</v>
      </c>
      <c r="N91" s="1525">
        <v>0</v>
      </c>
    </row>
    <row r="92" spans="1:14" s="1527" customFormat="1" ht="25.15" customHeight="1">
      <c r="A92" s="1539">
        <v>44</v>
      </c>
      <c r="B92" s="1538" t="s">
        <v>350</v>
      </c>
      <c r="C92" s="1521" t="s">
        <v>901</v>
      </c>
      <c r="D92" s="1522">
        <v>683.89</v>
      </c>
      <c r="E92" s="1525">
        <v>0</v>
      </c>
      <c r="F92" s="1525">
        <v>0</v>
      </c>
      <c r="G92" s="1525">
        <v>0</v>
      </c>
      <c r="H92" s="1525">
        <v>0</v>
      </c>
      <c r="I92" s="1525">
        <v>0</v>
      </c>
      <c r="J92" s="1525">
        <v>0</v>
      </c>
      <c r="K92" s="1525">
        <v>0</v>
      </c>
      <c r="L92" s="1525">
        <v>0</v>
      </c>
      <c r="M92" s="1525">
        <v>0</v>
      </c>
      <c r="N92" s="1525">
        <v>0</v>
      </c>
    </row>
    <row r="93" spans="1:14" s="1527" customFormat="1" ht="25.15" customHeight="1">
      <c r="A93" s="1848">
        <v>46</v>
      </c>
      <c r="B93" s="1516">
        <v>750</v>
      </c>
      <c r="C93" s="1521" t="s">
        <v>798</v>
      </c>
      <c r="D93" s="1522">
        <v>4308.76</v>
      </c>
      <c r="E93" s="1525">
        <v>0</v>
      </c>
      <c r="F93" s="1525">
        <v>0</v>
      </c>
      <c r="G93" s="1525">
        <v>0</v>
      </c>
      <c r="H93" s="1525">
        <v>0</v>
      </c>
      <c r="I93" s="1525">
        <v>0</v>
      </c>
      <c r="J93" s="1525">
        <v>0</v>
      </c>
      <c r="K93" s="1525">
        <v>0</v>
      </c>
      <c r="L93" s="1525">
        <v>0</v>
      </c>
      <c r="M93" s="1525">
        <v>0</v>
      </c>
      <c r="N93" s="1525">
        <v>0</v>
      </c>
    </row>
    <row r="94" spans="1:14" s="1527" customFormat="1" ht="25.15" customHeight="1">
      <c r="A94" s="1849"/>
      <c r="B94" s="1840">
        <v>851</v>
      </c>
      <c r="C94" s="1521" t="s">
        <v>795</v>
      </c>
      <c r="D94" s="1522">
        <v>18909801.899999999</v>
      </c>
      <c r="E94" s="1523">
        <v>52103.05</v>
      </c>
      <c r="F94" s="1525">
        <v>0</v>
      </c>
      <c r="G94" s="1525">
        <v>0</v>
      </c>
      <c r="H94" s="1525">
        <v>0</v>
      </c>
      <c r="I94" s="1525">
        <v>0</v>
      </c>
      <c r="J94" s="1525">
        <v>0</v>
      </c>
      <c r="K94" s="1525">
        <v>0</v>
      </c>
      <c r="L94" s="1525">
        <v>0</v>
      </c>
      <c r="M94" s="1525">
        <v>0</v>
      </c>
      <c r="N94" s="1525">
        <v>0</v>
      </c>
    </row>
    <row r="95" spans="1:14" s="1527" customFormat="1" ht="25.15" customHeight="1">
      <c r="A95" s="1850"/>
      <c r="B95" s="1842"/>
      <c r="C95" s="1521" t="s">
        <v>798</v>
      </c>
      <c r="D95" s="1522">
        <v>1513863.45</v>
      </c>
      <c r="E95" s="1523">
        <v>541326.54</v>
      </c>
      <c r="F95" s="1523">
        <v>40231.29</v>
      </c>
      <c r="G95" s="1523">
        <v>5549.55</v>
      </c>
      <c r="H95" s="1525">
        <v>0</v>
      </c>
      <c r="I95" s="1525">
        <v>0</v>
      </c>
      <c r="J95" s="1525">
        <v>0</v>
      </c>
      <c r="K95" s="1525">
        <v>0</v>
      </c>
      <c r="L95" s="1525">
        <v>0</v>
      </c>
      <c r="M95" s="1525">
        <v>0</v>
      </c>
      <c r="N95" s="1537">
        <v>1.31</v>
      </c>
    </row>
    <row r="96" spans="1:14" s="1527" customFormat="1" ht="25.15" customHeight="1">
      <c r="A96" s="1848">
        <v>47</v>
      </c>
      <c r="B96" s="1840">
        <v>150</v>
      </c>
      <c r="C96" s="1521" t="s">
        <v>795</v>
      </c>
      <c r="D96" s="1522">
        <v>895111.51</v>
      </c>
      <c r="E96" s="1522">
        <v>437317.58</v>
      </c>
      <c r="F96" s="1522">
        <v>108560.03</v>
      </c>
      <c r="G96" s="1522">
        <v>22064.799999999999</v>
      </c>
      <c r="H96" s="1525">
        <v>0</v>
      </c>
      <c r="I96" s="1525">
        <v>0</v>
      </c>
      <c r="J96" s="1525">
        <v>0</v>
      </c>
      <c r="K96" s="1525">
        <v>0</v>
      </c>
      <c r="L96" s="1525">
        <v>0</v>
      </c>
      <c r="M96" s="1525">
        <v>0</v>
      </c>
      <c r="N96" s="1525">
        <v>0</v>
      </c>
    </row>
    <row r="97" spans="1:14" s="1527" customFormat="1" ht="25.15" customHeight="1">
      <c r="A97" s="1849"/>
      <c r="B97" s="1842"/>
      <c r="C97" s="1521" t="s">
        <v>872</v>
      </c>
      <c r="D97" s="1525">
        <v>0</v>
      </c>
      <c r="E97" s="1525">
        <v>0</v>
      </c>
      <c r="F97" s="1525">
        <v>0</v>
      </c>
      <c r="G97" s="1525">
        <v>0</v>
      </c>
      <c r="H97" s="1525">
        <v>0</v>
      </c>
      <c r="I97" s="1522">
        <v>80000.09</v>
      </c>
      <c r="J97" s="1525">
        <v>0</v>
      </c>
      <c r="K97" s="1525">
        <v>0</v>
      </c>
      <c r="L97" s="1525">
        <v>0</v>
      </c>
      <c r="M97" s="1525">
        <v>0</v>
      </c>
      <c r="N97" s="1525">
        <v>0</v>
      </c>
    </row>
    <row r="98" spans="1:14" s="1527" customFormat="1" ht="25.15" customHeight="1">
      <c r="A98" s="1849"/>
      <c r="B98" s="1840">
        <v>900</v>
      </c>
      <c r="C98" s="1521" t="s">
        <v>795</v>
      </c>
      <c r="D98" s="1522">
        <v>15728957.199999999</v>
      </c>
      <c r="E98" s="1522">
        <v>1131223.3400000001</v>
      </c>
      <c r="F98" s="1522">
        <v>4426.5</v>
      </c>
      <c r="G98" s="1525">
        <v>0</v>
      </c>
      <c r="H98" s="1525">
        <v>0</v>
      </c>
      <c r="I98" s="1525">
        <v>0</v>
      </c>
      <c r="J98" s="1525">
        <v>0</v>
      </c>
      <c r="K98" s="1525">
        <v>0</v>
      </c>
      <c r="L98" s="1525">
        <v>0</v>
      </c>
      <c r="M98" s="1525">
        <v>0</v>
      </c>
      <c r="N98" s="1525">
        <v>0</v>
      </c>
    </row>
    <row r="99" spans="1:14" s="1527" customFormat="1" ht="25.15" customHeight="1">
      <c r="A99" s="1850"/>
      <c r="B99" s="1842"/>
      <c r="C99" s="1521" t="s">
        <v>872</v>
      </c>
      <c r="D99" s="1522">
        <v>22800000</v>
      </c>
      <c r="E99" s="1525">
        <v>0</v>
      </c>
      <c r="F99" s="1525">
        <v>0</v>
      </c>
      <c r="G99" s="1525">
        <v>0</v>
      </c>
      <c r="H99" s="1525">
        <v>0</v>
      </c>
      <c r="I99" s="1525">
        <v>0</v>
      </c>
      <c r="J99" s="1525">
        <v>0</v>
      </c>
      <c r="K99" s="1525">
        <v>0</v>
      </c>
      <c r="L99" s="1525">
        <v>0</v>
      </c>
      <c r="M99" s="1525">
        <v>0</v>
      </c>
      <c r="N99" s="1525">
        <v>0</v>
      </c>
    </row>
    <row r="100" spans="1:14" s="1527" customFormat="1" ht="25.15" customHeight="1">
      <c r="A100" s="1848">
        <v>57</v>
      </c>
      <c r="B100" s="1840">
        <v>754</v>
      </c>
      <c r="C100" s="1521" t="s">
        <v>795</v>
      </c>
      <c r="D100" s="1522">
        <v>963.65</v>
      </c>
      <c r="E100" s="1525">
        <v>0</v>
      </c>
      <c r="F100" s="1525">
        <v>0</v>
      </c>
      <c r="G100" s="1525">
        <v>0</v>
      </c>
      <c r="H100" s="1525">
        <v>0</v>
      </c>
      <c r="I100" s="1525">
        <v>0</v>
      </c>
      <c r="J100" s="1525">
        <v>0</v>
      </c>
      <c r="K100" s="1525">
        <v>0</v>
      </c>
      <c r="L100" s="1525">
        <v>0</v>
      </c>
      <c r="M100" s="1525">
        <v>0</v>
      </c>
      <c r="N100" s="1525">
        <v>0</v>
      </c>
    </row>
    <row r="101" spans="1:14" s="1527" customFormat="1" ht="25.15" customHeight="1">
      <c r="A101" s="1850"/>
      <c r="B101" s="1842"/>
      <c r="C101" s="1521" t="s">
        <v>798</v>
      </c>
      <c r="D101" s="1540">
        <v>187.12</v>
      </c>
      <c r="E101" s="1525">
        <v>0</v>
      </c>
      <c r="F101" s="1525">
        <v>0</v>
      </c>
      <c r="G101" s="1525">
        <v>0</v>
      </c>
      <c r="H101" s="1525">
        <v>0</v>
      </c>
      <c r="I101" s="1525">
        <v>0</v>
      </c>
      <c r="J101" s="1525">
        <v>0</v>
      </c>
      <c r="K101" s="1525">
        <v>0</v>
      </c>
      <c r="L101" s="1525">
        <v>0</v>
      </c>
      <c r="M101" s="1525">
        <v>0</v>
      </c>
      <c r="N101" s="1525">
        <v>0</v>
      </c>
    </row>
    <row r="102" spans="1:14" s="1541" customFormat="1" ht="25.15" customHeight="1">
      <c r="A102" s="1848">
        <v>62</v>
      </c>
      <c r="B102" s="1859">
        <v>50</v>
      </c>
      <c r="C102" s="1521" t="s">
        <v>902</v>
      </c>
      <c r="D102" s="1522">
        <v>5836407.5</v>
      </c>
      <c r="E102" s="1523">
        <v>1590477.88</v>
      </c>
      <c r="F102" s="1523">
        <v>104447.82</v>
      </c>
      <c r="G102" s="1525">
        <v>0</v>
      </c>
      <c r="H102" s="1525">
        <v>0</v>
      </c>
      <c r="I102" s="1525">
        <v>0</v>
      </c>
      <c r="J102" s="1525">
        <v>0</v>
      </c>
      <c r="K102" s="1525">
        <v>0</v>
      </c>
      <c r="L102" s="1525">
        <v>0</v>
      </c>
      <c r="M102" s="1525">
        <v>0</v>
      </c>
      <c r="N102" s="1523">
        <v>20434.169999999998</v>
      </c>
    </row>
    <row r="103" spans="1:14" s="1527" customFormat="1" ht="30" customHeight="1">
      <c r="A103" s="1850"/>
      <c r="B103" s="1860"/>
      <c r="C103" s="1542" t="s">
        <v>903</v>
      </c>
      <c r="D103" s="1525">
        <v>0</v>
      </c>
      <c r="E103" s="1525">
        <v>0</v>
      </c>
      <c r="F103" s="1525">
        <v>0</v>
      </c>
      <c r="G103" s="1525">
        <v>0</v>
      </c>
      <c r="H103" s="1523">
        <v>67714.95</v>
      </c>
      <c r="I103" s="1523">
        <v>138283.45000000001</v>
      </c>
      <c r="J103" s="1523">
        <v>468950.86</v>
      </c>
      <c r="K103" s="1523">
        <v>24780.98</v>
      </c>
      <c r="L103" s="1523">
        <v>813468.58</v>
      </c>
      <c r="M103" s="1523">
        <v>19352.48</v>
      </c>
      <c r="N103" s="1523">
        <v>403337.46</v>
      </c>
    </row>
    <row r="104" spans="1:14" s="1527" customFormat="1" ht="25.15" customHeight="1">
      <c r="A104" s="1526" t="s">
        <v>851</v>
      </c>
      <c r="B104" s="1543">
        <v>921</v>
      </c>
      <c r="C104" s="1521" t="s">
        <v>807</v>
      </c>
      <c r="D104" s="1525">
        <v>0</v>
      </c>
      <c r="E104" s="1525">
        <v>0</v>
      </c>
      <c r="F104" s="1525">
        <v>0</v>
      </c>
      <c r="G104" s="1525">
        <v>0</v>
      </c>
      <c r="H104" s="1525">
        <v>0</v>
      </c>
      <c r="I104" s="1525">
        <v>0</v>
      </c>
      <c r="J104" s="1525">
        <v>0</v>
      </c>
      <c r="K104" s="1525">
        <v>0</v>
      </c>
      <c r="L104" s="1525">
        <v>0</v>
      </c>
      <c r="M104" s="1525">
        <v>0</v>
      </c>
      <c r="N104" s="1537">
        <v>497.25</v>
      </c>
    </row>
    <row r="105" spans="1:14" s="1527" customFormat="1" ht="25.15" customHeight="1">
      <c r="A105" s="1526">
        <v>88</v>
      </c>
      <c r="B105" s="1543">
        <v>755</v>
      </c>
      <c r="C105" s="1521" t="s">
        <v>798</v>
      </c>
      <c r="D105" s="1522">
        <v>2562.11</v>
      </c>
      <c r="E105" s="1525">
        <v>0</v>
      </c>
      <c r="F105" s="1525">
        <v>0</v>
      </c>
      <c r="G105" s="1525">
        <v>0</v>
      </c>
      <c r="H105" s="1525">
        <v>0</v>
      </c>
      <c r="I105" s="1525">
        <v>0</v>
      </c>
      <c r="J105" s="1525">
        <v>0</v>
      </c>
      <c r="K105" s="1525">
        <v>0</v>
      </c>
      <c r="L105" s="1525">
        <v>0</v>
      </c>
      <c r="M105" s="1525">
        <v>0</v>
      </c>
      <c r="N105" s="1525">
        <v>0</v>
      </c>
    </row>
    <row r="106" spans="1:14" s="1547" customFormat="1" ht="21" customHeight="1">
      <c r="A106" s="1544"/>
      <c r="B106" s="1545"/>
      <c r="C106" s="1545"/>
      <c r="D106" s="1546">
        <f>SUM(D12:D105)</f>
        <v>840533096.09000003</v>
      </c>
      <c r="E106" s="1546">
        <f t="shared" ref="E106:N106" si="0">SUM(E12:E105)</f>
        <v>36421673.490000002</v>
      </c>
      <c r="F106" s="1546">
        <f t="shared" si="0"/>
        <v>28126742.810000006</v>
      </c>
      <c r="G106" s="1546">
        <f t="shared" si="0"/>
        <v>13735133.810000001</v>
      </c>
      <c r="H106" s="1546">
        <f t="shared" si="0"/>
        <v>13419610.68</v>
      </c>
      <c r="I106" s="1546">
        <f t="shared" si="0"/>
        <v>2689884.08</v>
      </c>
      <c r="J106" s="1546">
        <f t="shared" si="0"/>
        <v>3070322.3099999996</v>
      </c>
      <c r="K106" s="1546">
        <f t="shared" si="0"/>
        <v>1312637.1900000002</v>
      </c>
      <c r="L106" s="1546">
        <f t="shared" si="0"/>
        <v>2012340.46</v>
      </c>
      <c r="M106" s="1546">
        <f t="shared" si="0"/>
        <v>2474637.9699999993</v>
      </c>
      <c r="N106" s="1546">
        <f t="shared" si="0"/>
        <v>1429834.98</v>
      </c>
    </row>
    <row r="107" spans="1:14" s="1551" customFormat="1" ht="18.600000000000001" customHeight="1">
      <c r="A107" s="1548"/>
      <c r="B107" s="1548"/>
      <c r="C107" s="1548"/>
      <c r="D107" s="1548"/>
      <c r="E107" s="1548"/>
      <c r="F107" s="1548"/>
      <c r="G107" s="1549"/>
      <c r="H107" s="1549"/>
      <c r="I107" s="1549"/>
      <c r="J107" s="1549"/>
      <c r="K107" s="1549"/>
      <c r="L107" s="1550"/>
      <c r="M107" s="1550"/>
      <c r="N107" s="1550"/>
    </row>
    <row r="108" spans="1:14" s="1515" customFormat="1" ht="15">
      <c r="A108" s="1552"/>
      <c r="B108" s="1553"/>
      <c r="C108" s="1553"/>
      <c r="D108" s="1553"/>
      <c r="E108" s="1554"/>
      <c r="F108" s="1554"/>
      <c r="G108" s="1554"/>
      <c r="H108" s="1554"/>
      <c r="I108" s="1554"/>
      <c r="J108" s="1554"/>
      <c r="K108" s="1554"/>
      <c r="L108" s="1554"/>
      <c r="M108" s="1554"/>
      <c r="N108" s="1554"/>
    </row>
    <row r="109" spans="1:14" s="1515" customFormat="1">
      <c r="A109" s="1555"/>
      <c r="B109" s="1553"/>
      <c r="C109" s="1553"/>
      <c r="D109" s="1553"/>
      <c r="E109" s="1556"/>
      <c r="F109" s="1556"/>
      <c r="G109" s="1556"/>
      <c r="H109" s="1556"/>
      <c r="I109" s="1556"/>
      <c r="J109" s="1556"/>
      <c r="K109" s="1556"/>
      <c r="L109" s="1556"/>
      <c r="M109" s="1556"/>
      <c r="N109" s="1556"/>
    </row>
    <row r="110" spans="1:14" s="1515" customFormat="1" ht="15">
      <c r="A110" s="1512"/>
      <c r="B110" s="1553"/>
      <c r="C110" s="1553"/>
      <c r="D110" s="1553"/>
      <c r="E110" s="1554"/>
      <c r="F110" s="1554"/>
      <c r="G110" s="1554"/>
      <c r="H110" s="1554"/>
      <c r="I110" s="1554"/>
      <c r="J110" s="1554"/>
      <c r="K110" s="1554"/>
      <c r="L110" s="1554"/>
      <c r="M110" s="1554"/>
      <c r="N110" s="1554"/>
    </row>
    <row r="111" spans="1:14" s="1515" customFormat="1">
      <c r="A111" s="1557"/>
      <c r="B111" s="1553"/>
      <c r="C111" s="1553"/>
      <c r="D111" s="1558"/>
      <c r="E111" s="1558"/>
      <c r="F111" s="1558"/>
      <c r="G111" s="1558"/>
      <c r="H111" s="1558"/>
      <c r="I111" s="1558"/>
      <c r="J111" s="1558"/>
      <c r="K111" s="1558"/>
      <c r="L111" s="1558"/>
      <c r="M111" s="1558"/>
      <c r="N111" s="1558"/>
    </row>
    <row r="112" spans="1:14" s="1515" customFormat="1">
      <c r="B112" s="1553"/>
      <c r="C112" s="1553"/>
      <c r="D112" s="1556"/>
      <c r="E112" s="1556"/>
      <c r="F112" s="1556"/>
      <c r="G112" s="1556"/>
      <c r="H112" s="1556"/>
      <c r="I112" s="1556"/>
      <c r="J112" s="1556"/>
      <c r="K112" s="1556"/>
      <c r="L112" s="1556"/>
      <c r="M112" s="1556"/>
      <c r="N112" s="1556"/>
    </row>
    <row r="113" spans="1:14" s="1515" customFormat="1">
      <c r="B113" s="1553"/>
      <c r="C113" s="1553"/>
      <c r="D113" s="1553"/>
      <c r="E113" s="1553"/>
      <c r="F113" s="1553"/>
      <c r="G113" s="1553"/>
      <c r="H113" s="1553"/>
      <c r="I113" s="1553"/>
      <c r="J113" s="1553"/>
      <c r="K113" s="1553"/>
      <c r="L113" s="1553"/>
      <c r="M113" s="1553"/>
      <c r="N113" s="1553"/>
    </row>
    <row r="114" spans="1:14" s="1515" customFormat="1">
      <c r="A114" s="1559"/>
      <c r="B114" s="1553"/>
      <c r="C114" s="1553"/>
      <c r="D114" s="1553"/>
      <c r="E114" s="1553"/>
      <c r="F114" s="1553"/>
      <c r="G114" s="1553"/>
      <c r="H114" s="1553"/>
      <c r="I114" s="1553"/>
      <c r="J114" s="1553"/>
      <c r="K114" s="1553"/>
      <c r="L114" s="1553"/>
      <c r="M114" s="1553"/>
      <c r="N114" s="1553"/>
    </row>
    <row r="115" spans="1:14" s="1515" customFormat="1">
      <c r="B115" s="1244"/>
      <c r="C115" s="1553"/>
      <c r="D115" s="1553"/>
      <c r="E115" s="1244"/>
      <c r="F115" s="1244"/>
      <c r="G115" s="1244"/>
      <c r="H115" s="1244"/>
      <c r="I115" s="1244"/>
      <c r="J115" s="1244"/>
      <c r="K115" s="1244"/>
      <c r="L115" s="1244"/>
      <c r="M115" s="1244"/>
      <c r="N115" s="1244"/>
    </row>
    <row r="116" spans="1:14" s="1515" customFormat="1">
      <c r="B116" s="1244"/>
      <c r="C116" s="1244"/>
      <c r="D116" s="1244"/>
      <c r="E116" s="1244"/>
      <c r="F116" s="1244"/>
      <c r="G116" s="1244"/>
      <c r="H116" s="1244"/>
      <c r="I116" s="1244"/>
      <c r="J116" s="1244"/>
      <c r="K116" s="1244"/>
      <c r="L116" s="1244"/>
      <c r="M116" s="1244"/>
      <c r="N116" s="1244"/>
    </row>
    <row r="117" spans="1:14">
      <c r="B117" s="1244"/>
      <c r="C117" s="1244"/>
      <c r="D117" s="1244"/>
      <c r="E117" s="1244"/>
      <c r="F117" s="1244"/>
      <c r="G117" s="1244"/>
      <c r="H117" s="1244"/>
      <c r="I117" s="1244"/>
      <c r="J117" s="1244"/>
      <c r="K117" s="1244"/>
      <c r="L117" s="1244"/>
      <c r="M117" s="1244"/>
      <c r="N117" s="1244"/>
    </row>
    <row r="118" spans="1:14">
      <c r="B118" s="1244"/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  <c r="M118" s="1244"/>
      <c r="N118" s="1244"/>
    </row>
    <row r="119" spans="1:14">
      <c r="B119" s="1244"/>
      <c r="C119" s="1244"/>
      <c r="D119" s="1244"/>
      <c r="E119" s="1244"/>
      <c r="F119" s="1244"/>
      <c r="G119" s="1244"/>
      <c r="H119" s="1244"/>
      <c r="I119" s="1244"/>
      <c r="J119" s="1244"/>
      <c r="K119" s="1244"/>
      <c r="L119" s="1244"/>
      <c r="M119" s="1244"/>
      <c r="N119" s="1244"/>
    </row>
    <row r="120" spans="1:14">
      <c r="B120" s="1244"/>
      <c r="C120" s="1244"/>
      <c r="D120" s="1244"/>
      <c r="E120" s="1244"/>
      <c r="F120" s="1244"/>
      <c r="G120" s="1244"/>
      <c r="H120" s="1244"/>
      <c r="I120" s="1244"/>
      <c r="J120" s="1244"/>
      <c r="K120" s="1244"/>
      <c r="L120" s="1244"/>
      <c r="M120" s="1244"/>
      <c r="N120" s="1244"/>
    </row>
    <row r="121" spans="1:14">
      <c r="C121" s="1244"/>
      <c r="D121" s="1244"/>
    </row>
  </sheetData>
  <mergeCells count="49">
    <mergeCell ref="A33:A34"/>
    <mergeCell ref="B33:B34"/>
    <mergeCell ref="A35:A36"/>
    <mergeCell ref="A102:A103"/>
    <mergeCell ref="B102:B103"/>
    <mergeCell ref="A82:A83"/>
    <mergeCell ref="A84:A86"/>
    <mergeCell ref="B84:B86"/>
    <mergeCell ref="A87:A90"/>
    <mergeCell ref="B89:B90"/>
    <mergeCell ref="A93:A95"/>
    <mergeCell ref="B94:B95"/>
    <mergeCell ref="A96:A99"/>
    <mergeCell ref="B96:B97"/>
    <mergeCell ref="B98:B99"/>
    <mergeCell ref="A100:A101"/>
    <mergeCell ref="A38:A81"/>
    <mergeCell ref="B38:B41"/>
    <mergeCell ref="B42:B43"/>
    <mergeCell ref="B46:B77"/>
    <mergeCell ref="B100:B101"/>
    <mergeCell ref="A28:A32"/>
    <mergeCell ref="B28:B32"/>
    <mergeCell ref="A2:L2"/>
    <mergeCell ref="A5:B5"/>
    <mergeCell ref="C5:C10"/>
    <mergeCell ref="D5:M5"/>
    <mergeCell ref="L6:L10"/>
    <mergeCell ref="A21:A23"/>
    <mergeCell ref="B22:B23"/>
    <mergeCell ref="A24:A27"/>
    <mergeCell ref="B25:B27"/>
    <mergeCell ref="A14:A15"/>
    <mergeCell ref="B14:B15"/>
    <mergeCell ref="A16:A20"/>
    <mergeCell ref="B16:B18"/>
    <mergeCell ref="B19:B20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8" fitToHeight="0" orientation="landscape" useFirstPageNumber="1" r:id="rId1"/>
  <headerFooter>
    <oddHeader>&amp;C&amp;12- &amp;P -</oddHeader>
  </headerFooter>
  <rowBreaks count="1" manualBreakCount="1">
    <brk id="45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X45" sqref="X45"/>
    </sheetView>
  </sheetViews>
  <sheetFormatPr defaultRowHeight="12.75"/>
  <cols>
    <col min="1" max="16384" width="9.140625" style="1184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P11" sqref="P11"/>
    </sheetView>
  </sheetViews>
  <sheetFormatPr defaultRowHeight="12.75"/>
  <cols>
    <col min="1" max="16384" width="9.140625" style="1184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W19" sqref="W19"/>
    </sheetView>
  </sheetViews>
  <sheetFormatPr defaultRowHeight="12.75"/>
  <cols>
    <col min="1" max="16384" width="9.140625" style="1184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X45" sqref="X45"/>
    </sheetView>
  </sheetViews>
  <sheetFormatPr defaultRowHeight="12.75"/>
  <cols>
    <col min="1" max="16384" width="9.140625" style="1184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C59" sqref="C59"/>
    </sheetView>
  </sheetViews>
  <sheetFormatPr defaultRowHeight="12.75"/>
  <cols>
    <col min="1" max="16384" width="9.140625" style="1184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75" zoomScaleNormal="75" workbookViewId="0">
      <selection activeCell="N55" sqref="N54:N55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8" t="s">
        <v>510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</row>
    <row r="2" spans="1:20" ht="15">
      <c r="A2" s="708" t="s">
        <v>511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1:20" ht="15">
      <c r="A3" s="708" t="s">
        <v>512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20" ht="15">
      <c r="A4" s="708" t="s">
        <v>513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20" ht="15">
      <c r="A5" s="708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</row>
    <row r="6" spans="1:20" ht="18" customHeight="1">
      <c r="A6" s="708" t="s">
        <v>758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</row>
    <row r="7" spans="1:20" ht="18" customHeight="1">
      <c r="A7" s="1181" t="s">
        <v>762</v>
      </c>
      <c r="B7" s="1179"/>
      <c r="C7" s="1179"/>
      <c r="D7" s="1179"/>
      <c r="E7" s="1179"/>
      <c r="F7" s="1179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</row>
    <row r="8" spans="1:20" ht="15" customHeight="1">
      <c r="A8" s="1182" t="s">
        <v>909</v>
      </c>
      <c r="B8" s="1179"/>
      <c r="C8" s="1179"/>
      <c r="D8" s="1179"/>
      <c r="E8" s="1179"/>
      <c r="F8" s="1179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</row>
    <row r="9" spans="1:20" ht="15">
      <c r="A9" s="1180" t="s">
        <v>763</v>
      </c>
      <c r="B9" s="1179"/>
      <c r="C9" s="1179"/>
      <c r="D9" s="1179"/>
      <c r="E9" s="1179"/>
      <c r="F9" s="1179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</row>
    <row r="10" spans="1:20" ht="16.5" customHeight="1">
      <c r="A10" s="1194" t="s">
        <v>910</v>
      </c>
      <c r="B10" s="1179"/>
      <c r="C10" s="1179"/>
      <c r="D10" s="1179"/>
      <c r="E10" s="1179"/>
      <c r="F10" s="1179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</row>
    <row r="11" spans="1:20" ht="15">
      <c r="A11" s="1180" t="s">
        <v>770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</row>
    <row r="12" spans="1:20" ht="15">
      <c r="A12" s="1180" t="s">
        <v>771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1"/>
    </row>
    <row r="13" spans="1:20" ht="15">
      <c r="A13" s="1180" t="s">
        <v>766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</row>
    <row r="14" spans="1:20" ht="15">
      <c r="A14" s="1194" t="s">
        <v>911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</row>
    <row r="15" spans="1:20" ht="15">
      <c r="A15" s="1180" t="s">
        <v>765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</row>
    <row r="16" spans="1:20" ht="15">
      <c r="A16" s="1194" t="s">
        <v>912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</row>
    <row r="17" spans="1:20" s="1184" customFormat="1" ht="15">
      <c r="A17" s="1194" t="s">
        <v>780</v>
      </c>
      <c r="B17" s="1186"/>
      <c r="C17" s="1186"/>
      <c r="D17" s="1186"/>
      <c r="E17" s="1186"/>
      <c r="F17" s="1186"/>
      <c r="G17" s="1186"/>
      <c r="H17" s="1186"/>
      <c r="I17" s="1186"/>
      <c r="J17" s="1186"/>
      <c r="K17" s="1186"/>
      <c r="L17" s="1186"/>
      <c r="M17" s="1186"/>
      <c r="N17" s="1186"/>
      <c r="O17" s="1186"/>
      <c r="P17" s="1186"/>
      <c r="Q17" s="1186"/>
      <c r="R17" s="1186"/>
      <c r="S17" s="1186"/>
      <c r="T17" s="1186"/>
    </row>
    <row r="18" spans="1:20" s="1184" customFormat="1" ht="15">
      <c r="A18" s="1194" t="s">
        <v>913</v>
      </c>
      <c r="B18" s="1186"/>
      <c r="C18" s="1186"/>
      <c r="D18" s="1186"/>
      <c r="E18" s="1186"/>
      <c r="F18" s="1186"/>
      <c r="G18" s="1186"/>
      <c r="H18" s="1186"/>
      <c r="I18" s="1186"/>
      <c r="J18" s="1186"/>
      <c r="K18" s="1186"/>
      <c r="L18" s="1186"/>
      <c r="M18" s="1186"/>
      <c r="N18" s="1186"/>
      <c r="O18" s="1186"/>
      <c r="P18" s="1186"/>
      <c r="Q18" s="1186"/>
      <c r="R18" s="1186"/>
      <c r="S18" s="1186"/>
      <c r="T18" s="1186"/>
    </row>
    <row r="19" spans="1:20" ht="15">
      <c r="A19" s="1180" t="s">
        <v>772</v>
      </c>
      <c r="B19" s="1179"/>
      <c r="C19" s="1179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  <c r="O19" s="1179"/>
      <c r="P19" s="1179"/>
      <c r="Q19" s="1179"/>
      <c r="R19" s="310"/>
      <c r="S19" s="310"/>
      <c r="T19" s="310"/>
    </row>
    <row r="20" spans="1:20" ht="15">
      <c r="A20" s="1194" t="s">
        <v>773</v>
      </c>
      <c r="B20" s="1179"/>
      <c r="C20" s="1179"/>
      <c r="D20" s="1179"/>
      <c r="E20" s="1179"/>
      <c r="F20" s="1179"/>
      <c r="G20" s="1179"/>
      <c r="H20" s="1179"/>
      <c r="I20" s="1179"/>
      <c r="J20" s="1179"/>
      <c r="K20" s="1179"/>
      <c r="L20" s="1179"/>
      <c r="M20" s="1179"/>
      <c r="N20" s="1179"/>
      <c r="O20" s="1179"/>
      <c r="P20" s="1179"/>
      <c r="Q20" s="1179"/>
      <c r="R20" s="310"/>
      <c r="S20" s="310"/>
      <c r="T20" s="310"/>
    </row>
    <row r="21" spans="1:20" ht="15">
      <c r="A21" s="709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</row>
    <row r="22" spans="1:20" ht="15">
      <c r="A22" s="709"/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</row>
    <row r="23" spans="1:20" ht="15">
      <c r="A23" s="7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</row>
    <row r="24" spans="1:20" ht="15">
      <c r="A24" s="7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652"/>
    </row>
    <row r="25" spans="1:20" ht="15">
      <c r="A25" s="709"/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652"/>
    </row>
    <row r="26" spans="1:20" ht="15" hidden="1">
      <c r="A26" s="709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652"/>
    </row>
    <row r="27" spans="1:20" ht="15" hidden="1">
      <c r="A27" s="709"/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652"/>
    </row>
    <row r="28" spans="1:20">
      <c r="A28" s="310"/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652"/>
    </row>
    <row r="29" spans="1:20" ht="15">
      <c r="A29" s="710"/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652"/>
    </row>
    <row r="30" spans="1:20" ht="15">
      <c r="A30" s="709"/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652"/>
    </row>
    <row r="31" spans="1:20">
      <c r="A31" s="310"/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P13" sqref="P13"/>
    </sheetView>
  </sheetViews>
  <sheetFormatPr defaultRowHeight="12.75"/>
  <cols>
    <col min="1" max="16384" width="9.140625" style="1184"/>
  </cols>
  <sheetData>
    <row r="27" spans="2:2">
      <c r="B27" s="1572" t="s">
        <v>905</v>
      </c>
    </row>
    <row r="28" spans="2:2">
      <c r="B28" s="1571" t="s">
        <v>904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X45" sqref="X45"/>
    </sheetView>
  </sheetViews>
  <sheetFormatPr defaultRowHeight="12.75"/>
  <cols>
    <col min="1" max="16384" width="9.140625" style="1184"/>
  </cols>
  <sheetData>
    <row r="1" spans="1:1">
      <c r="A1" s="1184" t="s">
        <v>906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64"/>
  <dimension ref="A1:H88"/>
  <sheetViews>
    <sheetView showGridLines="0" showZeros="0" showOutlineSymbols="0" topLeftCell="A64" zoomScale="90" zoomScaleNormal="90" workbookViewId="0">
      <selection activeCell="K69" sqref="K69"/>
    </sheetView>
  </sheetViews>
  <sheetFormatPr defaultRowHeight="12.75"/>
  <cols>
    <col min="1" max="1" width="85.85546875" style="179" customWidth="1"/>
    <col min="2" max="2" width="16.85546875" style="179" customWidth="1"/>
    <col min="3" max="3" width="20" style="179" bestFit="1" customWidth="1"/>
    <col min="4" max="5" width="17" style="179" customWidth="1"/>
    <col min="6" max="8" width="11.5703125" style="179" bestFit="1" customWidth="1"/>
    <col min="9" max="10" width="9.140625" style="179"/>
    <col min="11" max="11" width="16.140625" style="179" customWidth="1"/>
    <col min="12" max="16384" width="9.140625" style="179"/>
  </cols>
  <sheetData>
    <row r="1" spans="1:8" ht="17.25" customHeight="1">
      <c r="A1" s="175" t="s">
        <v>431</v>
      </c>
      <c r="B1" s="176"/>
      <c r="C1" s="177"/>
      <c r="D1" s="177"/>
      <c r="E1" s="177"/>
      <c r="F1" s="177"/>
      <c r="G1" s="177"/>
      <c r="H1" s="177"/>
    </row>
    <row r="2" spans="1:8" ht="17.25" customHeight="1">
      <c r="A2" s="180"/>
      <c r="B2" s="180"/>
      <c r="C2" s="177"/>
      <c r="D2" s="177"/>
      <c r="E2" s="177"/>
      <c r="F2" s="177"/>
      <c r="G2" s="177"/>
      <c r="H2" s="177"/>
    </row>
    <row r="3" spans="1:8" ht="17.25" customHeight="1">
      <c r="A3" s="181" t="s">
        <v>432</v>
      </c>
      <c r="B3" s="182"/>
      <c r="C3" s="183"/>
      <c r="D3" s="183"/>
      <c r="E3" s="183"/>
      <c r="F3" s="183"/>
      <c r="G3" s="183"/>
      <c r="H3" s="183"/>
    </row>
    <row r="4" spans="1:8" ht="17.25" customHeight="1">
      <c r="A4" s="184"/>
      <c r="B4" s="184"/>
      <c r="C4" s="178"/>
      <c r="D4" s="178"/>
      <c r="E4" s="178"/>
      <c r="F4" s="178"/>
      <c r="G4" s="178"/>
      <c r="H4" s="178"/>
    </row>
    <row r="5" spans="1:8" ht="17.25" customHeight="1">
      <c r="A5" s="184"/>
      <c r="B5" s="184"/>
      <c r="C5" s="185"/>
      <c r="D5" s="178"/>
      <c r="E5" s="178"/>
      <c r="F5" s="178"/>
      <c r="G5" s="186"/>
      <c r="H5" s="187" t="s">
        <v>2</v>
      </c>
    </row>
    <row r="6" spans="1:8" ht="15.95" customHeight="1">
      <c r="A6" s="188"/>
      <c r="B6" s="189" t="s">
        <v>227</v>
      </c>
      <c r="C6" s="190" t="s">
        <v>229</v>
      </c>
      <c r="D6" s="191"/>
      <c r="E6" s="192"/>
      <c r="F6" s="193" t="s">
        <v>433</v>
      </c>
      <c r="G6" s="191"/>
      <c r="H6" s="192"/>
    </row>
    <row r="7" spans="1:8" ht="15.95" customHeight="1">
      <c r="A7" s="194" t="s">
        <v>3</v>
      </c>
      <c r="B7" s="195" t="s">
        <v>228</v>
      </c>
      <c r="C7" s="196"/>
      <c r="D7" s="196"/>
      <c r="E7" s="196"/>
      <c r="F7" s="196" t="s">
        <v>4</v>
      </c>
      <c r="G7" s="196" t="s">
        <v>4</v>
      </c>
      <c r="H7" s="197"/>
    </row>
    <row r="8" spans="1:8" ht="15.95" customHeight="1">
      <c r="A8" s="198"/>
      <c r="B8" s="199" t="s">
        <v>743</v>
      </c>
      <c r="C8" s="196" t="s">
        <v>434</v>
      </c>
      <c r="D8" s="196" t="s">
        <v>435</v>
      </c>
      <c r="E8" s="196" t="s">
        <v>436</v>
      </c>
      <c r="F8" s="197" t="s">
        <v>232</v>
      </c>
      <c r="G8" s="197" t="s">
        <v>437</v>
      </c>
      <c r="H8" s="197" t="s">
        <v>438</v>
      </c>
    </row>
    <row r="9" spans="1:8" s="204" customFormat="1" ht="9.75" customHeight="1">
      <c r="A9" s="201" t="s">
        <v>439</v>
      </c>
      <c r="B9" s="202">
        <v>2</v>
      </c>
      <c r="C9" s="203">
        <v>3</v>
      </c>
      <c r="D9" s="203">
        <v>4</v>
      </c>
      <c r="E9" s="203">
        <v>5</v>
      </c>
      <c r="F9" s="203">
        <v>6</v>
      </c>
      <c r="G9" s="203">
        <v>7</v>
      </c>
      <c r="H9" s="203">
        <v>8</v>
      </c>
    </row>
    <row r="10" spans="1:8" ht="24" customHeight="1">
      <c r="A10" s="205" t="s">
        <v>440</v>
      </c>
      <c r="B10" s="1086">
        <v>435340000</v>
      </c>
      <c r="C10" s="1017">
        <v>40271703</v>
      </c>
      <c r="D10" s="1017">
        <v>69933048</v>
      </c>
      <c r="E10" s="1017">
        <v>96198155</v>
      </c>
      <c r="F10" s="1095">
        <v>9.2506323792897499E-2</v>
      </c>
      <c r="G10" s="1095">
        <v>0.16064006983047732</v>
      </c>
      <c r="H10" s="1113">
        <v>0.22097246979372445</v>
      </c>
    </row>
    <row r="11" spans="1:8" ht="24" customHeight="1">
      <c r="A11" s="206" t="s">
        <v>441</v>
      </c>
      <c r="B11" s="1087">
        <v>435340000</v>
      </c>
      <c r="C11" s="1087">
        <v>36844986</v>
      </c>
      <c r="D11" s="1087">
        <v>73245089</v>
      </c>
      <c r="E11" s="1087">
        <v>105552646</v>
      </c>
      <c r="F11" s="1095">
        <v>8.4634965773877885E-2</v>
      </c>
      <c r="G11" s="1095">
        <v>0.16824801075021822</v>
      </c>
      <c r="H11" s="1114">
        <v>0.2424602517572472</v>
      </c>
    </row>
    <row r="12" spans="1:8" ht="24" customHeight="1">
      <c r="A12" s="205" t="s">
        <v>442</v>
      </c>
      <c r="B12" s="1125"/>
      <c r="C12" s="1017">
        <v>3426717</v>
      </c>
      <c r="D12" s="1017">
        <v>-3312041</v>
      </c>
      <c r="E12" s="1017">
        <v>-9354491</v>
      </c>
      <c r="F12" s="1095"/>
      <c r="G12" s="1095"/>
      <c r="H12" s="1114"/>
    </row>
    <row r="13" spans="1:8" ht="24" customHeight="1">
      <c r="A13" s="208" t="s">
        <v>443</v>
      </c>
      <c r="B13" s="1088"/>
      <c r="C13" s="1089"/>
      <c r="D13" s="1089"/>
      <c r="E13" s="1089"/>
      <c r="F13" s="1096"/>
      <c r="G13" s="1096"/>
      <c r="H13" s="1099"/>
    </row>
    <row r="14" spans="1:8" ht="15" customHeight="1">
      <c r="A14" s="209" t="s">
        <v>444</v>
      </c>
      <c r="B14" s="1086"/>
      <c r="C14" s="1086"/>
      <c r="D14" s="1086"/>
      <c r="E14" s="1086"/>
      <c r="F14" s="1095"/>
      <c r="G14" s="1095"/>
      <c r="H14" s="1114"/>
    </row>
    <row r="15" spans="1:8" ht="37.5" customHeight="1">
      <c r="A15" s="1140" t="s">
        <v>722</v>
      </c>
      <c r="B15" s="1086"/>
      <c r="C15" s="1086"/>
      <c r="D15" s="1086"/>
      <c r="E15" s="1086"/>
      <c r="F15" s="1095"/>
      <c r="G15" s="1113"/>
      <c r="H15" s="1114"/>
    </row>
    <row r="16" spans="1:8" ht="20.25" customHeight="1">
      <c r="A16" s="205" t="s">
        <v>723</v>
      </c>
      <c r="B16" s="1087">
        <v>-16953881</v>
      </c>
      <c r="C16" s="1086">
        <v>103862</v>
      </c>
      <c r="D16" s="1086">
        <v>133225</v>
      </c>
      <c r="E16" s="1086">
        <v>250066</v>
      </c>
      <c r="F16" s="1095"/>
      <c r="G16" s="1097"/>
      <c r="H16" s="1114"/>
    </row>
    <row r="17" spans="1:8" ht="24" customHeight="1">
      <c r="A17" s="776" t="s">
        <v>724</v>
      </c>
      <c r="B17" s="1124">
        <v>16953881</v>
      </c>
      <c r="C17" s="1091">
        <v>-3426717</v>
      </c>
      <c r="D17" s="1084">
        <v>3312041</v>
      </c>
      <c r="E17" s="1084">
        <v>9354491</v>
      </c>
      <c r="F17" s="1098"/>
      <c r="G17" s="1099">
        <v>0.19535591880112879</v>
      </c>
      <c r="H17" s="1099">
        <v>0.55176103925702913</v>
      </c>
    </row>
    <row r="18" spans="1:8" ht="24" customHeight="1">
      <c r="A18" s="211" t="s">
        <v>445</v>
      </c>
      <c r="B18" s="1019">
        <v>41508039</v>
      </c>
      <c r="C18" s="1018">
        <v>-4542329</v>
      </c>
      <c r="D18" s="1018">
        <v>-539296</v>
      </c>
      <c r="E18" s="1018">
        <v>5147706</v>
      </c>
      <c r="F18" s="1100"/>
      <c r="G18" s="1100"/>
      <c r="H18" s="1101">
        <v>0.12401708497961082</v>
      </c>
    </row>
    <row r="19" spans="1:8" ht="15">
      <c r="A19" s="212" t="s">
        <v>719</v>
      </c>
      <c r="B19" s="1019"/>
      <c r="C19" s="1019"/>
      <c r="D19" s="1019"/>
      <c r="E19" s="1019"/>
      <c r="F19" s="1100"/>
      <c r="G19" s="1100"/>
      <c r="H19" s="1101"/>
    </row>
    <row r="20" spans="1:8" ht="15">
      <c r="A20" s="211" t="s">
        <v>446</v>
      </c>
      <c r="B20" s="1019"/>
      <c r="C20" s="1018"/>
      <c r="D20" s="1018"/>
      <c r="E20" s="1015"/>
      <c r="F20" s="1101"/>
      <c r="G20" s="1100"/>
      <c r="H20" s="1101"/>
    </row>
    <row r="21" spans="1:8" ht="15">
      <c r="A21" s="211" t="s">
        <v>447</v>
      </c>
      <c r="B21" s="1019">
        <v>46210284</v>
      </c>
      <c r="C21" s="1018">
        <v>8635205</v>
      </c>
      <c r="D21" s="1018">
        <v>10048390</v>
      </c>
      <c r="E21" s="1015">
        <v>26575700</v>
      </c>
      <c r="F21" s="1101">
        <v>0.18686760289116597</v>
      </c>
      <c r="G21" s="1100">
        <v>0.21744921541707035</v>
      </c>
      <c r="H21" s="1101">
        <v>0.57510358516731908</v>
      </c>
    </row>
    <row r="22" spans="1:8" ht="15">
      <c r="A22" s="211" t="s">
        <v>448</v>
      </c>
      <c r="B22" s="1019">
        <v>9175262</v>
      </c>
      <c r="C22" s="1018">
        <v>18737430</v>
      </c>
      <c r="D22" s="1018">
        <v>18791489</v>
      </c>
      <c r="E22" s="1015">
        <v>19303968</v>
      </c>
      <c r="F22" s="1101">
        <v>2.042168387126166</v>
      </c>
      <c r="G22" s="1100">
        <v>2.0480602079809818</v>
      </c>
      <c r="H22" s="1101">
        <v>2.1039146348082487</v>
      </c>
    </row>
    <row r="23" spans="1:8" ht="15">
      <c r="A23" s="211" t="s">
        <v>449</v>
      </c>
      <c r="B23" s="1019">
        <v>-974663</v>
      </c>
      <c r="C23" s="1018">
        <v>498</v>
      </c>
      <c r="D23" s="1018">
        <v>2863</v>
      </c>
      <c r="E23" s="1015">
        <v>7715</v>
      </c>
      <c r="F23" s="1101"/>
      <c r="G23" s="1100"/>
      <c r="H23" s="1101"/>
    </row>
    <row r="24" spans="1:8" ht="15">
      <c r="A24" s="211" t="s">
        <v>450</v>
      </c>
      <c r="B24" s="1019">
        <v>-4000000</v>
      </c>
      <c r="C24" s="1018">
        <v>-113236</v>
      </c>
      <c r="D24" s="1018">
        <v>156309</v>
      </c>
      <c r="E24" s="1015">
        <v>5784033</v>
      </c>
      <c r="F24" s="1101">
        <v>2.8309000000000001E-2</v>
      </c>
      <c r="G24" s="1100"/>
      <c r="H24" s="1101"/>
    </row>
    <row r="25" spans="1:8" ht="15" customHeight="1">
      <c r="A25" s="211" t="s">
        <v>451</v>
      </c>
      <c r="B25" s="1019">
        <v>21664</v>
      </c>
      <c r="C25" s="1018">
        <v>89925</v>
      </c>
      <c r="D25" s="1018">
        <v>82010</v>
      </c>
      <c r="E25" s="1018">
        <v>415674</v>
      </c>
      <c r="F25" s="1101">
        <v>4.1508954948301326</v>
      </c>
      <c r="G25" s="1100">
        <v>3.7855428360413588</v>
      </c>
      <c r="H25" s="1115" t="s">
        <v>750</v>
      </c>
    </row>
    <row r="26" spans="1:8" ht="15">
      <c r="A26" s="211" t="s">
        <v>707</v>
      </c>
      <c r="B26" s="1019">
        <v>75492</v>
      </c>
      <c r="C26" s="1018">
        <v>10567</v>
      </c>
      <c r="D26" s="1018">
        <v>17896</v>
      </c>
      <c r="E26" s="1018">
        <v>23759</v>
      </c>
      <c r="F26" s="1101">
        <v>0.13997509669898797</v>
      </c>
      <c r="G26" s="1100">
        <v>0.23705823133577067</v>
      </c>
      <c r="H26" s="1101">
        <v>0.31472208975785515</v>
      </c>
    </row>
    <row r="27" spans="1:8" ht="15">
      <c r="A27" s="211" t="s">
        <v>708</v>
      </c>
      <c r="B27" s="1019"/>
      <c r="C27" s="1018">
        <v>37582586</v>
      </c>
      <c r="D27" s="1018">
        <v>33464220</v>
      </c>
      <c r="E27" s="1018">
        <v>49185648</v>
      </c>
      <c r="F27" s="1101"/>
      <c r="G27" s="1100"/>
      <c r="H27" s="1101"/>
    </row>
    <row r="28" spans="1:8" ht="15">
      <c r="A28" s="211" t="s">
        <v>709</v>
      </c>
      <c r="B28" s="1019">
        <v>9000000</v>
      </c>
      <c r="C28" s="1018">
        <v>-5679868</v>
      </c>
      <c r="D28" s="1018">
        <v>-3825967</v>
      </c>
      <c r="E28" s="1018">
        <v>-2222507</v>
      </c>
      <c r="F28" s="1101"/>
      <c r="G28" s="1100"/>
      <c r="H28" s="1101"/>
    </row>
    <row r="29" spans="1:8" ht="24" customHeight="1">
      <c r="A29" s="211" t="s">
        <v>452</v>
      </c>
      <c r="B29" s="1019">
        <v>-24554158</v>
      </c>
      <c r="C29" s="1018">
        <v>1115613</v>
      </c>
      <c r="D29" s="1018">
        <v>3851337</v>
      </c>
      <c r="E29" s="1018">
        <v>4206785</v>
      </c>
      <c r="F29" s="1101"/>
      <c r="G29" s="1100"/>
      <c r="H29" s="1101"/>
    </row>
    <row r="30" spans="1:8" ht="8.25" customHeight="1">
      <c r="A30" s="213"/>
      <c r="B30" s="711"/>
      <c r="C30" s="712"/>
      <c r="D30" s="775"/>
      <c r="E30" s="712"/>
      <c r="F30" s="877"/>
      <c r="G30" s="875"/>
      <c r="H30" s="884"/>
    </row>
    <row r="31" spans="1:8" ht="18">
      <c r="G31" s="874">
        <f>IF(E25=0,0,(IF(E25/C25&gt;1000%,"*)",E25/C25)))</f>
        <v>4.6224520433694742</v>
      </c>
    </row>
    <row r="33" spans="1:8" ht="15.75">
      <c r="A33" s="184"/>
      <c r="B33" s="184"/>
      <c r="C33" s="185"/>
      <c r="D33" s="178"/>
      <c r="E33" s="178"/>
      <c r="F33" s="178"/>
      <c r="G33" s="186"/>
      <c r="H33" s="187" t="s">
        <v>2</v>
      </c>
    </row>
    <row r="34" spans="1:8" ht="15">
      <c r="A34" s="188"/>
      <c r="B34" s="189" t="s">
        <v>227</v>
      </c>
      <c r="C34" s="190" t="s">
        <v>229</v>
      </c>
      <c r="D34" s="191"/>
      <c r="E34" s="192"/>
      <c r="F34" s="193" t="s">
        <v>433</v>
      </c>
      <c r="G34" s="191"/>
      <c r="H34" s="192"/>
    </row>
    <row r="35" spans="1:8" ht="15">
      <c r="A35" s="194" t="s">
        <v>3</v>
      </c>
      <c r="B35" s="195" t="s">
        <v>228</v>
      </c>
      <c r="C35" s="196"/>
      <c r="D35" s="196"/>
      <c r="E35" s="196"/>
      <c r="F35" s="196" t="s">
        <v>4</v>
      </c>
      <c r="G35" s="196" t="s">
        <v>4</v>
      </c>
      <c r="H35" s="197"/>
    </row>
    <row r="36" spans="1:8" ht="15">
      <c r="A36" s="198"/>
      <c r="B36" s="199" t="s">
        <v>743</v>
      </c>
      <c r="C36" s="196" t="s">
        <v>751</v>
      </c>
      <c r="D36" s="196" t="s">
        <v>757</v>
      </c>
      <c r="E36" s="196" t="s">
        <v>753</v>
      </c>
      <c r="F36" s="197" t="s">
        <v>232</v>
      </c>
      <c r="G36" s="197" t="s">
        <v>437</v>
      </c>
      <c r="H36" s="197" t="s">
        <v>438</v>
      </c>
    </row>
    <row r="37" spans="1:8">
      <c r="A37" s="201" t="s">
        <v>439</v>
      </c>
      <c r="B37" s="202">
        <v>2</v>
      </c>
      <c r="C37" s="203">
        <v>3</v>
      </c>
      <c r="D37" s="203">
        <v>4</v>
      </c>
      <c r="E37" s="203">
        <v>5</v>
      </c>
      <c r="F37" s="203">
        <v>6</v>
      </c>
      <c r="G37" s="203">
        <v>7</v>
      </c>
      <c r="H37" s="203">
        <v>8</v>
      </c>
    </row>
    <row r="38" spans="1:8" ht="24" customHeight="1">
      <c r="A38" s="205" t="s">
        <v>440</v>
      </c>
      <c r="B38" s="1086">
        <v>435340000</v>
      </c>
      <c r="C38" s="1017">
        <v>129639963</v>
      </c>
      <c r="D38" s="1017">
        <v>157069687</v>
      </c>
      <c r="E38" s="1017">
        <v>197393904</v>
      </c>
      <c r="F38" s="1095">
        <v>0.29799999999999999</v>
      </c>
      <c r="G38" s="1095">
        <v>0.36099999999999999</v>
      </c>
      <c r="H38" s="1113">
        <v>0.45300000000000001</v>
      </c>
    </row>
    <row r="39" spans="1:8" ht="24" customHeight="1">
      <c r="A39" s="206" t="s">
        <v>441</v>
      </c>
      <c r="B39" s="1087">
        <v>435340000</v>
      </c>
      <c r="C39" s="1087">
        <v>148522814</v>
      </c>
      <c r="D39" s="1087">
        <v>182951414</v>
      </c>
      <c r="E39" s="1087">
        <v>214512294</v>
      </c>
      <c r="F39" s="1095">
        <v>0.34100000000000003</v>
      </c>
      <c r="G39" s="1095">
        <v>0.42</v>
      </c>
      <c r="H39" s="1113">
        <v>0.49299999999999999</v>
      </c>
    </row>
    <row r="40" spans="1:8" ht="24" customHeight="1">
      <c r="A40" s="205" t="s">
        <v>442</v>
      </c>
      <c r="B40" s="1125"/>
      <c r="C40" s="1017">
        <v>-18882851</v>
      </c>
      <c r="D40" s="1017">
        <v>-25881726</v>
      </c>
      <c r="E40" s="1017">
        <v>-17118390</v>
      </c>
      <c r="F40" s="1095"/>
      <c r="G40" s="1095"/>
      <c r="H40" s="1114"/>
    </row>
    <row r="41" spans="1:8" ht="15.75">
      <c r="A41" s="208" t="s">
        <v>443</v>
      </c>
      <c r="B41" s="1088"/>
      <c r="C41" s="1089"/>
      <c r="D41" s="1089"/>
      <c r="E41" s="1089"/>
      <c r="F41" s="1096"/>
      <c r="G41" s="1096"/>
      <c r="H41" s="1099"/>
    </row>
    <row r="42" spans="1:8" ht="18" customHeight="1">
      <c r="A42" s="1141" t="s">
        <v>444</v>
      </c>
      <c r="B42" s="1086"/>
      <c r="C42" s="1086"/>
      <c r="D42" s="1086"/>
      <c r="E42" s="1086"/>
      <c r="F42" s="1095"/>
      <c r="G42" s="1095"/>
      <c r="H42" s="1114"/>
    </row>
    <row r="43" spans="1:8" ht="39.75" customHeight="1">
      <c r="A43" s="1140" t="s">
        <v>722</v>
      </c>
      <c r="B43" s="1086"/>
      <c r="C43" s="1086"/>
      <c r="D43" s="1086"/>
      <c r="E43" s="1086"/>
      <c r="F43" s="1095"/>
      <c r="G43" s="1113"/>
      <c r="H43" s="1114"/>
    </row>
    <row r="44" spans="1:8" ht="15.75">
      <c r="A44" s="205" t="s">
        <v>723</v>
      </c>
      <c r="B44" s="1087">
        <v>-16953881</v>
      </c>
      <c r="C44" s="1086">
        <v>-39031</v>
      </c>
      <c r="D44" s="1086">
        <v>-85459</v>
      </c>
      <c r="E44" s="1086">
        <v>27158</v>
      </c>
      <c r="F44" s="1095">
        <v>2E-3</v>
      </c>
      <c r="G44" s="1097">
        <v>5.0000000000000001E-3</v>
      </c>
      <c r="H44" s="1114"/>
    </row>
    <row r="45" spans="1:8" ht="15.75">
      <c r="A45" s="776" t="s">
        <v>724</v>
      </c>
      <c r="B45" s="1124">
        <v>16953881</v>
      </c>
      <c r="C45" s="1091">
        <v>18882851</v>
      </c>
      <c r="D45" s="1084">
        <v>25881726</v>
      </c>
      <c r="E45" s="1084">
        <v>17118390</v>
      </c>
      <c r="F45" s="1098">
        <v>1.1140000000000001</v>
      </c>
      <c r="G45" s="1099">
        <v>1.5269999999999999</v>
      </c>
      <c r="H45" s="1099">
        <v>1.01</v>
      </c>
    </row>
    <row r="46" spans="1:8" ht="15">
      <c r="A46" s="211" t="s">
        <v>445</v>
      </c>
      <c r="B46" s="1019">
        <v>41508039</v>
      </c>
      <c r="C46" s="1018">
        <v>14556966</v>
      </c>
      <c r="D46" s="1018">
        <v>22596463</v>
      </c>
      <c r="E46" s="1018">
        <v>20385215</v>
      </c>
      <c r="F46" s="1100">
        <v>0.35099999999999998</v>
      </c>
      <c r="G46" s="1100">
        <v>0.54400000000000004</v>
      </c>
      <c r="H46" s="1101">
        <v>0.49099999999999999</v>
      </c>
    </row>
    <row r="47" spans="1:8" ht="15">
      <c r="A47" s="212" t="s">
        <v>719</v>
      </c>
      <c r="B47" s="1019"/>
      <c r="C47" s="1019"/>
      <c r="D47" s="1019"/>
      <c r="E47" s="1019"/>
      <c r="F47" s="1100"/>
      <c r="G47" s="1100"/>
      <c r="H47" s="1101"/>
    </row>
    <row r="48" spans="1:8" ht="15">
      <c r="A48" s="211" t="s">
        <v>446</v>
      </c>
      <c r="B48" s="1019"/>
      <c r="C48" s="1018">
        <v>17653875</v>
      </c>
      <c r="D48" s="1018">
        <v>17653875</v>
      </c>
      <c r="E48" s="1015">
        <v>17653875</v>
      </c>
      <c r="F48" s="1101"/>
      <c r="G48" s="1100"/>
      <c r="H48" s="1101"/>
    </row>
    <row r="49" spans="1:8" ht="15">
      <c r="A49" s="211" t="s">
        <v>447</v>
      </c>
      <c r="B49" s="1019">
        <v>46210284</v>
      </c>
      <c r="C49" s="1018">
        <v>64191391</v>
      </c>
      <c r="D49" s="1018">
        <v>76761895</v>
      </c>
      <c r="E49" s="1015">
        <v>77312510</v>
      </c>
      <c r="F49" s="1101">
        <v>1.389</v>
      </c>
      <c r="G49" s="1100">
        <v>1.661</v>
      </c>
      <c r="H49" s="1101">
        <v>1.673</v>
      </c>
    </row>
    <row r="50" spans="1:8" ht="15">
      <c r="A50" s="211" t="s">
        <v>448</v>
      </c>
      <c r="B50" s="1019">
        <v>9175262</v>
      </c>
      <c r="C50" s="1018">
        <v>19304019</v>
      </c>
      <c r="D50" s="1018">
        <v>19303950</v>
      </c>
      <c r="E50" s="1015">
        <v>19303950</v>
      </c>
      <c r="F50" s="1101">
        <v>2.1040000000000001</v>
      </c>
      <c r="G50" s="1100">
        <v>2.1040000000000001</v>
      </c>
      <c r="H50" s="1101">
        <v>2.1040000000000001</v>
      </c>
    </row>
    <row r="51" spans="1:8" ht="15">
      <c r="A51" s="211" t="s">
        <v>449</v>
      </c>
      <c r="B51" s="1019">
        <v>-974663</v>
      </c>
      <c r="C51" s="1018">
        <v>8205</v>
      </c>
      <c r="D51" s="1018">
        <v>8983</v>
      </c>
      <c r="E51" s="1015">
        <v>-124933</v>
      </c>
      <c r="F51" s="1101"/>
      <c r="G51" s="1100"/>
      <c r="H51" s="1101">
        <v>0.128</v>
      </c>
    </row>
    <row r="52" spans="1:8" ht="15">
      <c r="A52" s="211" t="s">
        <v>450</v>
      </c>
      <c r="B52" s="1019">
        <v>-4000000</v>
      </c>
      <c r="C52" s="1018">
        <v>-8344512</v>
      </c>
      <c r="D52" s="1018">
        <v>-6466200</v>
      </c>
      <c r="E52" s="1015">
        <v>-8761291</v>
      </c>
      <c r="F52" s="1101">
        <v>2.0859999999999999</v>
      </c>
      <c r="G52" s="1100">
        <v>1.617</v>
      </c>
      <c r="H52" s="1101">
        <v>2.19</v>
      </c>
    </row>
    <row r="53" spans="1:8" ht="15">
      <c r="A53" s="211" t="s">
        <v>451</v>
      </c>
      <c r="B53" s="1019">
        <v>21664</v>
      </c>
      <c r="C53" s="1018">
        <v>2164378</v>
      </c>
      <c r="D53" s="1018">
        <v>1457873</v>
      </c>
      <c r="E53" s="1018">
        <v>1946131</v>
      </c>
      <c r="F53" s="1160" t="s">
        <v>750</v>
      </c>
      <c r="G53" s="1161" t="s">
        <v>750</v>
      </c>
      <c r="H53" s="1161" t="s">
        <v>750</v>
      </c>
    </row>
    <row r="54" spans="1:8" ht="15">
      <c r="A54" s="211" t="s">
        <v>707</v>
      </c>
      <c r="B54" s="1019">
        <v>75492</v>
      </c>
      <c r="C54" s="1018">
        <v>31771</v>
      </c>
      <c r="D54" s="1018">
        <v>37266</v>
      </c>
      <c r="E54" s="1018">
        <v>45527</v>
      </c>
      <c r="F54" s="1101">
        <v>0.42099999999999999</v>
      </c>
      <c r="G54" s="1100">
        <v>0.49399999999999999</v>
      </c>
      <c r="H54" s="1101">
        <v>0.60299999999999998</v>
      </c>
    </row>
    <row r="55" spans="1:8" ht="15">
      <c r="A55" s="211" t="s">
        <v>708</v>
      </c>
      <c r="B55" s="1019"/>
      <c r="C55" s="1018">
        <v>83682710</v>
      </c>
      <c r="D55" s="1018">
        <v>90665121</v>
      </c>
      <c r="E55" s="1018">
        <v>91288459</v>
      </c>
      <c r="F55" s="1101"/>
      <c r="G55" s="1100"/>
      <c r="H55" s="1101"/>
    </row>
    <row r="56" spans="1:8" ht="15">
      <c r="A56" s="211" t="s">
        <v>709</v>
      </c>
      <c r="B56" s="1019">
        <v>9000000</v>
      </c>
      <c r="C56" s="1018">
        <v>-3230550</v>
      </c>
      <c r="D56" s="1018">
        <v>-4503940</v>
      </c>
      <c r="E56" s="1018">
        <v>-4297904</v>
      </c>
      <c r="F56" s="1101"/>
      <c r="G56" s="1100"/>
      <c r="H56" s="1101"/>
    </row>
    <row r="57" spans="1:8" ht="15">
      <c r="A57" s="211" t="s">
        <v>452</v>
      </c>
      <c r="B57" s="1019">
        <v>-24554158</v>
      </c>
      <c r="C57" s="1018">
        <v>4325885</v>
      </c>
      <c r="D57" s="1018">
        <v>3285264</v>
      </c>
      <c r="E57" s="1018">
        <v>-3266825</v>
      </c>
      <c r="F57" s="1101"/>
      <c r="G57" s="1100"/>
      <c r="H57" s="1101">
        <v>0.13300000000000001</v>
      </c>
    </row>
    <row r="58" spans="1:8" ht="15">
      <c r="A58" s="213"/>
      <c r="B58" s="711"/>
      <c r="C58" s="712"/>
      <c r="D58" s="775"/>
      <c r="E58" s="712"/>
      <c r="F58" s="877"/>
      <c r="G58" s="884"/>
      <c r="H58" s="884"/>
    </row>
    <row r="60" spans="1:8" ht="10.5" customHeight="1">
      <c r="A60" s="656"/>
    </row>
    <row r="61" spans="1:8" ht="15.75">
      <c r="A61" s="184"/>
      <c r="B61" s="184"/>
      <c r="C61" s="185"/>
      <c r="D61" s="178"/>
      <c r="E61" s="178"/>
      <c r="F61" s="178"/>
      <c r="G61" s="186"/>
      <c r="H61" s="187" t="s">
        <v>2</v>
      </c>
    </row>
    <row r="62" spans="1:8" ht="15">
      <c r="A62" s="188"/>
      <c r="B62" s="189" t="s">
        <v>227</v>
      </c>
      <c r="C62" s="190" t="s">
        <v>229</v>
      </c>
      <c r="D62" s="191"/>
      <c r="E62" s="192"/>
      <c r="F62" s="193" t="s">
        <v>433</v>
      </c>
      <c r="G62" s="191"/>
      <c r="H62" s="192"/>
    </row>
    <row r="63" spans="1:8" ht="15">
      <c r="A63" s="194" t="s">
        <v>3</v>
      </c>
      <c r="B63" s="195" t="s">
        <v>228</v>
      </c>
      <c r="C63" s="196"/>
      <c r="D63" s="196"/>
      <c r="E63" s="196"/>
      <c r="F63" s="196" t="s">
        <v>4</v>
      </c>
      <c r="G63" s="196" t="s">
        <v>4</v>
      </c>
      <c r="H63" s="197"/>
    </row>
    <row r="64" spans="1:8" ht="15">
      <c r="A64" s="198"/>
      <c r="B64" s="199" t="s">
        <v>743</v>
      </c>
      <c r="C64" s="196" t="s">
        <v>767</v>
      </c>
      <c r="D64" s="196" t="s">
        <v>768</v>
      </c>
      <c r="E64" s="196" t="s">
        <v>769</v>
      </c>
      <c r="F64" s="197" t="s">
        <v>232</v>
      </c>
      <c r="G64" s="197" t="s">
        <v>437</v>
      </c>
      <c r="H64" s="197" t="s">
        <v>438</v>
      </c>
    </row>
    <row r="65" spans="1:8">
      <c r="A65" s="201" t="s">
        <v>439</v>
      </c>
      <c r="B65" s="202">
        <v>2</v>
      </c>
      <c r="C65" s="203">
        <v>3</v>
      </c>
      <c r="D65" s="203">
        <v>4</v>
      </c>
      <c r="E65" s="203">
        <v>5</v>
      </c>
      <c r="F65" s="203">
        <v>6</v>
      </c>
      <c r="G65" s="203">
        <v>7</v>
      </c>
      <c r="H65" s="203">
        <v>8</v>
      </c>
    </row>
    <row r="66" spans="1:8" ht="24" customHeight="1">
      <c r="A66" s="205" t="s">
        <v>440</v>
      </c>
      <c r="B66" s="1086">
        <v>435340000</v>
      </c>
      <c r="C66" s="1017">
        <v>235806920</v>
      </c>
      <c r="D66" s="1017">
        <v>268909813</v>
      </c>
      <c r="E66" s="1017"/>
      <c r="F66" s="1095">
        <v>0.54200000000000004</v>
      </c>
      <c r="G66" s="1095">
        <v>0.61770067763127667</v>
      </c>
      <c r="H66" s="1113"/>
    </row>
    <row r="67" spans="1:8" ht="24" customHeight="1">
      <c r="A67" s="206" t="s">
        <v>441</v>
      </c>
      <c r="B67" s="1087">
        <v>435340000</v>
      </c>
      <c r="C67" s="1087">
        <v>252101391</v>
      </c>
      <c r="D67" s="1087">
        <v>282208426</v>
      </c>
      <c r="E67" s="1087"/>
      <c r="F67" s="1095">
        <v>0.57899999999999996</v>
      </c>
      <c r="G67" s="1095">
        <v>0.64824832544677724</v>
      </c>
      <c r="H67" s="1113"/>
    </row>
    <row r="68" spans="1:8" ht="24" customHeight="1">
      <c r="A68" s="205" t="s">
        <v>442</v>
      </c>
      <c r="B68" s="1125"/>
      <c r="C68" s="1017">
        <v>-16294471</v>
      </c>
      <c r="D68" s="1017">
        <v>-13298613</v>
      </c>
      <c r="E68" s="1017"/>
      <c r="F68" s="1095"/>
      <c r="G68" s="1095"/>
      <c r="H68" s="1114"/>
    </row>
    <row r="69" spans="1:8" ht="15.75">
      <c r="A69" s="208" t="s">
        <v>443</v>
      </c>
      <c r="B69" s="1088"/>
      <c r="C69" s="1089"/>
      <c r="D69" s="1089"/>
      <c r="E69" s="1089"/>
      <c r="F69" s="1096"/>
      <c r="G69" s="1096"/>
      <c r="H69" s="1099"/>
    </row>
    <row r="70" spans="1:8" ht="15.75">
      <c r="A70" s="1141" t="s">
        <v>444</v>
      </c>
      <c r="B70" s="1086"/>
      <c r="C70" s="1086"/>
      <c r="D70" s="1086"/>
      <c r="E70" s="1086"/>
      <c r="F70" s="1095"/>
      <c r="G70" s="1095"/>
      <c r="H70" s="1114"/>
    </row>
    <row r="71" spans="1:8" ht="47.25">
      <c r="A71" s="1140" t="s">
        <v>722</v>
      </c>
      <c r="B71" s="1086"/>
      <c r="C71" s="1086"/>
      <c r="D71" s="1086"/>
      <c r="E71" s="1086"/>
      <c r="F71" s="1095"/>
      <c r="G71" s="1113"/>
      <c r="H71" s="1114"/>
    </row>
    <row r="72" spans="1:8" ht="17.25" customHeight="1">
      <c r="A72" s="205" t="s">
        <v>723</v>
      </c>
      <c r="B72" s="1087">
        <v>-16953881</v>
      </c>
      <c r="C72" s="1086">
        <v>23347</v>
      </c>
      <c r="D72" s="1086">
        <v>12232</v>
      </c>
      <c r="E72" s="1086"/>
      <c r="F72" s="1095"/>
      <c r="G72" s="1097"/>
      <c r="H72" s="1114"/>
    </row>
    <row r="73" spans="1:8" ht="15.75">
      <c r="A73" s="776" t="s">
        <v>724</v>
      </c>
      <c r="B73" s="1124">
        <v>16953881</v>
      </c>
      <c r="C73" s="1091">
        <v>16294471</v>
      </c>
      <c r="D73" s="1084">
        <v>13298613</v>
      </c>
      <c r="E73" s="1084"/>
      <c r="F73" s="1098">
        <v>0.96099999999999997</v>
      </c>
      <c r="G73" s="1099">
        <v>0.78439933605762602</v>
      </c>
      <c r="H73" s="1099"/>
    </row>
    <row r="74" spans="1:8" ht="15">
      <c r="A74" s="211" t="s">
        <v>445</v>
      </c>
      <c r="B74" s="1019">
        <v>41508039</v>
      </c>
      <c r="C74" s="1018">
        <v>21586347</v>
      </c>
      <c r="D74" s="1018">
        <v>22560262</v>
      </c>
      <c r="E74" s="1018"/>
      <c r="F74" s="1100">
        <v>0.52</v>
      </c>
      <c r="G74" s="1100">
        <v>0.54351548624111101</v>
      </c>
      <c r="H74" s="1101"/>
    </row>
    <row r="75" spans="1:8" ht="15">
      <c r="A75" s="212" t="s">
        <v>719</v>
      </c>
      <c r="B75" s="1019"/>
      <c r="C75" s="1019"/>
      <c r="D75" s="1019"/>
      <c r="E75" s="1019"/>
      <c r="F75" s="1100"/>
      <c r="G75" s="1100"/>
      <c r="H75" s="1101"/>
    </row>
    <row r="76" spans="1:8" ht="15">
      <c r="A76" s="211" t="s">
        <v>446</v>
      </c>
      <c r="B76" s="1019"/>
      <c r="C76" s="1018">
        <v>16717113</v>
      </c>
      <c r="D76" s="1018">
        <v>12161720</v>
      </c>
      <c r="E76" s="1015"/>
      <c r="F76" s="1101"/>
      <c r="G76" s="1100"/>
      <c r="H76" s="1101"/>
    </row>
    <row r="77" spans="1:8" ht="15">
      <c r="A77" s="211" t="s">
        <v>447</v>
      </c>
      <c r="B77" s="1019">
        <v>46210284</v>
      </c>
      <c r="C77" s="1018">
        <v>81011930</v>
      </c>
      <c r="D77" s="1018">
        <v>82179988</v>
      </c>
      <c r="E77" s="1015"/>
      <c r="F77" s="1101">
        <v>1.7529999999999999</v>
      </c>
      <c r="G77" s="1100">
        <v>1.7783917536624532</v>
      </c>
      <c r="H77" s="1101"/>
    </row>
    <row r="78" spans="1:8" ht="15">
      <c r="A78" s="211" t="s">
        <v>448</v>
      </c>
      <c r="B78" s="1019">
        <v>9175262</v>
      </c>
      <c r="C78" s="1018">
        <v>19303950</v>
      </c>
      <c r="D78" s="1018">
        <v>19303950</v>
      </c>
      <c r="E78" s="1015"/>
      <c r="F78" s="1101">
        <v>2.1040000000000001</v>
      </c>
      <c r="G78" s="1100">
        <v>2.1039126730114082</v>
      </c>
      <c r="H78" s="1101"/>
    </row>
    <row r="79" spans="1:8" ht="15">
      <c r="A79" s="211" t="s">
        <v>449</v>
      </c>
      <c r="B79" s="1019">
        <v>-974663</v>
      </c>
      <c r="C79" s="1018">
        <v>-177488</v>
      </c>
      <c r="D79" s="1018">
        <v>-294819</v>
      </c>
      <c r="E79" s="1015"/>
      <c r="F79" s="1101">
        <v>0.182</v>
      </c>
      <c r="G79" s="1100">
        <v>0.30248301207699479</v>
      </c>
      <c r="H79" s="1101"/>
    </row>
    <row r="80" spans="1:8" ht="15">
      <c r="A80" s="211" t="s">
        <v>450</v>
      </c>
      <c r="B80" s="1019">
        <v>-4000000</v>
      </c>
      <c r="C80" s="1018">
        <v>-4373496</v>
      </c>
      <c r="D80" s="1018">
        <v>-1631498</v>
      </c>
      <c r="E80" s="1015"/>
      <c r="F80" s="1101">
        <v>1.093</v>
      </c>
      <c r="G80" s="1100">
        <v>0.40787449999999997</v>
      </c>
      <c r="H80" s="1101"/>
    </row>
    <row r="81" spans="1:8" ht="15">
      <c r="A81" s="211" t="s">
        <v>451</v>
      </c>
      <c r="B81" s="1019">
        <v>21664</v>
      </c>
      <c r="C81" s="1018">
        <v>1889187</v>
      </c>
      <c r="D81" s="1018">
        <v>1875926</v>
      </c>
      <c r="E81" s="1018"/>
      <c r="F81" s="1160" t="s">
        <v>750</v>
      </c>
      <c r="G81" s="1160" t="s">
        <v>750</v>
      </c>
      <c r="H81" s="1161"/>
    </row>
    <row r="82" spans="1:8" ht="15">
      <c r="A82" s="211" t="s">
        <v>707</v>
      </c>
      <c r="B82" s="1019">
        <v>75492</v>
      </c>
      <c r="C82" s="1018">
        <v>51578</v>
      </c>
      <c r="D82" s="1018">
        <v>52463</v>
      </c>
      <c r="E82" s="1018"/>
      <c r="F82" s="1101">
        <v>0.68300000000000005</v>
      </c>
      <c r="G82" s="1100">
        <v>0.69494780903936837</v>
      </c>
      <c r="H82" s="1101"/>
    </row>
    <row r="83" spans="1:8" ht="15">
      <c r="A83" s="211" t="s">
        <v>708</v>
      </c>
      <c r="B83" s="1019"/>
      <c r="C83" s="1018">
        <v>97344662</v>
      </c>
      <c r="D83" s="1018">
        <v>95811070</v>
      </c>
      <c r="E83" s="1018"/>
      <c r="F83" s="1101"/>
      <c r="G83" s="1100"/>
      <c r="H83" s="1101"/>
    </row>
    <row r="84" spans="1:8" ht="15">
      <c r="A84" s="211" t="s">
        <v>709</v>
      </c>
      <c r="B84" s="1019">
        <v>9000000</v>
      </c>
      <c r="C84" s="1018">
        <v>-4508236</v>
      </c>
      <c r="D84" s="1018">
        <v>-4723600</v>
      </c>
      <c r="E84" s="1018"/>
      <c r="F84" s="1101"/>
      <c r="G84" s="1100"/>
      <c r="H84" s="1101"/>
    </row>
    <row r="85" spans="1:8" ht="15">
      <c r="A85" s="211" t="s">
        <v>452</v>
      </c>
      <c r="B85" s="1019">
        <v>-24554158</v>
      </c>
      <c r="C85" s="1018">
        <v>-5291876</v>
      </c>
      <c r="D85" s="1018">
        <v>-9261649</v>
      </c>
      <c r="E85" s="1018"/>
      <c r="F85" s="1101">
        <v>0.216</v>
      </c>
      <c r="G85" s="1100">
        <v>0.37719269379955933</v>
      </c>
      <c r="H85" s="1101"/>
    </row>
    <row r="86" spans="1:8" ht="15">
      <c r="A86" s="213"/>
      <c r="B86" s="711"/>
      <c r="C86" s="712"/>
      <c r="D86" s="775"/>
      <c r="E86" s="712"/>
      <c r="F86" s="877"/>
      <c r="G86" s="884"/>
      <c r="H86" s="884"/>
    </row>
    <row r="88" spans="1:8" ht="18">
      <c r="A88" s="656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6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S25" sqref="S25"/>
    </sheetView>
  </sheetViews>
  <sheetFormatPr defaultColWidth="12.5703125" defaultRowHeight="12.75"/>
  <cols>
    <col min="1" max="1" width="65.5703125" style="215" customWidth="1"/>
    <col min="2" max="5" width="14.7109375" style="215" customWidth="1"/>
    <col min="6" max="6" width="9.7109375" style="215" customWidth="1"/>
    <col min="7" max="7" width="11.5703125" style="215" bestFit="1" customWidth="1"/>
    <col min="8" max="8" width="11.28515625" style="215" customWidth="1"/>
    <col min="9" max="16384" width="12.5703125" style="215"/>
  </cols>
  <sheetData>
    <row r="1" spans="1:20" ht="17.25" customHeight="1">
      <c r="A1" s="175" t="s">
        <v>453</v>
      </c>
      <c r="B1" s="214" t="s">
        <v>4</v>
      </c>
    </row>
    <row r="2" spans="1:20" ht="17.25" customHeight="1">
      <c r="A2" s="214"/>
      <c r="B2" s="214"/>
    </row>
    <row r="3" spans="1:20" ht="17.25" customHeight="1">
      <c r="A3" s="216" t="s">
        <v>454</v>
      </c>
      <c r="B3" s="217"/>
      <c r="C3" s="217"/>
      <c r="D3" s="217"/>
      <c r="E3" s="217"/>
      <c r="F3" s="217"/>
      <c r="G3" s="217"/>
    </row>
    <row r="4" spans="1:20" ht="17.25" customHeight="1">
      <c r="A4" s="216" t="s">
        <v>730</v>
      </c>
      <c r="B4" s="217"/>
      <c r="C4" s="217"/>
      <c r="D4" s="217"/>
      <c r="E4" s="217"/>
      <c r="F4" s="217"/>
      <c r="G4" s="217"/>
    </row>
    <row r="5" spans="1:20" ht="15.2" customHeight="1">
      <c r="G5" s="215" t="s">
        <v>4</v>
      </c>
    </row>
    <row r="6" spans="1:20" ht="15">
      <c r="G6" s="218" t="s">
        <v>4</v>
      </c>
      <c r="H6" s="218" t="s">
        <v>2</v>
      </c>
    </row>
    <row r="7" spans="1:20" ht="15.75" customHeight="1">
      <c r="A7" s="219"/>
      <c r="B7" s="1597" t="s">
        <v>701</v>
      </c>
      <c r="C7" s="1598"/>
      <c r="D7" s="1597" t="s">
        <v>729</v>
      </c>
      <c r="E7" s="1599"/>
      <c r="F7" s="1600" t="s">
        <v>433</v>
      </c>
      <c r="G7" s="1601"/>
      <c r="H7" s="1602"/>
      <c r="J7" s="220"/>
      <c r="K7" s="221"/>
      <c r="L7" s="221"/>
      <c r="M7" s="221"/>
      <c r="N7" s="222"/>
      <c r="O7" s="222"/>
      <c r="P7" s="222"/>
      <c r="Q7" s="222"/>
      <c r="R7" s="222"/>
      <c r="S7" s="222"/>
      <c r="T7" s="222"/>
    </row>
    <row r="8" spans="1:20" ht="15.75" customHeight="1">
      <c r="A8" s="223" t="s">
        <v>3</v>
      </c>
      <c r="B8" s="224" t="s">
        <v>231</v>
      </c>
      <c r="C8" s="714" t="s">
        <v>710</v>
      </c>
      <c r="D8" s="224" t="s">
        <v>231</v>
      </c>
      <c r="E8" s="225" t="s">
        <v>710</v>
      </c>
      <c r="F8" s="715" t="s">
        <v>4</v>
      </c>
      <c r="G8" s="226"/>
      <c r="H8" s="227" t="s">
        <v>4</v>
      </c>
      <c r="J8" s="220"/>
      <c r="K8" s="221"/>
      <c r="L8" s="221"/>
      <c r="M8" s="221"/>
      <c r="N8" s="222"/>
      <c r="O8" s="222"/>
      <c r="P8" s="222"/>
      <c r="Q8" s="222"/>
      <c r="R8" s="222"/>
      <c r="S8" s="222"/>
      <c r="T8" s="222"/>
    </row>
    <row r="9" spans="1:20" ht="15.75" customHeight="1">
      <c r="A9" s="228"/>
      <c r="B9" s="229" t="s">
        <v>228</v>
      </c>
      <c r="C9" s="716" t="s">
        <v>768</v>
      </c>
      <c r="D9" s="229" t="s">
        <v>228</v>
      </c>
      <c r="E9" s="716" t="s">
        <v>768</v>
      </c>
      <c r="F9" s="717" t="s">
        <v>232</v>
      </c>
      <c r="G9" s="230" t="s">
        <v>455</v>
      </c>
      <c r="H9" s="231" t="s">
        <v>456</v>
      </c>
      <c r="J9" s="220"/>
      <c r="K9" s="221"/>
      <c r="L9" s="221"/>
      <c r="M9" s="221"/>
      <c r="N9" s="222"/>
      <c r="O9" s="222"/>
      <c r="P9" s="222"/>
      <c r="Q9" s="222"/>
      <c r="R9" s="222"/>
      <c r="S9" s="222"/>
      <c r="T9" s="222"/>
    </row>
    <row r="10" spans="1:20" s="236" customFormat="1" ht="9.9499999999999993" customHeight="1">
      <c r="A10" s="232" t="s">
        <v>439</v>
      </c>
      <c r="B10" s="233" t="s">
        <v>32</v>
      </c>
      <c r="C10" s="234">
        <v>3</v>
      </c>
      <c r="D10" s="234">
        <v>4</v>
      </c>
      <c r="E10" s="235">
        <v>5</v>
      </c>
      <c r="F10" s="235">
        <v>6</v>
      </c>
      <c r="G10" s="234">
        <v>7</v>
      </c>
      <c r="H10" s="235">
        <v>8</v>
      </c>
      <c r="J10" s="237"/>
      <c r="K10" s="238"/>
      <c r="L10" s="238"/>
      <c r="M10" s="238"/>
      <c r="N10" s="239"/>
      <c r="O10" s="239"/>
      <c r="P10" s="239"/>
      <c r="Q10" s="239"/>
      <c r="R10" s="239"/>
      <c r="S10" s="239"/>
      <c r="T10" s="239"/>
    </row>
    <row r="11" spans="1:20" ht="24" customHeight="1">
      <c r="A11" s="240" t="s">
        <v>457</v>
      </c>
      <c r="B11" s="718">
        <v>387734520</v>
      </c>
      <c r="C11" s="910">
        <v>262843951</v>
      </c>
      <c r="D11" s="890">
        <v>435340000</v>
      </c>
      <c r="E11" s="891">
        <v>268909813</v>
      </c>
      <c r="F11" s="878">
        <v>0.67789669849359813</v>
      </c>
      <c r="G11" s="879">
        <v>0.61770067763127667</v>
      </c>
      <c r="H11" s="876">
        <v>1.023077807105403</v>
      </c>
      <c r="J11" s="237"/>
      <c r="K11" s="221"/>
      <c r="L11" s="221"/>
      <c r="M11" s="221"/>
      <c r="N11" s="222"/>
      <c r="O11" s="222"/>
      <c r="P11" s="222"/>
      <c r="Q11" s="222"/>
      <c r="R11" s="222"/>
      <c r="S11" s="222"/>
      <c r="T11" s="222"/>
    </row>
    <row r="12" spans="1:20" ht="24" customHeight="1">
      <c r="A12" s="240" t="s">
        <v>458</v>
      </c>
      <c r="B12" s="892">
        <v>416234520</v>
      </c>
      <c r="C12" s="909">
        <v>264824688</v>
      </c>
      <c r="D12" s="890">
        <v>435340000</v>
      </c>
      <c r="E12" s="890">
        <v>282208426</v>
      </c>
      <c r="F12" s="1196">
        <v>0.63623912788396308</v>
      </c>
      <c r="G12" s="879">
        <v>0.64824832544677724</v>
      </c>
      <c r="H12" s="1101">
        <v>1.0656424373848408</v>
      </c>
      <c r="J12" s="241"/>
      <c r="K12" s="221"/>
      <c r="L12" s="221"/>
      <c r="M12" s="221"/>
      <c r="N12" s="222"/>
      <c r="O12" s="222"/>
      <c r="P12" s="222"/>
      <c r="Q12" s="222"/>
      <c r="R12" s="222"/>
      <c r="S12" s="222"/>
      <c r="T12" s="222"/>
    </row>
    <row r="13" spans="1:20" ht="24" customHeight="1">
      <c r="A13" s="240" t="s">
        <v>459</v>
      </c>
      <c r="B13" s="890">
        <v>-28500000</v>
      </c>
      <c r="C13" s="909">
        <v>-1980738</v>
      </c>
      <c r="D13" s="890"/>
      <c r="E13" s="890">
        <v>-13298613</v>
      </c>
      <c r="F13" s="1196">
        <v>6.9499578947368426E-2</v>
      </c>
      <c r="G13" s="879"/>
      <c r="H13" s="1101">
        <v>6.7139687328662347</v>
      </c>
      <c r="J13" s="241"/>
      <c r="K13" s="221"/>
      <c r="L13" s="221"/>
      <c r="M13" s="221"/>
      <c r="N13" s="222"/>
      <c r="O13" s="222"/>
      <c r="P13" s="222"/>
      <c r="Q13" s="222"/>
      <c r="R13" s="222"/>
      <c r="S13" s="222"/>
      <c r="T13" s="222"/>
    </row>
    <row r="14" spans="1:20" ht="24" customHeight="1">
      <c r="A14" s="240" t="s">
        <v>460</v>
      </c>
      <c r="B14" s="890"/>
      <c r="C14" s="909"/>
      <c r="D14" s="890"/>
      <c r="E14" s="890"/>
      <c r="F14" s="1196"/>
      <c r="G14" s="879"/>
      <c r="H14" s="1101"/>
      <c r="J14" s="241"/>
      <c r="K14" s="221"/>
      <c r="L14" s="221"/>
      <c r="M14" s="221"/>
      <c r="N14" s="222"/>
      <c r="O14" s="222"/>
      <c r="P14" s="222"/>
      <c r="Q14" s="222"/>
      <c r="R14" s="222"/>
      <c r="S14" s="222"/>
      <c r="T14" s="222"/>
    </row>
    <row r="15" spans="1:20" ht="18" customHeight="1">
      <c r="A15" s="240" t="s">
        <v>461</v>
      </c>
      <c r="B15" s="890"/>
      <c r="C15" s="909"/>
      <c r="D15" s="890"/>
      <c r="E15" s="890"/>
      <c r="F15" s="1196"/>
      <c r="G15" s="879"/>
      <c r="H15" s="1101"/>
      <c r="J15" s="241"/>
      <c r="K15" s="242"/>
      <c r="L15" s="242"/>
      <c r="M15" s="242"/>
    </row>
    <row r="16" spans="1:20" ht="36.75" customHeight="1">
      <c r="A16" s="897" t="s">
        <v>725</v>
      </c>
      <c r="B16" s="890"/>
      <c r="C16" s="908">
        <v>-766455</v>
      </c>
      <c r="D16" s="890"/>
      <c r="E16" s="890"/>
      <c r="F16" s="1196"/>
      <c r="G16" s="879"/>
      <c r="H16" s="1101"/>
      <c r="J16" s="241"/>
      <c r="K16" s="242"/>
      <c r="L16" s="242"/>
      <c r="M16" s="242"/>
    </row>
    <row r="17" spans="1:10" ht="24" customHeight="1">
      <c r="A17" s="240" t="s">
        <v>726</v>
      </c>
      <c r="B17" s="890">
        <v>-15565291</v>
      </c>
      <c r="C17" s="911">
        <v>1487835</v>
      </c>
      <c r="D17" s="890">
        <v>-16953881</v>
      </c>
      <c r="E17" s="911">
        <v>12232</v>
      </c>
      <c r="F17" s="1196"/>
      <c r="G17" s="879"/>
      <c r="H17" s="1101">
        <v>8.2213417482449331E-3</v>
      </c>
    </row>
    <row r="18" spans="1:10" ht="24" customHeight="1">
      <c r="A18" s="240" t="s">
        <v>462</v>
      </c>
      <c r="B18" s="893">
        <v>44065291</v>
      </c>
      <c r="C18" s="913">
        <v>1214282</v>
      </c>
      <c r="D18" s="893">
        <v>16953881</v>
      </c>
      <c r="E18" s="893">
        <v>13298613</v>
      </c>
      <c r="F18" s="1196">
        <v>2.7556427574709538E-2</v>
      </c>
      <c r="G18" s="879">
        <v>0.78439933605762602</v>
      </c>
      <c r="H18" s="1160" t="s">
        <v>750</v>
      </c>
    </row>
    <row r="19" spans="1:10" ht="24" customHeight="1">
      <c r="A19" s="240" t="s">
        <v>463</v>
      </c>
      <c r="B19" s="279">
        <v>56287820</v>
      </c>
      <c r="C19" s="912">
        <v>-5481993</v>
      </c>
      <c r="D19" s="892">
        <v>41508039</v>
      </c>
      <c r="E19" s="892">
        <v>22560262</v>
      </c>
      <c r="F19" s="1196"/>
      <c r="G19" s="879">
        <v>0.54351548624111101</v>
      </c>
      <c r="H19" s="1101"/>
    </row>
    <row r="20" spans="1:10" ht="24" customHeight="1">
      <c r="A20" s="240" t="s">
        <v>464</v>
      </c>
      <c r="B20" s="279">
        <v>-12222529</v>
      </c>
      <c r="C20" s="912">
        <v>6696276</v>
      </c>
      <c r="D20" s="892">
        <v>-24554158</v>
      </c>
      <c r="E20" s="892">
        <v>-9261649</v>
      </c>
      <c r="F20" s="1196"/>
      <c r="G20" s="879">
        <v>0.37719269379955933</v>
      </c>
      <c r="H20" s="1101"/>
    </row>
    <row r="21" spans="1:10" ht="8.1" customHeight="1">
      <c r="A21" s="243"/>
      <c r="B21" s="281" t="s">
        <v>4</v>
      </c>
      <c r="C21" s="894"/>
      <c r="D21" s="719"/>
      <c r="E21" s="894"/>
      <c r="F21" s="880"/>
      <c r="G21" s="881"/>
      <c r="H21" s="882"/>
    </row>
    <row r="22" spans="1:10" ht="8.1" customHeight="1">
      <c r="A22" s="720"/>
      <c r="B22" s="721"/>
      <c r="C22" s="721"/>
      <c r="D22" s="721"/>
      <c r="E22" s="722"/>
      <c r="F22" s="722"/>
      <c r="G22" s="722"/>
    </row>
    <row r="23" spans="1:10" s="76" customFormat="1" ht="15.75" customHeight="1">
      <c r="A23" s="1603" t="s">
        <v>727</v>
      </c>
      <c r="B23" s="1604"/>
      <c r="C23" s="1604"/>
      <c r="F23" s="75"/>
      <c r="G23" s="75"/>
      <c r="H23" s="75"/>
      <c r="I23" s="75"/>
      <c r="J23" s="75"/>
    </row>
    <row r="25" spans="1:10" ht="24.75" customHeight="1">
      <c r="A25" s="244" t="s">
        <v>4</v>
      </c>
      <c r="B25" s="280"/>
      <c r="C25" s="280"/>
    </row>
    <row r="26" spans="1:10">
      <c r="B26" s="280"/>
      <c r="C26" s="280"/>
    </row>
    <row r="27" spans="1:10">
      <c r="B27" s="280"/>
      <c r="C27" s="280"/>
    </row>
    <row r="28" spans="1:10">
      <c r="B28" s="280"/>
      <c r="C28" s="280"/>
    </row>
    <row r="29" spans="1:10" ht="15">
      <c r="B29" s="276"/>
      <c r="C29" s="277"/>
    </row>
    <row r="30" spans="1:10">
      <c r="B30" s="280"/>
      <c r="C30" s="280"/>
    </row>
    <row r="31" spans="1:10">
      <c r="B31" s="280"/>
      <c r="C31" s="280"/>
    </row>
    <row r="32" spans="1:10">
      <c r="B32" s="280"/>
      <c r="C32" s="280"/>
    </row>
    <row r="33" spans="2:3">
      <c r="B33" s="280"/>
      <c r="C33" s="280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topLeftCell="A28" zoomScaleNormal="100" zoomScaleSheetLayoutView="55" workbookViewId="0">
      <selection activeCell="O62" sqref="O62"/>
    </sheetView>
  </sheetViews>
  <sheetFormatPr defaultColWidth="7.85546875" defaultRowHeight="15"/>
  <cols>
    <col min="1" max="1" width="104.28515625" style="1022" customWidth="1"/>
    <col min="2" max="2" width="18.7109375" style="1021" bestFit="1" customWidth="1"/>
    <col min="3" max="3" width="0.85546875" style="1022" customWidth="1"/>
    <col min="4" max="4" width="15.140625" style="1022" bestFit="1" customWidth="1"/>
    <col min="5" max="5" width="1.28515625" style="1022" customWidth="1"/>
    <col min="6" max="6" width="17.42578125" style="1022" customWidth="1"/>
    <col min="7" max="7" width="0.28515625" style="1022" customWidth="1"/>
    <col min="8" max="8" width="15.140625" style="1022" customWidth="1"/>
    <col min="9" max="9" width="2.28515625" style="1022" customWidth="1"/>
    <col min="10" max="10" width="11.42578125" style="1022" bestFit="1" customWidth="1"/>
    <col min="11" max="12" width="11.5703125" style="1022" bestFit="1" customWidth="1"/>
    <col min="13" max="13" width="1.85546875" style="1023" bestFit="1" customWidth="1"/>
    <col min="14" max="14" width="20.7109375" style="1023" bestFit="1" customWidth="1"/>
    <col min="15" max="15" width="1.42578125" style="1023" bestFit="1" customWidth="1"/>
    <col min="16" max="16" width="12.42578125" style="1023" customWidth="1"/>
    <col min="17" max="17" width="3.5703125" style="1023" customWidth="1"/>
    <col min="18" max="18" width="12.5703125" style="1023" customWidth="1"/>
    <col min="19" max="19" width="7.85546875" style="1024" customWidth="1"/>
    <col min="20" max="16384" width="7.85546875" style="1022"/>
  </cols>
  <sheetData>
    <row r="1" spans="1:19" ht="15.75">
      <c r="A1" s="1020" t="s">
        <v>532</v>
      </c>
      <c r="D1" s="1020" t="s">
        <v>4</v>
      </c>
    </row>
    <row r="2" spans="1:19" ht="15.75">
      <c r="A2" s="1611" t="s">
        <v>533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</row>
    <row r="3" spans="1:19" ht="15.75">
      <c r="A3" s="1085"/>
      <c r="B3" s="1025"/>
      <c r="C3" s="1026"/>
      <c r="D3" s="1025"/>
      <c r="E3" s="1026"/>
      <c r="F3" s="1026"/>
      <c r="G3" s="1026"/>
      <c r="H3" s="1026"/>
      <c r="I3" s="1026"/>
      <c r="J3" s="1026"/>
      <c r="K3" s="1026"/>
      <c r="L3" s="1026"/>
    </row>
    <row r="4" spans="1:19" ht="15.75">
      <c r="A4" s="1024"/>
      <c r="B4" s="1027" t="s">
        <v>4</v>
      </c>
      <c r="C4" s="1028"/>
      <c r="D4" s="1090"/>
      <c r="E4" s="1024"/>
      <c r="F4" s="1024"/>
      <c r="G4" s="1024"/>
      <c r="H4" s="1024"/>
      <c r="I4" s="1024"/>
      <c r="J4" s="1024"/>
      <c r="K4" s="1029"/>
      <c r="L4" s="1029" t="s">
        <v>2</v>
      </c>
    </row>
    <row r="5" spans="1:19" ht="15.75">
      <c r="A5" s="1030"/>
      <c r="B5" s="1031" t="s">
        <v>227</v>
      </c>
      <c r="C5" s="1032"/>
      <c r="D5" s="1605" t="s">
        <v>229</v>
      </c>
      <c r="E5" s="1606"/>
      <c r="F5" s="1606"/>
      <c r="G5" s="1606"/>
      <c r="H5" s="1606"/>
      <c r="I5" s="1607"/>
      <c r="J5" s="1608" t="s">
        <v>433</v>
      </c>
      <c r="K5" s="1609"/>
      <c r="L5" s="1610"/>
    </row>
    <row r="6" spans="1:19" ht="15.75">
      <c r="A6" s="1033" t="s">
        <v>3</v>
      </c>
      <c r="B6" s="1034" t="s">
        <v>228</v>
      </c>
      <c r="C6" s="1032"/>
      <c r="D6" s="1035"/>
      <c r="E6" s="1036"/>
      <c r="F6" s="1035"/>
      <c r="G6" s="1036"/>
      <c r="H6" s="1035"/>
      <c r="I6" s="1036"/>
      <c r="J6" s="1037"/>
      <c r="K6" s="1038"/>
      <c r="L6" s="1038"/>
    </row>
    <row r="7" spans="1:19" ht="20.100000000000001" customHeight="1">
      <c r="A7" s="1039"/>
      <c r="B7" s="1040" t="s">
        <v>743</v>
      </c>
      <c r="C7" s="1041" t="s">
        <v>4</v>
      </c>
      <c r="D7" s="1042" t="s">
        <v>434</v>
      </c>
      <c r="E7" s="1043"/>
      <c r="F7" s="1040" t="s">
        <v>534</v>
      </c>
      <c r="G7" s="1044"/>
      <c r="H7" s="1040" t="s">
        <v>436</v>
      </c>
      <c r="I7" s="1044"/>
      <c r="J7" s="1045" t="s">
        <v>232</v>
      </c>
      <c r="K7" s="1046" t="s">
        <v>437</v>
      </c>
      <c r="L7" s="1046" t="s">
        <v>438</v>
      </c>
    </row>
    <row r="8" spans="1:19" s="1052" customFormat="1">
      <c r="A8" s="1047">
        <v>1</v>
      </c>
      <c r="B8" s="1048">
        <v>2</v>
      </c>
      <c r="C8" s="1049"/>
      <c r="D8" s="1048">
        <v>3</v>
      </c>
      <c r="E8" s="1049"/>
      <c r="F8" s="1050">
        <v>4</v>
      </c>
      <c r="G8" s="1049"/>
      <c r="H8" s="1048">
        <v>5</v>
      </c>
      <c r="I8" s="1049"/>
      <c r="J8" s="1049">
        <v>6</v>
      </c>
      <c r="K8" s="1049">
        <v>7</v>
      </c>
      <c r="L8" s="1047">
        <v>8</v>
      </c>
      <c r="M8" s="1023"/>
      <c r="N8" s="1023"/>
      <c r="O8" s="1023"/>
      <c r="P8" s="1023"/>
      <c r="Q8" s="1023"/>
      <c r="R8" s="1023"/>
      <c r="S8" s="1051"/>
    </row>
    <row r="9" spans="1:19" s="1052" customFormat="1" ht="20.100000000000001" customHeight="1">
      <c r="A9" s="1053" t="s">
        <v>535</v>
      </c>
      <c r="B9" s="1118">
        <v>435340000</v>
      </c>
      <c r="C9" s="1102"/>
      <c r="D9" s="1118">
        <v>40271702.796490014</v>
      </c>
      <c r="E9" s="1054"/>
      <c r="F9" s="1118">
        <v>69933048.037470371</v>
      </c>
      <c r="G9" s="1054"/>
      <c r="H9" s="1118">
        <v>96198155.077410132</v>
      </c>
      <c r="I9" s="1054"/>
      <c r="J9" s="1055">
        <v>9.2506323325423842E-2</v>
      </c>
      <c r="K9" s="1055">
        <v>0.16064006991654883</v>
      </c>
      <c r="L9" s="1055">
        <v>0.2209724699715398</v>
      </c>
      <c r="M9" s="1056"/>
      <c r="N9" s="1056"/>
      <c r="O9" s="1056"/>
      <c r="P9" s="1112"/>
      <c r="Q9" s="1056"/>
      <c r="R9" s="1056"/>
      <c r="S9" s="1051"/>
    </row>
    <row r="10" spans="1:19" s="1052" customFormat="1" ht="15.75">
      <c r="A10" s="1057" t="s">
        <v>536</v>
      </c>
      <c r="B10" s="1119"/>
      <c r="C10" s="1104"/>
      <c r="D10" s="1119"/>
      <c r="E10" s="1105"/>
      <c r="F10" s="1119"/>
      <c r="G10" s="1105"/>
      <c r="H10" s="1119"/>
      <c r="I10" s="1105"/>
      <c r="J10" s="1055"/>
      <c r="K10" s="1055"/>
      <c r="L10" s="1055"/>
      <c r="M10" s="1056"/>
      <c r="N10" s="1056"/>
      <c r="O10" s="1056"/>
      <c r="P10" s="1056"/>
      <c r="Q10" s="1056"/>
      <c r="R10" s="1056"/>
      <c r="S10" s="1051"/>
    </row>
    <row r="11" spans="1:19" s="1052" customFormat="1" ht="20.100000000000001" customHeight="1">
      <c r="A11" s="1053" t="s">
        <v>537</v>
      </c>
      <c r="B11" s="1120">
        <v>390038733</v>
      </c>
      <c r="C11" s="1104"/>
      <c r="D11" s="1120">
        <v>37364857.538160004</v>
      </c>
      <c r="E11" s="1105"/>
      <c r="F11" s="1120">
        <v>64396018.776029989</v>
      </c>
      <c r="G11" s="1105"/>
      <c r="H11" s="1120">
        <v>86495085.891939998</v>
      </c>
      <c r="I11" s="1105"/>
      <c r="J11" s="1055">
        <v>9.5797812824297127E-2</v>
      </c>
      <c r="K11" s="1055">
        <v>0.16510159973273728</v>
      </c>
      <c r="L11" s="1055">
        <v>0.22176024731354052</v>
      </c>
      <c r="M11" s="1056"/>
      <c r="N11" s="1056"/>
      <c r="O11" s="1056"/>
      <c r="P11" s="1056"/>
      <c r="Q11" s="1056"/>
      <c r="R11" s="1056"/>
      <c r="S11" s="1051"/>
    </row>
    <row r="12" spans="1:19" s="1052" customFormat="1" ht="15.75">
      <c r="A12" s="1057" t="s">
        <v>538</v>
      </c>
      <c r="B12" s="1119"/>
      <c r="C12" s="1107"/>
      <c r="D12" s="1119"/>
      <c r="E12" s="1105"/>
      <c r="F12" s="1119"/>
      <c r="G12" s="1105"/>
      <c r="H12" s="1119"/>
      <c r="I12" s="1105"/>
      <c r="J12" s="1055"/>
      <c r="K12" s="1055"/>
      <c r="L12" s="1055"/>
      <c r="M12" s="1056"/>
      <c r="N12" s="1056"/>
      <c r="O12" s="1056"/>
      <c r="P12" s="1056"/>
      <c r="Q12" s="1056"/>
      <c r="R12" s="1056"/>
      <c r="S12" s="1051"/>
    </row>
    <row r="13" spans="1:19" s="1052" customFormat="1">
      <c r="A13" s="1058" t="s">
        <v>539</v>
      </c>
      <c r="B13" s="1119">
        <v>196500000</v>
      </c>
      <c r="C13" s="1107"/>
      <c r="D13" s="1119">
        <v>21834443.679230005</v>
      </c>
      <c r="E13" s="1108"/>
      <c r="F13" s="1119">
        <v>35178303.764969997</v>
      </c>
      <c r="G13" s="1108"/>
      <c r="H13" s="1119">
        <v>44705439.100899994</v>
      </c>
      <c r="I13" s="1108"/>
      <c r="J13" s="1059">
        <v>0.11111676172636134</v>
      </c>
      <c r="K13" s="1059">
        <v>0.17902444664106867</v>
      </c>
      <c r="L13" s="1059">
        <v>0.22750859593333331</v>
      </c>
      <c r="M13" s="1056"/>
      <c r="N13" s="1056"/>
      <c r="O13" s="1056"/>
      <c r="P13" s="1056"/>
      <c r="Q13" s="1056"/>
      <c r="R13" s="1056"/>
      <c r="S13" s="1051"/>
    </row>
    <row r="14" spans="1:19" s="1052" customFormat="1">
      <c r="A14" s="1058" t="s">
        <v>540</v>
      </c>
      <c r="B14" s="1119">
        <v>75083000</v>
      </c>
      <c r="C14" s="1107"/>
      <c r="D14" s="1119">
        <v>5246192.4479900012</v>
      </c>
      <c r="E14" s="1108"/>
      <c r="F14" s="1119">
        <v>10528725.73446</v>
      </c>
      <c r="G14" s="1108"/>
      <c r="H14" s="1119">
        <v>16507584.979979996</v>
      </c>
      <c r="I14" s="1108"/>
      <c r="J14" s="1059">
        <v>6.9871907728646973E-2</v>
      </c>
      <c r="K14" s="1059">
        <v>0.14022782433387052</v>
      </c>
      <c r="L14" s="1059">
        <v>0.2198578237414594</v>
      </c>
      <c r="M14" s="1056"/>
      <c r="N14" s="1056"/>
      <c r="O14" s="1056"/>
      <c r="P14" s="1056"/>
      <c r="Q14" s="1056"/>
      <c r="R14" s="1112"/>
      <c r="S14" s="1051"/>
    </row>
    <row r="15" spans="1:19" s="1052" customFormat="1">
      <c r="A15" s="1060" t="s">
        <v>541</v>
      </c>
      <c r="B15" s="1119"/>
      <c r="C15" s="1107"/>
      <c r="D15" s="1119"/>
      <c r="E15" s="1108"/>
      <c r="F15" s="1119"/>
      <c r="G15" s="1108"/>
      <c r="H15" s="1119"/>
      <c r="I15" s="1108"/>
      <c r="J15" s="1059"/>
      <c r="K15" s="1059"/>
      <c r="L15" s="1059"/>
      <c r="M15" s="1056"/>
      <c r="N15" s="1056"/>
      <c r="O15" s="1056"/>
      <c r="P15" s="1056"/>
      <c r="Q15" s="1056"/>
      <c r="R15" s="1112"/>
      <c r="S15" s="1051"/>
    </row>
    <row r="16" spans="1:19" s="1052" customFormat="1">
      <c r="A16" s="1058" t="s">
        <v>542</v>
      </c>
      <c r="B16" s="1119">
        <v>4327900</v>
      </c>
      <c r="C16" s="1107"/>
      <c r="D16" s="1119">
        <v>306726.10679000005</v>
      </c>
      <c r="E16" s="1108"/>
      <c r="F16" s="1119">
        <v>622988.26691000012</v>
      </c>
      <c r="G16" s="1108"/>
      <c r="H16" s="1119">
        <v>970989.08902000007</v>
      </c>
      <c r="I16" s="1108"/>
      <c r="J16" s="1059">
        <v>7.0871810067238167E-2</v>
      </c>
      <c r="K16" s="1059">
        <v>0.14394701053859843</v>
      </c>
      <c r="L16" s="1059">
        <v>0.2243557127059313</v>
      </c>
      <c r="M16" s="1056"/>
      <c r="N16" s="1056"/>
      <c r="O16" s="1056"/>
      <c r="P16" s="1056"/>
      <c r="Q16" s="1056"/>
      <c r="R16" s="1112"/>
      <c r="S16" s="1051"/>
    </row>
    <row r="17" spans="1:19" s="1052" customFormat="1">
      <c r="A17" s="1058" t="s">
        <v>543</v>
      </c>
      <c r="B17" s="1119">
        <v>70402365</v>
      </c>
      <c r="C17" s="1107"/>
      <c r="D17" s="1119">
        <v>4923219.0067300005</v>
      </c>
      <c r="E17" s="1108"/>
      <c r="F17" s="1119">
        <v>9874168.8844099995</v>
      </c>
      <c r="G17" s="1108"/>
      <c r="H17" s="1119">
        <v>15490455.818119995</v>
      </c>
      <c r="I17" s="1108"/>
      <c r="J17" s="1059">
        <v>6.9929738961610172E-2</v>
      </c>
      <c r="K17" s="1059">
        <v>0.14025336910784175</v>
      </c>
      <c r="L17" s="1059">
        <v>0.22002749223154641</v>
      </c>
      <c r="M17" s="1056"/>
      <c r="N17" s="1056"/>
      <c r="O17" s="1056"/>
      <c r="P17" s="1056"/>
      <c r="Q17" s="1056"/>
      <c r="R17" s="1112"/>
      <c r="S17" s="1051"/>
    </row>
    <row r="18" spans="1:19" s="1052" customFormat="1">
      <c r="A18" s="1058" t="s">
        <v>544</v>
      </c>
      <c r="B18" s="1119">
        <v>352735</v>
      </c>
      <c r="C18" s="1107"/>
      <c r="D18" s="1119">
        <v>16247.334469999998</v>
      </c>
      <c r="E18" s="1108"/>
      <c r="F18" s="1119">
        <v>31568.583139999999</v>
      </c>
      <c r="G18" s="1108"/>
      <c r="H18" s="1119">
        <v>46140.072840000001</v>
      </c>
      <c r="I18" s="1108"/>
      <c r="J18" s="1059">
        <v>4.6061021645144369E-2</v>
      </c>
      <c r="K18" s="1059">
        <v>8.9496599827065634E-2</v>
      </c>
      <c r="L18" s="1059">
        <v>0.13080661924674331</v>
      </c>
      <c r="M18" s="1056"/>
      <c r="N18" s="1056"/>
      <c r="O18" s="1056"/>
      <c r="P18" s="1056"/>
      <c r="Q18" s="1056"/>
      <c r="R18" s="1112"/>
      <c r="S18" s="1051"/>
    </row>
    <row r="19" spans="1:19" s="1052" customFormat="1">
      <c r="A19" s="1058" t="s">
        <v>545</v>
      </c>
      <c r="B19" s="1119">
        <v>2660000</v>
      </c>
      <c r="C19" s="1107"/>
      <c r="D19" s="1119">
        <v>226407.51800000001</v>
      </c>
      <c r="E19" s="1108"/>
      <c r="F19" s="1119">
        <v>443364.07199999999</v>
      </c>
      <c r="G19" s="1108"/>
      <c r="H19" s="1119">
        <v>665145.22325000004</v>
      </c>
      <c r="I19" s="1108"/>
      <c r="J19" s="1059">
        <v>8.5115608270676699E-2</v>
      </c>
      <c r="K19" s="1059">
        <v>0.16667822255639098</v>
      </c>
      <c r="L19" s="1059">
        <v>0.25005459520676693</v>
      </c>
      <c r="M19" s="1056"/>
      <c r="N19" s="1056"/>
      <c r="O19" s="1056"/>
      <c r="P19" s="1056"/>
      <c r="Q19" s="1056"/>
      <c r="R19" s="1112"/>
      <c r="S19" s="1051"/>
    </row>
    <row r="20" spans="1:19" s="1052" customFormat="1">
      <c r="A20" s="1058" t="s">
        <v>546</v>
      </c>
      <c r="B20" s="1119">
        <v>42000000</v>
      </c>
      <c r="C20" s="1107"/>
      <c r="D20" s="1119">
        <v>3151916.9608299998</v>
      </c>
      <c r="E20" s="1108"/>
      <c r="F20" s="1119">
        <v>6281134.8918300001</v>
      </c>
      <c r="G20" s="1108"/>
      <c r="H20" s="1119">
        <v>9623352.6534700021</v>
      </c>
      <c r="I20" s="1108"/>
      <c r="J20" s="1059">
        <v>7.5045641924523801E-2</v>
      </c>
      <c r="K20" s="1059">
        <v>0.14955083075785713</v>
      </c>
      <c r="L20" s="1059">
        <v>0.22912744413023814</v>
      </c>
      <c r="M20" s="1056"/>
      <c r="N20" s="1056"/>
      <c r="O20" s="1056"/>
      <c r="P20" s="1056"/>
      <c r="Q20" s="1056"/>
      <c r="R20" s="1112"/>
      <c r="S20" s="1051"/>
    </row>
    <row r="21" spans="1:19" s="1052" customFormat="1">
      <c r="A21" s="1060" t="s">
        <v>547</v>
      </c>
      <c r="B21" s="1119"/>
      <c r="C21" s="1107"/>
      <c r="D21" s="1119"/>
      <c r="E21" s="1108"/>
      <c r="F21" s="1119"/>
      <c r="G21" s="1108"/>
      <c r="H21" s="1119"/>
      <c r="I21" s="1108"/>
      <c r="J21" s="1059"/>
      <c r="K21" s="1059"/>
      <c r="L21" s="1059"/>
      <c r="M21" s="1056"/>
      <c r="N21" s="1056"/>
      <c r="O21" s="1056"/>
      <c r="P21" s="1056"/>
      <c r="Q21" s="1056"/>
      <c r="R21" s="1112"/>
      <c r="S21" s="1051"/>
    </row>
    <row r="22" spans="1:19" s="1052" customFormat="1">
      <c r="A22" s="1058" t="s">
        <v>548</v>
      </c>
      <c r="B22" s="1119">
        <v>21800</v>
      </c>
      <c r="C22" s="1107"/>
      <c r="D22" s="1119">
        <v>-200.18199999999999</v>
      </c>
      <c r="E22" s="1108"/>
      <c r="F22" s="1119">
        <v>-200.18199999999999</v>
      </c>
      <c r="G22" s="1108"/>
      <c r="H22" s="1119">
        <v>-200.18199999999999</v>
      </c>
      <c r="I22" s="1108"/>
      <c r="J22" s="1059"/>
      <c r="K22" s="1059"/>
      <c r="L22" s="1059"/>
      <c r="M22" s="1056"/>
      <c r="N22" s="1056"/>
      <c r="O22" s="1056"/>
      <c r="P22" s="1056"/>
      <c r="Q22" s="1056"/>
      <c r="R22" s="1112"/>
      <c r="S22" s="1051"/>
    </row>
    <row r="23" spans="1:19" s="1052" customFormat="1">
      <c r="A23" s="1058" t="s">
        <v>549</v>
      </c>
      <c r="B23" s="1119">
        <v>66555000</v>
      </c>
      <c r="C23" s="1107"/>
      <c r="D23" s="1119">
        <v>6279245.7047300013</v>
      </c>
      <c r="E23" s="1108"/>
      <c r="F23" s="1119">
        <v>10895871.483669998</v>
      </c>
      <c r="G23" s="1108"/>
      <c r="H23" s="1119">
        <v>13443019.651490001</v>
      </c>
      <c r="I23" s="1108"/>
      <c r="J23" s="1059">
        <v>9.4346716320787338E-2</v>
      </c>
      <c r="K23" s="1059">
        <v>0.16371229034137177</v>
      </c>
      <c r="L23" s="1059">
        <v>0.20198361733138007</v>
      </c>
      <c r="M23" s="1056"/>
      <c r="N23" s="1112"/>
      <c r="O23" s="1056"/>
      <c r="P23" s="1056"/>
      <c r="Q23" s="1056"/>
      <c r="R23" s="1112"/>
      <c r="S23" s="1051"/>
    </row>
    <row r="24" spans="1:19" s="1052" customFormat="1">
      <c r="A24" s="1060" t="s">
        <v>541</v>
      </c>
      <c r="B24" s="1119"/>
      <c r="C24" s="1107"/>
      <c r="D24" s="1119"/>
      <c r="E24" s="1108"/>
      <c r="F24" s="1119"/>
      <c r="G24" s="1108"/>
      <c r="H24" s="1119"/>
      <c r="I24" s="1108"/>
      <c r="J24" s="1059"/>
      <c r="K24" s="1059"/>
      <c r="L24" s="1059"/>
      <c r="M24" s="1056"/>
      <c r="N24" s="1056"/>
      <c r="O24" s="1056"/>
      <c r="P24" s="1056"/>
      <c r="Q24" s="1056"/>
      <c r="R24" s="1112"/>
      <c r="S24" s="1051"/>
    </row>
    <row r="25" spans="1:19" s="1052" customFormat="1">
      <c r="A25" s="1058" t="s">
        <v>550</v>
      </c>
      <c r="B25" s="1119">
        <v>54995000</v>
      </c>
      <c r="C25" s="1107"/>
      <c r="D25" s="1119">
        <v>5814218.2895400012</v>
      </c>
      <c r="E25" s="1108"/>
      <c r="F25" s="1119">
        <v>9451702.1621699985</v>
      </c>
      <c r="G25" s="1108"/>
      <c r="H25" s="1119">
        <v>11190591.210800001</v>
      </c>
      <c r="I25" s="1108"/>
      <c r="J25" s="1059">
        <v>0.10572267096172382</v>
      </c>
      <c r="K25" s="1059">
        <v>0.17186475428984452</v>
      </c>
      <c r="L25" s="1059">
        <v>0.20348379326847899</v>
      </c>
      <c r="M25" s="1056"/>
      <c r="N25" s="1056"/>
      <c r="O25" s="1056"/>
      <c r="P25" s="1056"/>
      <c r="Q25" s="1056"/>
      <c r="R25" s="1112"/>
      <c r="S25" s="1051"/>
    </row>
    <row r="26" spans="1:19" s="1052" customFormat="1">
      <c r="A26" s="1058" t="s">
        <v>551</v>
      </c>
      <c r="B26" s="1119">
        <v>11555500</v>
      </c>
      <c r="C26" s="1107"/>
      <c r="D26" s="1119">
        <v>465027.41518999997</v>
      </c>
      <c r="E26" s="1108"/>
      <c r="F26" s="1119">
        <v>1444169.1774999998</v>
      </c>
      <c r="G26" s="1108"/>
      <c r="H26" s="1119">
        <v>2252428.2966900002</v>
      </c>
      <c r="I26" s="1108"/>
      <c r="J26" s="1059">
        <v>4.0242950559473842E-2</v>
      </c>
      <c r="K26" s="1059">
        <v>0.12497677967201763</v>
      </c>
      <c r="L26" s="1059">
        <v>0.19492261664921468</v>
      </c>
      <c r="M26" s="1056"/>
      <c r="N26" s="1056"/>
      <c r="O26" s="1056"/>
      <c r="P26" s="1056"/>
      <c r="Q26" s="1056"/>
      <c r="R26" s="1112"/>
      <c r="S26" s="1051"/>
    </row>
    <row r="27" spans="1:19" s="1052" customFormat="1">
      <c r="A27" s="1058" t="s">
        <v>552</v>
      </c>
      <c r="B27" s="1119">
        <v>4500</v>
      </c>
      <c r="C27" s="1107"/>
      <c r="D27" s="1119"/>
      <c r="E27" s="1108"/>
      <c r="F27" s="1119">
        <v>0.14399999999999999</v>
      </c>
      <c r="G27" s="1108"/>
      <c r="H27" s="1119">
        <v>0.14399999999999999</v>
      </c>
      <c r="I27" s="1108"/>
      <c r="J27" s="1059"/>
      <c r="K27" s="1059">
        <v>3.1999999999999999E-5</v>
      </c>
      <c r="L27" s="1059">
        <v>3.1999999999999999E-5</v>
      </c>
      <c r="M27" s="1056"/>
      <c r="N27" s="1056"/>
      <c r="O27" s="1056"/>
      <c r="P27" s="1056"/>
      <c r="Q27" s="1056"/>
      <c r="R27" s="1112"/>
      <c r="S27" s="1051"/>
    </row>
    <row r="28" spans="1:19" s="1052" customFormat="1">
      <c r="A28" s="1058" t="s">
        <v>553</v>
      </c>
      <c r="B28" s="1119">
        <v>1700000</v>
      </c>
      <c r="C28" s="1107"/>
      <c r="D28" s="1119">
        <v>118245.568</v>
      </c>
      <c r="E28" s="1108"/>
      <c r="F28" s="1119">
        <v>256188.79999999999</v>
      </c>
      <c r="G28" s="1108"/>
      <c r="H28" s="1119">
        <v>385581.80200000003</v>
      </c>
      <c r="I28" s="1108"/>
      <c r="J28" s="1059">
        <v>6.9556216470588239E-2</v>
      </c>
      <c r="K28" s="1059">
        <v>0.15069929411764704</v>
      </c>
      <c r="L28" s="1059">
        <v>0.22681282470588238</v>
      </c>
      <c r="M28" s="1056"/>
      <c r="N28" s="1056"/>
      <c r="O28" s="1056"/>
      <c r="P28" s="1056"/>
      <c r="Q28" s="1056"/>
      <c r="R28" s="1112"/>
      <c r="S28" s="1051"/>
    </row>
    <row r="29" spans="1:19" s="1052" customFormat="1">
      <c r="A29" s="1058" t="s">
        <v>554</v>
      </c>
      <c r="B29" s="1119">
        <v>4878000</v>
      </c>
      <c r="C29" s="1107"/>
      <c r="D29" s="1119">
        <v>508405.59606000001</v>
      </c>
      <c r="E29" s="1108"/>
      <c r="F29" s="1119">
        <v>812391.61801999994</v>
      </c>
      <c r="G29" s="1108"/>
      <c r="H29" s="1119">
        <v>1163301.9627699999</v>
      </c>
      <c r="I29" s="1108"/>
      <c r="J29" s="1059">
        <v>0.10422418943419434</v>
      </c>
      <c r="K29" s="1059">
        <v>0.16654194711357112</v>
      </c>
      <c r="L29" s="1059">
        <v>0.23847928716072159</v>
      </c>
      <c r="M29" s="1056"/>
      <c r="N29" s="1056"/>
      <c r="O29" s="1056"/>
      <c r="P29" s="1056"/>
      <c r="Q29" s="1056"/>
      <c r="R29" s="1112"/>
      <c r="S29" s="1051"/>
    </row>
    <row r="30" spans="1:19" s="1052" customFormat="1">
      <c r="A30" s="1058" t="s">
        <v>735</v>
      </c>
      <c r="B30" s="1119">
        <v>662733</v>
      </c>
      <c r="C30" s="1107"/>
      <c r="D30" s="1119"/>
      <c r="E30" s="1108"/>
      <c r="F30" s="1119">
        <v>37.936999999999998</v>
      </c>
      <c r="G30" s="1108"/>
      <c r="H30" s="1119">
        <v>1659.732</v>
      </c>
      <c r="I30" s="1108"/>
      <c r="J30" s="1059"/>
      <c r="K30" s="1059">
        <v>5.7243263878515177E-5</v>
      </c>
      <c r="L30" s="1059">
        <v>2.504375065071454E-3</v>
      </c>
      <c r="M30" s="1056"/>
      <c r="N30" s="1056"/>
      <c r="O30" s="1056"/>
      <c r="P30" s="1056"/>
      <c r="Q30" s="1056"/>
      <c r="R30" s="1112"/>
      <c r="S30" s="1051"/>
    </row>
    <row r="31" spans="1:19" s="1052" customFormat="1">
      <c r="A31" s="1058" t="s">
        <v>734</v>
      </c>
      <c r="B31" s="1119">
        <v>0</v>
      </c>
      <c r="C31" s="1107"/>
      <c r="D31" s="1119">
        <v>6.0999999999999999E-2</v>
      </c>
      <c r="E31" s="1108"/>
      <c r="F31" s="1119">
        <v>0.46417999999999998</v>
      </c>
      <c r="G31" s="1108"/>
      <c r="H31" s="1119">
        <v>0.52317999999999998</v>
      </c>
      <c r="I31" s="1108"/>
      <c r="J31" s="1059"/>
      <c r="K31" s="1059"/>
      <c r="L31" s="1059"/>
      <c r="M31" s="1056"/>
      <c r="N31" s="1056"/>
      <c r="O31" s="1056"/>
      <c r="P31" s="1056"/>
      <c r="Q31" s="1056"/>
      <c r="R31" s="1112"/>
      <c r="S31" s="1051"/>
    </row>
    <row r="32" spans="1:19" s="1052" customFormat="1">
      <c r="A32" s="1058" t="s">
        <v>733</v>
      </c>
      <c r="B32" s="1119">
        <v>0</v>
      </c>
      <c r="C32" s="1107"/>
      <c r="D32" s="1119">
        <v>2.32E-3</v>
      </c>
      <c r="E32" s="1108"/>
      <c r="F32" s="1119">
        <v>9.9000000000000008E-3</v>
      </c>
      <c r="G32" s="1108"/>
      <c r="H32" s="1119">
        <v>9.9000000000000008E-3</v>
      </c>
      <c r="I32" s="1108"/>
      <c r="J32" s="1059"/>
      <c r="K32" s="1059"/>
      <c r="L32" s="1059"/>
      <c r="M32" s="1056"/>
      <c r="N32" s="1056"/>
      <c r="O32" s="1056"/>
      <c r="P32" s="1056"/>
      <c r="Q32" s="1056"/>
      <c r="R32" s="1112"/>
      <c r="S32" s="1051"/>
    </row>
    <row r="33" spans="1:19" s="1052" customFormat="1">
      <c r="A33" s="1061" t="s">
        <v>732</v>
      </c>
      <c r="B33" s="1119">
        <v>0</v>
      </c>
      <c r="C33" s="1107"/>
      <c r="D33" s="1119"/>
      <c r="E33" s="1108"/>
      <c r="F33" s="1119"/>
      <c r="G33" s="1108"/>
      <c r="H33" s="1119">
        <v>0.253</v>
      </c>
      <c r="I33" s="1108"/>
      <c r="J33" s="1059"/>
      <c r="K33" s="1059"/>
      <c r="L33" s="1059"/>
      <c r="M33" s="1056"/>
      <c r="N33" s="1056"/>
      <c r="O33" s="1056"/>
      <c r="P33" s="1056"/>
      <c r="Q33" s="1056"/>
      <c r="R33" s="1112"/>
      <c r="S33" s="1051"/>
    </row>
    <row r="34" spans="1:19" s="1052" customFormat="1" ht="20.100000000000001" customHeight="1">
      <c r="A34" s="1053" t="s">
        <v>555</v>
      </c>
      <c r="B34" s="1120">
        <v>42959551</v>
      </c>
      <c r="C34" s="1104"/>
      <c r="D34" s="1120">
        <v>2900729.1583700096</v>
      </c>
      <c r="E34" s="1105"/>
      <c r="F34" s="1120">
        <v>5501792.2564003812</v>
      </c>
      <c r="G34" s="1105"/>
      <c r="H34" s="1120">
        <v>9634619.600590134</v>
      </c>
      <c r="I34" s="1105"/>
      <c r="J34" s="1055">
        <v>6.7522334168949052E-2</v>
      </c>
      <c r="K34" s="1055">
        <v>0.12806912847856303</v>
      </c>
      <c r="L34" s="1055">
        <v>0.22427188777159551</v>
      </c>
      <c r="M34" s="1056"/>
      <c r="N34" s="1056"/>
      <c r="O34" s="1056"/>
      <c r="P34" s="1056"/>
      <c r="Q34" s="1056"/>
      <c r="R34" s="1112"/>
      <c r="S34" s="1051"/>
    </row>
    <row r="35" spans="1:19" s="1052" customFormat="1" ht="15.75">
      <c r="A35" s="1057" t="s">
        <v>538</v>
      </c>
      <c r="B35" s="1103"/>
      <c r="C35" s="1107"/>
      <c r="D35" s="1119"/>
      <c r="E35" s="1108"/>
      <c r="F35" s="1103"/>
      <c r="G35" s="1108"/>
      <c r="H35" s="1103"/>
      <c r="I35" s="1108"/>
      <c r="J35" s="1055"/>
      <c r="K35" s="1055"/>
      <c r="L35" s="1055"/>
      <c r="M35" s="1056"/>
      <c r="N35" s="1056"/>
      <c r="O35" s="1056"/>
      <c r="P35" s="1056"/>
      <c r="Q35" s="1056"/>
      <c r="R35" s="1112"/>
      <c r="S35" s="1051"/>
    </row>
    <row r="36" spans="1:19" s="1052" customFormat="1">
      <c r="A36" s="1058" t="s">
        <v>556</v>
      </c>
      <c r="B36" s="1106">
        <v>1545637</v>
      </c>
      <c r="C36" s="1107"/>
      <c r="D36" s="1119">
        <v>489.55804999999998</v>
      </c>
      <c r="E36" s="1109"/>
      <c r="F36" s="1106">
        <v>12323.207109999999</v>
      </c>
      <c r="G36" s="1109"/>
      <c r="H36" s="1106">
        <v>36977.258269999998</v>
      </c>
      <c r="I36" s="1109"/>
      <c r="J36" s="1059">
        <v>3.1673546246628414E-4</v>
      </c>
      <c r="K36" s="1059">
        <v>7.972898623674252E-3</v>
      </c>
      <c r="L36" s="1059">
        <v>2.3923636837109876E-2</v>
      </c>
      <c r="M36" s="1056"/>
      <c r="N36" s="1056"/>
      <c r="O36" s="1056"/>
      <c r="P36" s="1056"/>
      <c r="Q36" s="1056"/>
      <c r="R36" s="1112"/>
      <c r="S36" s="1051"/>
    </row>
    <row r="37" spans="1:19" s="1052" customFormat="1">
      <c r="A37" s="1060" t="s">
        <v>557</v>
      </c>
      <c r="B37" s="1106"/>
      <c r="C37" s="1107"/>
      <c r="D37" s="1119"/>
      <c r="E37" s="1108"/>
      <c r="F37" s="1106"/>
      <c r="G37" s="1108"/>
      <c r="H37" s="1106"/>
      <c r="I37" s="1108"/>
      <c r="J37" s="1059"/>
      <c r="K37" s="1059"/>
      <c r="L37" s="1059"/>
      <c r="M37" s="1056"/>
      <c r="N37" s="1056"/>
      <c r="O37" s="1056"/>
      <c r="P37" s="1112"/>
      <c r="Q37" s="1056"/>
      <c r="R37" s="1112"/>
      <c r="S37" s="1051"/>
    </row>
    <row r="38" spans="1:19" s="1052" customFormat="1">
      <c r="A38" s="1062" t="s">
        <v>558</v>
      </c>
      <c r="B38" s="1119">
        <v>1495637</v>
      </c>
      <c r="C38" s="1107"/>
      <c r="D38" s="1119"/>
      <c r="E38" s="1108"/>
      <c r="F38" s="1119"/>
      <c r="G38" s="1108"/>
      <c r="H38" s="1119">
        <v>222.35276000000002</v>
      </c>
      <c r="I38" s="1108"/>
      <c r="J38" s="1059"/>
      <c r="K38" s="1059"/>
      <c r="L38" s="1059">
        <v>1.4866759781952441E-4</v>
      </c>
      <c r="M38" s="1056"/>
      <c r="N38" s="1056"/>
      <c r="O38" s="1056"/>
      <c r="P38" s="1056"/>
      <c r="Q38" s="1056"/>
      <c r="R38" s="1056"/>
      <c r="S38" s="1051"/>
    </row>
    <row r="39" spans="1:19" s="1052" customFormat="1">
      <c r="A39" s="1062" t="s">
        <v>740</v>
      </c>
      <c r="B39" s="1119">
        <v>50000</v>
      </c>
      <c r="C39" s="1107"/>
      <c r="D39" s="1119">
        <v>489.55804999999998</v>
      </c>
      <c r="E39" s="1108"/>
      <c r="F39" s="1119">
        <v>12323.207109999999</v>
      </c>
      <c r="G39" s="1108"/>
      <c r="H39" s="1119">
        <v>36754.905509999997</v>
      </c>
      <c r="I39" s="1108"/>
      <c r="J39" s="1059">
        <v>9.7911609999999996E-3</v>
      </c>
      <c r="K39" s="1059">
        <v>0.24646414219999999</v>
      </c>
      <c r="L39" s="1059">
        <v>0.73509811019999993</v>
      </c>
      <c r="M39" s="1056"/>
      <c r="N39" s="1056"/>
      <c r="O39" s="1056"/>
      <c r="P39" s="1056"/>
      <c r="Q39" s="1056"/>
      <c r="R39" s="1056"/>
      <c r="S39" s="1051"/>
    </row>
    <row r="40" spans="1:19" s="1052" customFormat="1">
      <c r="A40" s="1058" t="s">
        <v>736</v>
      </c>
      <c r="B40" s="1119">
        <v>7162810</v>
      </c>
      <c r="C40" s="1107"/>
      <c r="D40" s="1119"/>
      <c r="E40" s="1108"/>
      <c r="F40" s="1119"/>
      <c r="G40" s="1108"/>
      <c r="H40" s="1119"/>
      <c r="I40" s="1108"/>
      <c r="J40" s="1059"/>
      <c r="K40" s="1059"/>
      <c r="L40" s="1059"/>
      <c r="M40" s="1056"/>
      <c r="N40" s="1056"/>
      <c r="O40" s="1056"/>
      <c r="P40" s="1056"/>
      <c r="Q40" s="1056"/>
      <c r="R40" s="1056"/>
      <c r="S40" s="1051"/>
    </row>
    <row r="41" spans="1:19" s="1056" customFormat="1">
      <c r="A41" s="1058" t="s">
        <v>737</v>
      </c>
      <c r="B41" s="1119">
        <v>4680000</v>
      </c>
      <c r="C41" s="1107"/>
      <c r="D41" s="1119">
        <v>342794.23418999999</v>
      </c>
      <c r="E41" s="1108"/>
      <c r="F41" s="1119">
        <v>738884.02963</v>
      </c>
      <c r="G41" s="1108"/>
      <c r="H41" s="1119">
        <v>1125216.7647599999</v>
      </c>
      <c r="I41" s="1108"/>
      <c r="J41" s="1059">
        <v>7.3246631237179491E-2</v>
      </c>
      <c r="K41" s="1059">
        <v>0.15788120291239316</v>
      </c>
      <c r="L41" s="1059">
        <v>0.24043093264102564</v>
      </c>
      <c r="S41" s="1051"/>
    </row>
    <row r="42" spans="1:19" s="1056" customFormat="1">
      <c r="A42" s="1058" t="s">
        <v>738</v>
      </c>
      <c r="B42" s="1119">
        <v>26632692</v>
      </c>
      <c r="C42" s="1107"/>
      <c r="D42" s="1119">
        <v>2312515.8787200097</v>
      </c>
      <c r="E42" s="1108"/>
      <c r="F42" s="1119">
        <v>4260797.6645603813</v>
      </c>
      <c r="G42" s="1108"/>
      <c r="H42" s="1119">
        <v>7737775.924520134</v>
      </c>
      <c r="I42" s="1108"/>
      <c r="J42" s="1059">
        <v>8.682997117677814E-2</v>
      </c>
      <c r="K42" s="1059">
        <v>0.15998373970458493</v>
      </c>
      <c r="L42" s="1059">
        <v>0.29053675552287894</v>
      </c>
      <c r="S42" s="1051"/>
    </row>
    <row r="43" spans="1:19" s="1056" customFormat="1">
      <c r="A43" s="1058" t="s">
        <v>739</v>
      </c>
      <c r="B43" s="1119">
        <v>2938412</v>
      </c>
      <c r="C43" s="1107"/>
      <c r="D43" s="1119">
        <v>244929.48741</v>
      </c>
      <c r="E43" s="1108"/>
      <c r="F43" s="1119">
        <v>489787.35509999999</v>
      </c>
      <c r="G43" s="1108"/>
      <c r="H43" s="1119">
        <v>734649.65304</v>
      </c>
      <c r="I43" s="1108"/>
      <c r="J43" s="1059">
        <v>8.3354372160881457E-2</v>
      </c>
      <c r="K43" s="1059">
        <v>0.16668437070771558</v>
      </c>
      <c r="L43" s="1059">
        <v>0.2500158769566691</v>
      </c>
      <c r="S43" s="1051"/>
    </row>
    <row r="44" spans="1:19" s="1056" customFormat="1" ht="20.100000000000001" customHeight="1">
      <c r="A44" s="1063" t="s">
        <v>559</v>
      </c>
      <c r="B44" s="1121">
        <v>2341716</v>
      </c>
      <c r="C44" s="1110"/>
      <c r="D44" s="1121">
        <v>6116.0999600000005</v>
      </c>
      <c r="E44" s="1111"/>
      <c r="F44" s="1121">
        <v>35237.005039999996</v>
      </c>
      <c r="G44" s="1111"/>
      <c r="H44" s="1121">
        <v>68449.584880000009</v>
      </c>
      <c r="I44" s="1110"/>
      <c r="J44" s="1064">
        <v>2.6118026097101442E-3</v>
      </c>
      <c r="K44" s="1157">
        <v>1.504751431855955E-2</v>
      </c>
      <c r="L44" s="1157">
        <v>2.9230523633096417E-2</v>
      </c>
      <c r="S44" s="1051"/>
    </row>
    <row r="45" spans="1:19">
      <c r="A45" s="1092"/>
    </row>
    <row r="46" spans="1:19">
      <c r="A46" s="1092"/>
    </row>
    <row r="48" spans="1:19" ht="15.75">
      <c r="A48" s="1024"/>
      <c r="B48" s="1027" t="s">
        <v>4</v>
      </c>
      <c r="C48" s="1028"/>
      <c r="D48" s="1090"/>
      <c r="E48" s="1024"/>
      <c r="F48" s="1024"/>
      <c r="G48" s="1024"/>
      <c r="H48" s="1024"/>
      <c r="I48" s="1024"/>
      <c r="J48" s="1024"/>
      <c r="K48" s="1029"/>
      <c r="L48" s="1029" t="s">
        <v>2</v>
      </c>
    </row>
    <row r="49" spans="1:16" ht="15.75">
      <c r="A49" s="1030"/>
      <c r="B49" s="1031" t="s">
        <v>227</v>
      </c>
      <c r="C49" s="1032"/>
      <c r="D49" s="1605" t="s">
        <v>229</v>
      </c>
      <c r="E49" s="1606"/>
      <c r="F49" s="1606"/>
      <c r="G49" s="1606"/>
      <c r="H49" s="1606"/>
      <c r="I49" s="1607"/>
      <c r="J49" s="1608" t="s">
        <v>433</v>
      </c>
      <c r="K49" s="1609"/>
      <c r="L49" s="1610"/>
    </row>
    <row r="50" spans="1:16" ht="15.75">
      <c r="A50" s="1033" t="s">
        <v>3</v>
      </c>
      <c r="B50" s="1034" t="s">
        <v>228</v>
      </c>
      <c r="C50" s="1032"/>
      <c r="D50" s="1035"/>
      <c r="E50" s="1036"/>
      <c r="F50" s="1035"/>
      <c r="G50" s="1036"/>
      <c r="H50" s="1035"/>
      <c r="I50" s="1036"/>
      <c r="J50" s="1037"/>
      <c r="K50" s="1038"/>
      <c r="L50" s="1038"/>
    </row>
    <row r="51" spans="1:16" ht="18.75">
      <c r="A51" s="1039"/>
      <c r="B51" s="1040" t="s">
        <v>743</v>
      </c>
      <c r="C51" s="1041" t="s">
        <v>4</v>
      </c>
      <c r="D51" s="1042" t="s">
        <v>751</v>
      </c>
      <c r="E51" s="1043"/>
      <c r="F51" s="1040" t="s">
        <v>752</v>
      </c>
      <c r="G51" s="1044"/>
      <c r="H51" s="1040" t="s">
        <v>753</v>
      </c>
      <c r="I51" s="1044"/>
      <c r="J51" s="1045" t="s">
        <v>232</v>
      </c>
      <c r="K51" s="1046" t="s">
        <v>437</v>
      </c>
      <c r="L51" s="1046" t="s">
        <v>438</v>
      </c>
    </row>
    <row r="52" spans="1:16">
      <c r="A52" s="1047">
        <v>1</v>
      </c>
      <c r="B52" s="1048">
        <v>2</v>
      </c>
      <c r="C52" s="1049"/>
      <c r="D52" s="1048">
        <v>3</v>
      </c>
      <c r="E52" s="1049"/>
      <c r="F52" s="1050">
        <v>4</v>
      </c>
      <c r="G52" s="1049"/>
      <c r="H52" s="1048">
        <v>5</v>
      </c>
      <c r="I52" s="1049"/>
      <c r="J52" s="1049">
        <v>6</v>
      </c>
      <c r="K52" s="1049">
        <v>7</v>
      </c>
      <c r="L52" s="1047">
        <v>8</v>
      </c>
      <c r="P52" s="895"/>
    </row>
    <row r="53" spans="1:16" ht="15.75">
      <c r="A53" s="1053" t="s">
        <v>535</v>
      </c>
      <c r="B53" s="1118">
        <v>435340000</v>
      </c>
      <c r="C53" s="1102"/>
      <c r="D53" s="1118">
        <v>129639962.90016042</v>
      </c>
      <c r="E53" s="1054"/>
      <c r="F53" s="1118">
        <v>157069687.24900994</v>
      </c>
      <c r="G53" s="1054"/>
      <c r="H53" s="1118">
        <v>197393904.03450069</v>
      </c>
      <c r="I53" s="1054"/>
      <c r="J53" s="1055">
        <v>0.29779014770101625</v>
      </c>
      <c r="K53" s="1055">
        <v>0.36079773797264192</v>
      </c>
      <c r="L53" s="1055">
        <v>0.45342468882827375</v>
      </c>
      <c r="N53" s="895"/>
    </row>
    <row r="54" spans="1:16" ht="15.75">
      <c r="A54" s="1057" t="s">
        <v>536</v>
      </c>
      <c r="B54" s="1119"/>
      <c r="C54" s="1104"/>
      <c r="D54" s="1119"/>
      <c r="E54" s="1105"/>
      <c r="F54" s="1119"/>
      <c r="G54" s="1105"/>
      <c r="H54" s="1119"/>
      <c r="I54" s="1105"/>
      <c r="J54" s="1055"/>
      <c r="K54" s="1055"/>
      <c r="L54" s="1055"/>
      <c r="N54" s="895"/>
    </row>
    <row r="55" spans="1:16" ht="15.75">
      <c r="A55" s="1053" t="s">
        <v>537</v>
      </c>
      <c r="B55" s="1120">
        <v>390038733</v>
      </c>
      <c r="C55" s="1104"/>
      <c r="D55" s="1120">
        <v>111227402.15588002</v>
      </c>
      <c r="E55" s="1105"/>
      <c r="F55" s="1120">
        <v>136295044.49980998</v>
      </c>
      <c r="G55" s="1105"/>
      <c r="H55" s="1120">
        <v>165548408.68345001</v>
      </c>
      <c r="I55" s="1105"/>
      <c r="J55" s="1055">
        <v>0.28517014528369933</v>
      </c>
      <c r="K55" s="1055">
        <v>0.34943976833144408</v>
      </c>
      <c r="L55" s="1055">
        <v>0.4244409456725674</v>
      </c>
      <c r="N55" s="895"/>
    </row>
    <row r="56" spans="1:16" ht="15.75">
      <c r="A56" s="1057" t="s">
        <v>538</v>
      </c>
      <c r="B56" s="1119"/>
      <c r="C56" s="1107"/>
      <c r="D56" s="1119"/>
      <c r="E56" s="1105"/>
      <c r="F56" s="1119"/>
      <c r="G56" s="1105"/>
      <c r="H56" s="1119"/>
      <c r="I56" s="1105"/>
      <c r="J56" s="1055"/>
      <c r="K56" s="1055"/>
      <c r="L56" s="1055"/>
      <c r="N56" s="895"/>
    </row>
    <row r="57" spans="1:16">
      <c r="A57" s="1058" t="s">
        <v>539</v>
      </c>
      <c r="B57" s="1119">
        <v>196500000</v>
      </c>
      <c r="C57" s="1107"/>
      <c r="D57" s="1119">
        <v>56091158.27314999</v>
      </c>
      <c r="E57" s="1108"/>
      <c r="F57" s="1119">
        <v>66715990.008130006</v>
      </c>
      <c r="G57" s="1108"/>
      <c r="H57" s="1119">
        <v>78418920.915380016</v>
      </c>
      <c r="I57" s="1108"/>
      <c r="J57" s="1059">
        <v>0.28545118714071244</v>
      </c>
      <c r="K57" s="1059">
        <v>0.33952157764951657</v>
      </c>
      <c r="L57" s="1059">
        <v>0.39907847794086521</v>
      </c>
      <c r="N57" s="895"/>
    </row>
    <row r="58" spans="1:16">
      <c r="A58" s="1058" t="s">
        <v>540</v>
      </c>
      <c r="B58" s="1119">
        <v>75083000</v>
      </c>
      <c r="C58" s="1107"/>
      <c r="D58" s="1119">
        <v>21664123.819010008</v>
      </c>
      <c r="E58" s="1108"/>
      <c r="F58" s="1119">
        <v>26264729.53895</v>
      </c>
      <c r="G58" s="1108"/>
      <c r="H58" s="1119">
        <v>32381639.032049995</v>
      </c>
      <c r="I58" s="1108"/>
      <c r="J58" s="1059">
        <v>0.28853567144373571</v>
      </c>
      <c r="K58" s="1059">
        <v>0.34980927159210473</v>
      </c>
      <c r="L58" s="1059">
        <v>0.43127790621112627</v>
      </c>
      <c r="N58" s="895"/>
    </row>
    <row r="59" spans="1:16">
      <c r="A59" s="1060" t="s">
        <v>541</v>
      </c>
      <c r="B59" s="1119"/>
      <c r="C59" s="1107"/>
      <c r="D59" s="1119"/>
      <c r="E59" s="1108"/>
      <c r="F59" s="1119"/>
      <c r="G59" s="1108"/>
      <c r="H59" s="1119"/>
      <c r="I59" s="1108"/>
      <c r="J59" s="1059"/>
      <c r="K59" s="1059"/>
      <c r="L59" s="1059"/>
      <c r="N59" s="895"/>
    </row>
    <row r="60" spans="1:16">
      <c r="A60" s="1058" t="s">
        <v>542</v>
      </c>
      <c r="B60" s="1119">
        <v>4327900</v>
      </c>
      <c r="C60" s="1107"/>
      <c r="D60" s="1119">
        <v>1140632.6545299997</v>
      </c>
      <c r="E60" s="1108"/>
      <c r="F60" s="1119">
        <v>1330562.6638500001</v>
      </c>
      <c r="G60" s="1108"/>
      <c r="H60" s="1119">
        <v>1594105.3976700001</v>
      </c>
      <c r="I60" s="1108"/>
      <c r="J60" s="1059">
        <v>0.26355337566256143</v>
      </c>
      <c r="K60" s="1059">
        <v>0.30743840288592622</v>
      </c>
      <c r="L60" s="1059">
        <v>0.36833230843365145</v>
      </c>
      <c r="N60" s="895"/>
    </row>
    <row r="61" spans="1:16">
      <c r="A61" s="1058" t="s">
        <v>543</v>
      </c>
      <c r="B61" s="1119">
        <v>70402365</v>
      </c>
      <c r="C61" s="1107"/>
      <c r="D61" s="1119">
        <v>20465453.650210012</v>
      </c>
      <c r="E61" s="1108"/>
      <c r="F61" s="1119">
        <v>24864531.43736</v>
      </c>
      <c r="G61" s="1108"/>
      <c r="H61" s="1119">
        <v>30698020.317269992</v>
      </c>
      <c r="I61" s="1108"/>
      <c r="J61" s="1059">
        <v>0.29069270116437157</v>
      </c>
      <c r="K61" s="1059">
        <v>0.35317750245123158</v>
      </c>
      <c r="L61" s="1059">
        <v>0.43603677685074915</v>
      </c>
      <c r="N61" s="895"/>
    </row>
    <row r="62" spans="1:16">
      <c r="A62" s="1058" t="s">
        <v>544</v>
      </c>
      <c r="B62" s="1119">
        <v>352735</v>
      </c>
      <c r="C62" s="1107"/>
      <c r="D62" s="1119">
        <v>58037.514269999992</v>
      </c>
      <c r="E62" s="1108"/>
      <c r="F62" s="1119">
        <v>69635.437739999994</v>
      </c>
      <c r="G62" s="1108"/>
      <c r="H62" s="1119">
        <v>89513.317110000004</v>
      </c>
      <c r="I62" s="1108"/>
      <c r="J62" s="1059">
        <v>0.16453574005981825</v>
      </c>
      <c r="K62" s="1059">
        <v>0.19741573061930343</v>
      </c>
      <c r="L62" s="1059">
        <v>0.25376930871617503</v>
      </c>
      <c r="N62" s="895"/>
    </row>
    <row r="63" spans="1:16">
      <c r="A63" s="1058" t="s">
        <v>545</v>
      </c>
      <c r="B63" s="1119">
        <v>2660000</v>
      </c>
      <c r="C63" s="1107"/>
      <c r="D63" s="1119">
        <v>804110.85124999995</v>
      </c>
      <c r="E63" s="1108"/>
      <c r="F63" s="1119">
        <v>918182.66524999996</v>
      </c>
      <c r="G63" s="1108"/>
      <c r="H63" s="1119">
        <v>1066684.5773799999</v>
      </c>
      <c r="I63" s="1108"/>
      <c r="J63" s="1059">
        <v>0.30229731249999997</v>
      </c>
      <c r="K63" s="1059">
        <v>0.34518145310150372</v>
      </c>
      <c r="L63" s="1059">
        <v>0.40100923961654134</v>
      </c>
      <c r="N63" s="895"/>
    </row>
    <row r="64" spans="1:16">
      <c r="A64" s="1058" t="s">
        <v>546</v>
      </c>
      <c r="B64" s="1119">
        <v>42000000</v>
      </c>
      <c r="C64" s="1107"/>
      <c r="D64" s="1119">
        <v>12870001.616179999</v>
      </c>
      <c r="E64" s="1108"/>
      <c r="F64" s="1119">
        <v>16624535.73769</v>
      </c>
      <c r="G64" s="1108"/>
      <c r="H64" s="1119">
        <v>22117925.480890002</v>
      </c>
      <c r="I64" s="1108"/>
      <c r="J64" s="1059">
        <v>0.30642860990904758</v>
      </c>
      <c r="K64" s="1059">
        <v>0.39582227946880955</v>
      </c>
      <c r="L64" s="1059">
        <v>0.52661727335452391</v>
      </c>
      <c r="N64" s="895"/>
    </row>
    <row r="65" spans="1:14">
      <c r="A65" s="1060" t="s">
        <v>547</v>
      </c>
      <c r="B65" s="1119"/>
      <c r="C65" s="1107"/>
      <c r="D65" s="1119"/>
      <c r="E65" s="1108"/>
      <c r="F65" s="1119"/>
      <c r="G65" s="1108"/>
      <c r="H65" s="1119"/>
      <c r="I65" s="1108"/>
      <c r="J65" s="1059"/>
      <c r="K65" s="1059"/>
      <c r="L65" s="1059"/>
      <c r="N65" s="895"/>
    </row>
    <row r="66" spans="1:14">
      <c r="A66" s="1058" t="s">
        <v>548</v>
      </c>
      <c r="B66" s="1119">
        <v>21800</v>
      </c>
      <c r="C66" s="1107"/>
      <c r="D66" s="1119">
        <v>-200.18199999999999</v>
      </c>
      <c r="E66" s="1108"/>
      <c r="F66" s="1119">
        <v>-200.18199999999999</v>
      </c>
      <c r="G66" s="1108"/>
      <c r="H66" s="1119">
        <v>-200.18199999999999</v>
      </c>
      <c r="I66" s="1108"/>
      <c r="J66" s="1059"/>
      <c r="K66" s="1059"/>
      <c r="L66" s="1059"/>
      <c r="N66" s="895"/>
    </row>
    <row r="67" spans="1:14">
      <c r="A67" s="1058" t="s">
        <v>549</v>
      </c>
      <c r="B67" s="1119">
        <v>66555000</v>
      </c>
      <c r="C67" s="1107"/>
      <c r="D67" s="1119">
        <v>17782129.311049998</v>
      </c>
      <c r="E67" s="1108"/>
      <c r="F67" s="1119">
        <v>23239300.890989996</v>
      </c>
      <c r="G67" s="1108"/>
      <c r="H67" s="1119">
        <v>28500450.964560006</v>
      </c>
      <c r="I67" s="1108"/>
      <c r="J67" s="1059">
        <v>0.26717946527007735</v>
      </c>
      <c r="K67" s="1059">
        <v>0.34917438045210725</v>
      </c>
      <c r="L67" s="1059">
        <v>0.42822403973495615</v>
      </c>
      <c r="N67" s="895"/>
    </row>
    <row r="68" spans="1:14">
      <c r="A68" s="1060" t="s">
        <v>541</v>
      </c>
      <c r="B68" s="1119"/>
      <c r="C68" s="1107"/>
      <c r="D68" s="1119"/>
      <c r="E68" s="1108"/>
      <c r="F68" s="1119"/>
      <c r="G68" s="1108"/>
      <c r="H68" s="1119"/>
      <c r="I68" s="1108"/>
      <c r="J68" s="1059"/>
      <c r="K68" s="1059"/>
      <c r="L68" s="1059"/>
      <c r="N68" s="895"/>
    </row>
    <row r="69" spans="1:14">
      <c r="A69" s="1058" t="s">
        <v>550</v>
      </c>
      <c r="B69" s="1119">
        <v>54995000</v>
      </c>
      <c r="C69" s="1107"/>
      <c r="D69" s="1119">
        <v>14174652.636940001</v>
      </c>
      <c r="E69" s="1108"/>
      <c r="F69" s="1119">
        <v>18464276.835879996</v>
      </c>
      <c r="G69" s="1108"/>
      <c r="H69" s="1119">
        <v>22763138.007870004</v>
      </c>
      <c r="I69" s="1108"/>
      <c r="J69" s="1059">
        <v>0.25774438834330393</v>
      </c>
      <c r="K69" s="1059">
        <v>0.33574464652932079</v>
      </c>
      <c r="L69" s="1059">
        <v>0.41391286494899543</v>
      </c>
      <c r="N69" s="895"/>
    </row>
    <row r="70" spans="1:14">
      <c r="A70" s="1058" t="s">
        <v>551</v>
      </c>
      <c r="B70" s="1119">
        <v>11555500</v>
      </c>
      <c r="C70" s="1107"/>
      <c r="D70" s="1119">
        <v>3607476.5301099997</v>
      </c>
      <c r="E70" s="1108"/>
      <c r="F70" s="1119">
        <v>4775023.9111099998</v>
      </c>
      <c r="G70" s="1108"/>
      <c r="H70" s="1119">
        <v>5737312.471690001</v>
      </c>
      <c r="I70" s="1108"/>
      <c r="J70" s="1059">
        <v>0.31218696985072042</v>
      </c>
      <c r="K70" s="1059">
        <v>0.41322520973648907</v>
      </c>
      <c r="L70" s="1059">
        <v>0.49650058168750821</v>
      </c>
      <c r="N70" s="895"/>
    </row>
    <row r="71" spans="1:14">
      <c r="A71" s="1058" t="s">
        <v>552</v>
      </c>
      <c r="B71" s="1119">
        <v>4500</v>
      </c>
      <c r="C71" s="1107"/>
      <c r="D71" s="1119">
        <v>0.14399999999999999</v>
      </c>
      <c r="E71" s="1108"/>
      <c r="F71" s="1119">
        <v>0.14399999999999999</v>
      </c>
      <c r="G71" s="1108"/>
      <c r="H71" s="1119">
        <v>0.48499999999999999</v>
      </c>
      <c r="I71" s="1108"/>
      <c r="J71" s="1059">
        <v>3.1999999999999999E-5</v>
      </c>
      <c r="K71" s="1059">
        <v>3.1999999999999999E-5</v>
      </c>
      <c r="L71" s="1059">
        <v>1.0777777777777778E-4</v>
      </c>
      <c r="N71" s="895"/>
    </row>
    <row r="72" spans="1:14">
      <c r="A72" s="1058" t="s">
        <v>553</v>
      </c>
      <c r="B72" s="1119">
        <v>1700000</v>
      </c>
      <c r="C72" s="1107"/>
      <c r="D72" s="1119">
        <v>496794.23800000001</v>
      </c>
      <c r="E72" s="1108"/>
      <c r="F72" s="1119">
        <v>600749.527</v>
      </c>
      <c r="G72" s="1108"/>
      <c r="H72" s="1119">
        <v>725150.61199999996</v>
      </c>
      <c r="I72" s="1108"/>
      <c r="J72" s="1059">
        <v>0.29223190470588234</v>
      </c>
      <c r="K72" s="1059">
        <v>0.35338207470588234</v>
      </c>
      <c r="L72" s="1059">
        <v>0.42655918352941175</v>
      </c>
      <c r="N72" s="895"/>
    </row>
    <row r="73" spans="1:14">
      <c r="A73" s="1058" t="s">
        <v>554</v>
      </c>
      <c r="B73" s="1119">
        <v>4878000</v>
      </c>
      <c r="C73" s="1107"/>
      <c r="D73" s="1119">
        <v>1519082.4626199999</v>
      </c>
      <c r="E73" s="1108"/>
      <c r="F73" s="1119">
        <v>1931579.0709000002</v>
      </c>
      <c r="G73" s="1108"/>
      <c r="H73" s="1119">
        <v>2337659.9792900002</v>
      </c>
      <c r="I73" s="1108"/>
      <c r="J73" s="1059">
        <v>0.31141501898728985</v>
      </c>
      <c r="K73" s="1059">
        <v>0.39597766931119316</v>
      </c>
      <c r="L73" s="1059">
        <v>0.47922508800533009</v>
      </c>
      <c r="N73" s="895"/>
    </row>
    <row r="74" spans="1:14">
      <c r="A74" s="1058" t="s">
        <v>735</v>
      </c>
      <c r="B74" s="1119">
        <v>662733</v>
      </c>
      <c r="C74" s="1107"/>
      <c r="D74" s="1119"/>
      <c r="E74" s="1108"/>
      <c r="F74" s="1119"/>
      <c r="G74" s="1108"/>
      <c r="H74" s="1119"/>
      <c r="I74" s="1108"/>
      <c r="J74" s="1059"/>
      <c r="K74" s="1059"/>
      <c r="L74" s="1059"/>
      <c r="N74" s="895"/>
    </row>
    <row r="75" spans="1:14">
      <c r="A75" s="1058" t="s">
        <v>734</v>
      </c>
      <c r="B75" s="1119">
        <v>0</v>
      </c>
      <c r="C75" s="1107"/>
      <c r="D75" s="1119">
        <v>1.32172</v>
      </c>
      <c r="E75" s="1108"/>
      <c r="F75" s="1119">
        <v>-23.212</v>
      </c>
      <c r="G75" s="1108"/>
      <c r="H75" s="1119">
        <v>-23.151</v>
      </c>
      <c r="I75" s="1108"/>
      <c r="J75" s="1059"/>
      <c r="K75" s="1059"/>
      <c r="L75" s="1059"/>
      <c r="N75" s="895"/>
    </row>
    <row r="76" spans="1:14">
      <c r="A76" s="1058" t="s">
        <v>733</v>
      </c>
      <c r="B76" s="1119">
        <v>0</v>
      </c>
      <c r="C76" s="1107"/>
      <c r="D76" s="1119">
        <v>9.9000000000000008E-3</v>
      </c>
      <c r="E76" s="1108"/>
      <c r="F76" s="1119">
        <v>1.9899999999999998E-2</v>
      </c>
      <c r="G76" s="1108"/>
      <c r="H76" s="1119">
        <v>1.9899999999999998E-2</v>
      </c>
      <c r="I76" s="1108"/>
      <c r="J76" s="1059"/>
      <c r="K76" s="1059"/>
      <c r="L76" s="1059"/>
      <c r="N76" s="895"/>
    </row>
    <row r="77" spans="1:14">
      <c r="A77" s="1061" t="s">
        <v>732</v>
      </c>
      <c r="B77" s="1119">
        <v>0</v>
      </c>
      <c r="C77" s="1107"/>
      <c r="D77" s="1119">
        <v>0.253</v>
      </c>
      <c r="E77" s="1108"/>
      <c r="F77" s="1119">
        <v>0.253</v>
      </c>
      <c r="G77" s="1108"/>
      <c r="H77" s="1119">
        <v>0.253</v>
      </c>
      <c r="I77" s="1108"/>
      <c r="J77" s="1059"/>
      <c r="K77" s="1059"/>
      <c r="L77" s="1059"/>
      <c r="N77" s="895"/>
    </row>
    <row r="78" spans="1:14" ht="18.75">
      <c r="A78" s="1053" t="s">
        <v>555</v>
      </c>
      <c r="B78" s="1120">
        <v>42959551</v>
      </c>
      <c r="C78" s="1104"/>
      <c r="D78" s="1120">
        <v>18327792.394650396</v>
      </c>
      <c r="E78" s="1105"/>
      <c r="F78" s="1120">
        <v>20634805.977689955</v>
      </c>
      <c r="G78" s="1105"/>
      <c r="H78" s="1120">
        <v>31278922.093000676</v>
      </c>
      <c r="I78" s="1163"/>
      <c r="J78" s="1055">
        <v>0.42662904914090921</v>
      </c>
      <c r="K78" s="1055">
        <v>0.48033104390895415</v>
      </c>
      <c r="L78" s="1055">
        <v>0.72810169950334624</v>
      </c>
      <c r="N78" s="895"/>
    </row>
    <row r="79" spans="1:14" ht="15.75">
      <c r="A79" s="1057" t="s">
        <v>538</v>
      </c>
      <c r="B79" s="1103"/>
      <c r="C79" s="1107"/>
      <c r="D79" s="1103"/>
      <c r="E79" s="1108"/>
      <c r="F79" s="1103"/>
      <c r="G79" s="1108"/>
      <c r="H79" s="1103"/>
      <c r="I79" s="1108"/>
      <c r="J79" s="1055"/>
      <c r="K79" s="1055"/>
      <c r="L79" s="1055"/>
      <c r="N79" s="895"/>
    </row>
    <row r="80" spans="1:14">
      <c r="A80" s="1058" t="s">
        <v>556</v>
      </c>
      <c r="B80" s="1106">
        <v>1545637</v>
      </c>
      <c r="C80" s="1107"/>
      <c r="D80" s="1106">
        <v>105905.25874</v>
      </c>
      <c r="E80" s="1109"/>
      <c r="F80" s="1106">
        <v>112880.07127</v>
      </c>
      <c r="G80" s="1109"/>
      <c r="H80" s="1106">
        <v>72855.858680000005</v>
      </c>
      <c r="I80" s="1109"/>
      <c r="J80" s="1059">
        <v>6.8518842871903296E-2</v>
      </c>
      <c r="K80" s="1059">
        <v>7.3031424111871024E-2</v>
      </c>
      <c r="L80" s="1059">
        <v>4.7136461329535979E-2</v>
      </c>
      <c r="N80" s="895"/>
    </row>
    <row r="81" spans="1:14">
      <c r="A81" s="1060" t="s">
        <v>557</v>
      </c>
      <c r="B81" s="1106"/>
      <c r="C81" s="1107"/>
      <c r="D81" s="1106"/>
      <c r="E81" s="1108"/>
      <c r="F81" s="1106"/>
      <c r="G81" s="1108"/>
      <c r="H81" s="1106"/>
      <c r="I81" s="1108"/>
      <c r="J81" s="1059"/>
      <c r="K81" s="1059"/>
      <c r="L81" s="1059"/>
      <c r="N81" s="895"/>
    </row>
    <row r="82" spans="1:14">
      <c r="A82" s="1062" t="s">
        <v>558</v>
      </c>
      <c r="B82" s="1119">
        <v>1495637</v>
      </c>
      <c r="C82" s="1107"/>
      <c r="D82" s="1119">
        <v>222.35276000000002</v>
      </c>
      <c r="E82" s="1108"/>
      <c r="F82" s="1119">
        <v>222.35276000000002</v>
      </c>
      <c r="G82" s="1108"/>
      <c r="H82" s="1119">
        <v>721.45517000000007</v>
      </c>
      <c r="I82" s="1108"/>
      <c r="J82" s="1059">
        <v>1.4866759781952441E-4</v>
      </c>
      <c r="K82" s="1059">
        <v>1.4866759781952441E-4</v>
      </c>
      <c r="L82" s="1059">
        <v>4.8237317611158329E-4</v>
      </c>
      <c r="N82" s="895"/>
    </row>
    <row r="83" spans="1:14">
      <c r="A83" s="1062" t="s">
        <v>740</v>
      </c>
      <c r="B83" s="1119">
        <v>50000</v>
      </c>
      <c r="C83" s="1107"/>
      <c r="D83" s="1119">
        <v>105682.90598000001</v>
      </c>
      <c r="E83" s="1108"/>
      <c r="F83" s="1119">
        <v>112657.71851000001</v>
      </c>
      <c r="G83" s="1108"/>
      <c r="H83" s="1119">
        <v>72134.403510000004</v>
      </c>
      <c r="I83" s="1108"/>
      <c r="J83" s="1059">
        <v>2.1136581196000002</v>
      </c>
      <c r="K83" s="1059">
        <v>2.2531543702000003</v>
      </c>
      <c r="L83" s="1059">
        <v>1.4426880702</v>
      </c>
      <c r="N83" s="895"/>
    </row>
    <row r="84" spans="1:14">
      <c r="A84" s="1058" t="s">
        <v>736</v>
      </c>
      <c r="B84" s="1119">
        <v>7162810</v>
      </c>
      <c r="C84" s="1107"/>
      <c r="D84" s="1119"/>
      <c r="E84" s="1108"/>
      <c r="F84" s="1119"/>
      <c r="G84" s="1108"/>
      <c r="H84" s="1119">
        <v>7437077.4013100006</v>
      </c>
      <c r="I84" s="1108"/>
      <c r="J84" s="1059"/>
      <c r="K84" s="1059"/>
      <c r="L84" s="1059">
        <v>1.0382904755689457</v>
      </c>
      <c r="N84" s="895"/>
    </row>
    <row r="85" spans="1:14">
      <c r="A85" s="1058" t="s">
        <v>737</v>
      </c>
      <c r="B85" s="1119">
        <v>4680000</v>
      </c>
      <c r="C85" s="1107"/>
      <c r="D85" s="1119">
        <v>1453839.08127</v>
      </c>
      <c r="E85" s="1108"/>
      <c r="F85" s="1119">
        <v>1790891.12329</v>
      </c>
      <c r="G85" s="1108"/>
      <c r="H85" s="1119">
        <v>2116915.7908000001</v>
      </c>
      <c r="I85" s="1108"/>
      <c r="J85" s="1059">
        <v>0.3106493763397436</v>
      </c>
      <c r="K85" s="1059">
        <v>0.38266904343803421</v>
      </c>
      <c r="L85" s="1059">
        <v>0.45233243393162392</v>
      </c>
      <c r="N85" s="895"/>
    </row>
    <row r="86" spans="1:14">
      <c r="A86" s="1058" t="s">
        <v>738</v>
      </c>
      <c r="B86" s="1119">
        <v>26632692</v>
      </c>
      <c r="C86" s="1107"/>
      <c r="D86" s="1119">
        <v>15789367.492870396</v>
      </c>
      <c r="E86" s="1108"/>
      <c r="F86" s="1119">
        <v>17508323.310589958</v>
      </c>
      <c r="G86" s="1108"/>
      <c r="H86" s="1119">
        <v>20185252.096930675</v>
      </c>
      <c r="I86" s="1108"/>
      <c r="J86" s="1059">
        <v>0.59285660994654221</v>
      </c>
      <c r="K86" s="1059">
        <v>0.65739968421479733</v>
      </c>
      <c r="L86" s="1059">
        <v>0.75791257214744479</v>
      </c>
      <c r="N86" s="895"/>
    </row>
    <row r="87" spans="1:14">
      <c r="A87" s="1058" t="s">
        <v>739</v>
      </c>
      <c r="B87" s="1119">
        <v>2938412</v>
      </c>
      <c r="C87" s="1107"/>
      <c r="D87" s="1119">
        <v>978680.56177000003</v>
      </c>
      <c r="E87" s="1108"/>
      <c r="F87" s="1119">
        <v>1222711.47254</v>
      </c>
      <c r="G87" s="1108"/>
      <c r="H87" s="1119">
        <v>1466820.9452799999</v>
      </c>
      <c r="I87" s="1108"/>
      <c r="J87" s="1059">
        <v>0.33306444493488319</v>
      </c>
      <c r="K87" s="1059">
        <v>0.41611301360734981</v>
      </c>
      <c r="L87" s="1059">
        <v>0.49918831847950523</v>
      </c>
      <c r="N87" s="895"/>
    </row>
    <row r="88" spans="1:14" ht="15.75">
      <c r="A88" s="1063" t="s">
        <v>559</v>
      </c>
      <c r="B88" s="1121">
        <v>2341716</v>
      </c>
      <c r="C88" s="1110"/>
      <c r="D88" s="1121">
        <v>84768.349629999997</v>
      </c>
      <c r="E88" s="1111"/>
      <c r="F88" s="1121">
        <v>139836.77151000002</v>
      </c>
      <c r="G88" s="1111"/>
      <c r="H88" s="1121">
        <v>566573.25805000006</v>
      </c>
      <c r="I88" s="1110"/>
      <c r="J88" s="1064">
        <v>3.6199244327663985E-2</v>
      </c>
      <c r="K88" s="1157">
        <v>5.9715512688131279E-2</v>
      </c>
      <c r="L88" s="1157">
        <v>0.2419478954962942</v>
      </c>
      <c r="N88" s="895"/>
    </row>
    <row r="89" spans="1:14" ht="12.75" customHeight="1"/>
    <row r="90" spans="1:14" ht="12.75" customHeight="1">
      <c r="A90" s="1162"/>
    </row>
    <row r="91" spans="1:14">
      <c r="A91" s="1052"/>
    </row>
    <row r="92" spans="1:14" ht="15.75">
      <c r="A92" s="1024"/>
      <c r="B92" s="1027" t="s">
        <v>4</v>
      </c>
      <c r="C92" s="1028"/>
      <c r="D92" s="1090"/>
      <c r="E92" s="1024"/>
      <c r="F92" s="1024"/>
      <c r="G92" s="1024"/>
      <c r="H92" s="1024"/>
      <c r="I92" s="1024"/>
      <c r="J92" s="1024"/>
      <c r="K92" s="1029"/>
      <c r="L92" s="1029" t="s">
        <v>2</v>
      </c>
    </row>
    <row r="93" spans="1:14" ht="15.75">
      <c r="A93" s="1030"/>
      <c r="B93" s="1031" t="s">
        <v>227</v>
      </c>
      <c r="C93" s="1032"/>
      <c r="D93" s="1605" t="s">
        <v>229</v>
      </c>
      <c r="E93" s="1606"/>
      <c r="F93" s="1606"/>
      <c r="G93" s="1606"/>
      <c r="H93" s="1606"/>
      <c r="I93" s="1607"/>
      <c r="J93" s="1608" t="s">
        <v>433</v>
      </c>
      <c r="K93" s="1609"/>
      <c r="L93" s="1610"/>
    </row>
    <row r="94" spans="1:14" ht="15.75">
      <c r="A94" s="1033" t="s">
        <v>3</v>
      </c>
      <c r="B94" s="1034" t="s">
        <v>228</v>
      </c>
      <c r="C94" s="1032"/>
      <c r="D94" s="1035"/>
      <c r="E94" s="1036"/>
      <c r="F94" s="1035"/>
      <c r="G94" s="1036"/>
      <c r="H94" s="1035"/>
      <c r="I94" s="1036"/>
      <c r="J94" s="1037"/>
      <c r="K94" s="1038"/>
      <c r="L94" s="1038"/>
    </row>
    <row r="95" spans="1:14" ht="18.75">
      <c r="A95" s="1039"/>
      <c r="B95" s="1040" t="s">
        <v>743</v>
      </c>
      <c r="C95" s="1041" t="s">
        <v>4</v>
      </c>
      <c r="D95" s="1042" t="s">
        <v>767</v>
      </c>
      <c r="E95" s="1043"/>
      <c r="F95" s="1040" t="s">
        <v>768</v>
      </c>
      <c r="G95" s="1044"/>
      <c r="H95" s="1040" t="s">
        <v>769</v>
      </c>
      <c r="I95" s="1044"/>
      <c r="J95" s="1045" t="s">
        <v>232</v>
      </c>
      <c r="K95" s="1046" t="s">
        <v>437</v>
      </c>
      <c r="L95" s="1046" t="s">
        <v>438</v>
      </c>
    </row>
    <row r="96" spans="1:14">
      <c r="A96" s="1047">
        <v>1</v>
      </c>
      <c r="B96" s="1048">
        <v>2</v>
      </c>
      <c r="C96" s="1049"/>
      <c r="D96" s="1048">
        <v>3</v>
      </c>
      <c r="E96" s="1049"/>
      <c r="F96" s="1050">
        <v>4</v>
      </c>
      <c r="G96" s="1049"/>
      <c r="H96" s="1048">
        <v>5</v>
      </c>
      <c r="I96" s="1049"/>
      <c r="J96" s="1049">
        <v>6</v>
      </c>
      <c r="K96" s="1049">
        <v>7</v>
      </c>
      <c r="L96" s="1047">
        <v>8</v>
      </c>
    </row>
    <row r="97" spans="1:12" ht="15.75">
      <c r="A97" s="1053" t="s">
        <v>535</v>
      </c>
      <c r="B97" s="1118">
        <v>435340000</v>
      </c>
      <c r="C97" s="1102"/>
      <c r="D97" s="1118">
        <v>235806920.44989973</v>
      </c>
      <c r="E97" s="1054"/>
      <c r="F97" s="1118">
        <v>268909812.70524997</v>
      </c>
      <c r="G97" s="1054"/>
      <c r="H97" s="1118"/>
      <c r="I97" s="1054"/>
      <c r="J97" s="1055">
        <v>0.54166150698281745</v>
      </c>
      <c r="K97" s="1055">
        <v>0.6177006769542196</v>
      </c>
      <c r="L97" s="1055"/>
    </row>
    <row r="98" spans="1:12" ht="15.75">
      <c r="A98" s="1057" t="s">
        <v>536</v>
      </c>
      <c r="B98" s="1119"/>
      <c r="C98" s="1104"/>
      <c r="D98" s="1119"/>
      <c r="E98" s="1105"/>
      <c r="F98" s="1119"/>
      <c r="G98" s="1105"/>
      <c r="H98" s="1119"/>
      <c r="I98" s="1105"/>
      <c r="J98" s="1055"/>
      <c r="K98" s="1055"/>
      <c r="L98" s="1055"/>
    </row>
    <row r="99" spans="1:12" ht="15.75">
      <c r="A99" s="1053" t="s">
        <v>537</v>
      </c>
      <c r="B99" s="1120">
        <v>390038733</v>
      </c>
      <c r="C99" s="1104"/>
      <c r="D99" s="1120">
        <v>200306136.03803003</v>
      </c>
      <c r="E99" s="1105"/>
      <c r="F99" s="1120">
        <v>233210076.18811995</v>
      </c>
      <c r="G99" s="1105"/>
      <c r="H99" s="1120"/>
      <c r="I99" s="1105"/>
      <c r="J99" s="1055">
        <v>0.5135544731605669</v>
      </c>
      <c r="K99" s="1055">
        <v>0.59791517215322287</v>
      </c>
      <c r="L99" s="1055"/>
    </row>
    <row r="100" spans="1:12" ht="15.75">
      <c r="A100" s="1057" t="s">
        <v>538</v>
      </c>
      <c r="B100" s="1119"/>
      <c r="C100" s="1107"/>
      <c r="D100" s="1119"/>
      <c r="E100" s="1105"/>
      <c r="F100" s="1119"/>
      <c r="G100" s="1105"/>
      <c r="H100" s="1119"/>
      <c r="I100" s="1105"/>
      <c r="J100" s="1055"/>
      <c r="K100" s="1055"/>
      <c r="L100" s="1055"/>
    </row>
    <row r="101" spans="1:12">
      <c r="A101" s="1058" t="s">
        <v>539</v>
      </c>
      <c r="B101" s="1119">
        <v>196500000</v>
      </c>
      <c r="C101" s="1107"/>
      <c r="D101" s="1119">
        <v>97335178.018619999</v>
      </c>
      <c r="E101" s="1108"/>
      <c r="F101" s="1119">
        <v>115118539.02754998</v>
      </c>
      <c r="G101" s="1108"/>
      <c r="H101" s="1119"/>
      <c r="I101" s="1108"/>
      <c r="J101" s="1059">
        <v>0.49534441739755725</v>
      </c>
      <c r="K101" s="1059">
        <v>0.58584498232849869</v>
      </c>
      <c r="L101" s="1059"/>
    </row>
    <row r="102" spans="1:12">
      <c r="A102" s="1058" t="s">
        <v>540</v>
      </c>
      <c r="B102" s="1119">
        <v>75083000</v>
      </c>
      <c r="C102" s="1107"/>
      <c r="D102" s="1119">
        <v>38541179.072920009</v>
      </c>
      <c r="E102" s="1108"/>
      <c r="F102" s="1119">
        <v>45072638.138959989</v>
      </c>
      <c r="G102" s="1108"/>
      <c r="H102" s="1119"/>
      <c r="I102" s="1108"/>
      <c r="J102" s="1059">
        <v>0.51331431979169728</v>
      </c>
      <c r="K102" s="1059">
        <v>0.60030417190256102</v>
      </c>
      <c r="L102" s="1059"/>
    </row>
    <row r="103" spans="1:12">
      <c r="A103" s="1060" t="s">
        <v>541</v>
      </c>
      <c r="B103" s="1119"/>
      <c r="C103" s="1107"/>
      <c r="D103" s="1119"/>
      <c r="E103" s="1108"/>
      <c r="F103" s="1119"/>
      <c r="G103" s="1108"/>
      <c r="H103" s="1119"/>
      <c r="I103" s="1108"/>
      <c r="J103" s="1059"/>
      <c r="K103" s="1059"/>
      <c r="L103" s="1059"/>
    </row>
    <row r="104" spans="1:12">
      <c r="A104" s="1058" t="s">
        <v>542</v>
      </c>
      <c r="B104" s="1119">
        <v>4327900</v>
      </c>
      <c r="C104" s="1107"/>
      <c r="D104" s="1119">
        <v>1907442.9456099998</v>
      </c>
      <c r="E104" s="1108"/>
      <c r="F104" s="1119">
        <v>2187426.95725</v>
      </c>
      <c r="G104" s="1108"/>
      <c r="H104" s="1119"/>
      <c r="I104" s="1108"/>
      <c r="J104" s="1059">
        <v>0.44073175110561702</v>
      </c>
      <c r="K104" s="1059">
        <v>0.50542456093024335</v>
      </c>
      <c r="L104" s="1059"/>
    </row>
    <row r="105" spans="1:12">
      <c r="A105" s="1058" t="s">
        <v>543</v>
      </c>
      <c r="B105" s="1119">
        <v>70402365</v>
      </c>
      <c r="C105" s="1107"/>
      <c r="D105" s="1119">
        <v>36523383.514870003</v>
      </c>
      <c r="E105" s="1108"/>
      <c r="F105" s="1119">
        <v>42756902.746119998</v>
      </c>
      <c r="G105" s="1108"/>
      <c r="H105" s="1119"/>
      <c r="I105" s="1108"/>
      <c r="J105" s="1059">
        <v>0.51878063350386028</v>
      </c>
      <c r="K105" s="1059">
        <v>0.60732196633053448</v>
      </c>
      <c r="L105" s="1059"/>
    </row>
    <row r="106" spans="1:12">
      <c r="A106" s="1058" t="s">
        <v>544</v>
      </c>
      <c r="B106" s="1119">
        <v>352735</v>
      </c>
      <c r="C106" s="1107"/>
      <c r="D106" s="1119">
        <v>110352.61244000001</v>
      </c>
      <c r="E106" s="1108"/>
      <c r="F106" s="1119">
        <v>128308.43559000002</v>
      </c>
      <c r="G106" s="1108"/>
      <c r="H106" s="1119"/>
      <c r="I106" s="1108"/>
      <c r="J106" s="1059">
        <v>0.31284849090677141</v>
      </c>
      <c r="K106" s="1059">
        <v>0.3637530599175019</v>
      </c>
      <c r="L106" s="1059"/>
    </row>
    <row r="107" spans="1:12">
      <c r="A107" s="1058" t="s">
        <v>545</v>
      </c>
      <c r="B107" s="1119">
        <v>2660000</v>
      </c>
      <c r="C107" s="1107"/>
      <c r="D107" s="1119">
        <v>1245549.43178</v>
      </c>
      <c r="E107" s="1108"/>
      <c r="F107" s="1119">
        <v>1445291.3953800001</v>
      </c>
      <c r="G107" s="1108"/>
      <c r="H107" s="1119"/>
      <c r="I107" s="1108"/>
      <c r="J107" s="1059">
        <v>0.46825166608270674</v>
      </c>
      <c r="K107" s="1059">
        <v>0.54334262984210535</v>
      </c>
      <c r="L107" s="1059"/>
    </row>
    <row r="108" spans="1:12">
      <c r="A108" s="1058" t="s">
        <v>546</v>
      </c>
      <c r="B108" s="1119">
        <v>42000000</v>
      </c>
      <c r="C108" s="1107"/>
      <c r="D108" s="1119">
        <v>25641998.208219998</v>
      </c>
      <c r="E108" s="1108"/>
      <c r="F108" s="1119">
        <v>27841725.021359995</v>
      </c>
      <c r="G108" s="1108"/>
      <c r="H108" s="1119"/>
      <c r="I108" s="1108"/>
      <c r="J108" s="1059">
        <v>0.61052376686238086</v>
      </c>
      <c r="K108" s="1059">
        <v>0.66289821479428557</v>
      </c>
      <c r="L108" s="1059"/>
    </row>
    <row r="109" spans="1:12">
      <c r="A109" s="1060" t="s">
        <v>547</v>
      </c>
      <c r="B109" s="1119"/>
      <c r="C109" s="1107"/>
      <c r="D109" s="1119"/>
      <c r="E109" s="1108"/>
      <c r="F109" s="1119"/>
      <c r="G109" s="1108"/>
      <c r="H109" s="1119"/>
      <c r="I109" s="1108"/>
      <c r="J109" s="1059"/>
      <c r="K109" s="1059"/>
      <c r="L109" s="1059"/>
    </row>
    <row r="110" spans="1:12">
      <c r="A110" s="1058" t="s">
        <v>548</v>
      </c>
      <c r="B110" s="1119">
        <v>21800</v>
      </c>
      <c r="C110" s="1107"/>
      <c r="D110" s="1119">
        <v>-200.18199999999999</v>
      </c>
      <c r="E110" s="1108"/>
      <c r="F110" s="1119">
        <v>-200.18199999999999</v>
      </c>
      <c r="G110" s="1108"/>
      <c r="H110" s="1119"/>
      <c r="I110" s="1108"/>
      <c r="J110" s="1059"/>
      <c r="K110" s="1059"/>
      <c r="L110" s="1059"/>
    </row>
    <row r="111" spans="1:12">
      <c r="A111" s="1058" t="s">
        <v>549</v>
      </c>
      <c r="B111" s="1119">
        <v>66555000</v>
      </c>
      <c r="C111" s="1107"/>
      <c r="D111" s="1119">
        <v>33941500.627920002</v>
      </c>
      <c r="E111" s="1108"/>
      <c r="F111" s="1119">
        <v>39561660.532120004</v>
      </c>
      <c r="G111" s="1108"/>
      <c r="H111" s="1119"/>
      <c r="I111" s="1108"/>
      <c r="J111" s="1059">
        <v>0.50997672042551279</v>
      </c>
      <c r="K111" s="1059">
        <v>0.59442056242385999</v>
      </c>
      <c r="L111" s="1059"/>
    </row>
    <row r="112" spans="1:12">
      <c r="A112" s="1060" t="s">
        <v>541</v>
      </c>
      <c r="B112" s="1119"/>
      <c r="C112" s="1107"/>
      <c r="D112" s="1119"/>
      <c r="E112" s="1108"/>
      <c r="F112" s="1119"/>
      <c r="G112" s="1108"/>
      <c r="H112" s="1119"/>
      <c r="I112" s="1108"/>
      <c r="J112" s="1059"/>
      <c r="K112" s="1059"/>
      <c r="L112" s="1059"/>
    </row>
    <row r="113" spans="1:12">
      <c r="A113" s="1058" t="s">
        <v>550</v>
      </c>
      <c r="B113" s="1119">
        <v>54995000</v>
      </c>
      <c r="C113" s="1107"/>
      <c r="D113" s="1119">
        <v>27303641.51461</v>
      </c>
      <c r="E113" s="1108"/>
      <c r="F113" s="1119">
        <v>32116996.142480005</v>
      </c>
      <c r="G113" s="1108"/>
      <c r="H113" s="1119"/>
      <c r="I113" s="1108"/>
      <c r="J113" s="1059">
        <v>0.49647497980925537</v>
      </c>
      <c r="K113" s="1059">
        <v>0.58399847517919823</v>
      </c>
      <c r="L113" s="1059"/>
    </row>
    <row r="114" spans="1:12">
      <c r="A114" s="1058" t="s">
        <v>551</v>
      </c>
      <c r="B114" s="1119">
        <v>11555500</v>
      </c>
      <c r="C114" s="1107"/>
      <c r="D114" s="1119">
        <v>6634393.9843099993</v>
      </c>
      <c r="E114" s="1108"/>
      <c r="F114" s="1119">
        <v>7441199.26064</v>
      </c>
      <c r="G114" s="1108"/>
      <c r="H114" s="1119"/>
      <c r="I114" s="1108"/>
      <c r="J114" s="1059">
        <v>0.57413300889706198</v>
      </c>
      <c r="K114" s="1059">
        <v>0.64395303194496123</v>
      </c>
      <c r="L114" s="1059"/>
    </row>
    <row r="115" spans="1:12">
      <c r="A115" s="1058" t="s">
        <v>552</v>
      </c>
      <c r="B115" s="1119">
        <v>4500</v>
      </c>
      <c r="C115" s="1107"/>
      <c r="D115" s="1119">
        <v>3465.1289999999999</v>
      </c>
      <c r="E115" s="1108"/>
      <c r="F115" s="1119">
        <v>3465.1289999999999</v>
      </c>
      <c r="G115" s="1108"/>
      <c r="H115" s="1119"/>
      <c r="I115" s="1108"/>
      <c r="J115" s="1059">
        <v>0.77002866666666669</v>
      </c>
      <c r="K115" s="1059">
        <v>0.77002866666666669</v>
      </c>
      <c r="L115" s="1059"/>
    </row>
    <row r="116" spans="1:12">
      <c r="A116" s="1058" t="s">
        <v>553</v>
      </c>
      <c r="B116" s="1119">
        <v>1700000</v>
      </c>
      <c r="C116" s="1107"/>
      <c r="D116" s="1119">
        <v>846976.23499999999</v>
      </c>
      <c r="E116" s="1108"/>
      <c r="F116" s="1119">
        <v>999698.19</v>
      </c>
      <c r="G116" s="1108"/>
      <c r="H116" s="1119"/>
      <c r="I116" s="1108"/>
      <c r="J116" s="1059">
        <v>0.49822131470588232</v>
      </c>
      <c r="K116" s="1059">
        <v>0.5880577588235294</v>
      </c>
      <c r="L116" s="1059"/>
    </row>
    <row r="117" spans="1:12">
      <c r="A117" s="1058" t="s">
        <v>554</v>
      </c>
      <c r="B117" s="1119">
        <v>4878000</v>
      </c>
      <c r="C117" s="1107"/>
      <c r="D117" s="1119">
        <v>2753777.32167</v>
      </c>
      <c r="E117" s="1108"/>
      <c r="F117" s="1119">
        <v>3170546.6648499998</v>
      </c>
      <c r="G117" s="1108"/>
      <c r="H117" s="1119"/>
      <c r="I117" s="1108"/>
      <c r="J117" s="1059">
        <v>0.56452999624231237</v>
      </c>
      <c r="K117" s="1059">
        <v>0.64996856597990982</v>
      </c>
      <c r="L117" s="1059"/>
    </row>
    <row r="118" spans="1:12">
      <c r="A118" s="1058" t="s">
        <v>735</v>
      </c>
      <c r="B118" s="1119">
        <v>662733</v>
      </c>
      <c r="C118" s="1107"/>
      <c r="D118" s="1119"/>
      <c r="E118" s="1108"/>
      <c r="F118" s="1119"/>
      <c r="G118" s="1108"/>
      <c r="H118" s="1119"/>
      <c r="I118" s="1108"/>
      <c r="J118" s="1059"/>
      <c r="K118" s="1059"/>
      <c r="L118" s="1059"/>
    </row>
    <row r="119" spans="1:12">
      <c r="A119" s="1058" t="s">
        <v>734</v>
      </c>
      <c r="B119" s="1119">
        <v>0</v>
      </c>
      <c r="C119" s="1107"/>
      <c r="D119" s="1119">
        <v>-23.151</v>
      </c>
      <c r="E119" s="1108"/>
      <c r="F119" s="1119">
        <v>-23.055</v>
      </c>
      <c r="G119" s="1108"/>
      <c r="H119" s="1119"/>
      <c r="I119" s="1108"/>
      <c r="J119" s="1059"/>
      <c r="K119" s="1059"/>
      <c r="L119" s="1059"/>
    </row>
    <row r="120" spans="1:12">
      <c r="A120" s="1058" t="s">
        <v>733</v>
      </c>
      <c r="B120" s="1119">
        <v>0</v>
      </c>
      <c r="C120" s="1107"/>
      <c r="D120" s="1119">
        <v>1.9899999999999998E-2</v>
      </c>
      <c r="E120" s="1108"/>
      <c r="F120" s="1119">
        <v>1.9899999999999998E-2</v>
      </c>
      <c r="G120" s="1108"/>
      <c r="H120" s="1119"/>
      <c r="I120" s="1108"/>
      <c r="J120" s="1059"/>
      <c r="K120" s="1059"/>
      <c r="L120" s="1059"/>
    </row>
    <row r="121" spans="1:12">
      <c r="A121" s="1061" t="s">
        <v>732</v>
      </c>
      <c r="B121" s="1119">
        <v>0</v>
      </c>
      <c r="C121" s="1107"/>
      <c r="D121" s="1119">
        <v>0.253</v>
      </c>
      <c r="E121" s="1108"/>
      <c r="F121" s="1119">
        <v>0.253</v>
      </c>
      <c r="G121" s="1108"/>
      <c r="H121" s="1119"/>
      <c r="I121" s="1108"/>
      <c r="J121" s="1059"/>
      <c r="K121" s="1059"/>
      <c r="L121" s="1059"/>
    </row>
    <row r="122" spans="1:12" ht="18.75">
      <c r="A122" s="1053" t="s">
        <v>555</v>
      </c>
      <c r="B122" s="1120">
        <v>42959551</v>
      </c>
      <c r="C122" s="1104"/>
      <c r="D122" s="1120">
        <v>34908121.494559705</v>
      </c>
      <c r="E122" s="1105"/>
      <c r="F122" s="1120">
        <v>35100091.961970016</v>
      </c>
      <c r="G122" s="1105"/>
      <c r="H122" s="1120"/>
      <c r="I122" s="1163"/>
      <c r="J122" s="1055">
        <v>0.81258115324714886</v>
      </c>
      <c r="K122" s="1055">
        <v>0.81704978625055968</v>
      </c>
      <c r="L122" s="1055"/>
    </row>
    <row r="123" spans="1:12" ht="15.75">
      <c r="A123" s="1057" t="s">
        <v>538</v>
      </c>
      <c r="B123" s="1103"/>
      <c r="C123" s="1107"/>
      <c r="D123" s="1103"/>
      <c r="E123" s="1108"/>
      <c r="F123" s="1103"/>
      <c r="G123" s="1108"/>
      <c r="H123" s="1103"/>
      <c r="I123" s="1108"/>
      <c r="J123" s="1055"/>
      <c r="K123" s="1055"/>
      <c r="L123" s="1055"/>
    </row>
    <row r="124" spans="1:12">
      <c r="A124" s="1058" t="s">
        <v>556</v>
      </c>
      <c r="B124" s="1106">
        <v>1545637</v>
      </c>
      <c r="C124" s="1107"/>
      <c r="D124" s="1106">
        <v>277421.60732000001</v>
      </c>
      <c r="E124" s="1109"/>
      <c r="F124" s="1106">
        <v>341374.05828</v>
      </c>
      <c r="G124" s="1109"/>
      <c r="H124" s="1106"/>
      <c r="I124" s="1109"/>
      <c r="J124" s="1059">
        <v>0.17948690884082097</v>
      </c>
      <c r="K124" s="1059">
        <v>0.22086302170561392</v>
      </c>
      <c r="L124" s="1059"/>
    </row>
    <row r="125" spans="1:12">
      <c r="A125" s="1060" t="s">
        <v>557</v>
      </c>
      <c r="B125" s="1106"/>
      <c r="C125" s="1107"/>
      <c r="D125" s="1106"/>
      <c r="E125" s="1108"/>
      <c r="F125" s="1106"/>
      <c r="G125" s="1108"/>
      <c r="H125" s="1106"/>
      <c r="I125" s="1108"/>
      <c r="J125" s="1059"/>
      <c r="K125" s="1059"/>
      <c r="L125" s="1059"/>
    </row>
    <row r="126" spans="1:12">
      <c r="A126" s="1062" t="s">
        <v>558</v>
      </c>
      <c r="B126" s="1119">
        <v>1495637</v>
      </c>
      <c r="C126" s="1107"/>
      <c r="D126" s="1119">
        <v>133573.01923999999</v>
      </c>
      <c r="E126" s="1108"/>
      <c r="F126" s="1119">
        <v>407785.60028000001</v>
      </c>
      <c r="G126" s="1108"/>
      <c r="H126" s="1119"/>
      <c r="I126" s="1108"/>
      <c r="J126" s="1059">
        <v>8.9308447999079985E-2</v>
      </c>
      <c r="K126" s="1059">
        <v>0.27265011515494736</v>
      </c>
      <c r="L126" s="1059"/>
    </row>
    <row r="127" spans="1:12">
      <c r="A127" s="1062" t="s">
        <v>740</v>
      </c>
      <c r="B127" s="1119">
        <v>50000</v>
      </c>
      <c r="C127" s="1107"/>
      <c r="D127" s="1119">
        <v>143848.58808000002</v>
      </c>
      <c r="E127" s="1108"/>
      <c r="F127" s="1119">
        <v>-66411.542000000001</v>
      </c>
      <c r="G127" s="1108"/>
      <c r="H127" s="1119"/>
      <c r="I127" s="1108"/>
      <c r="J127" s="1059">
        <v>2.8769717616000001</v>
      </c>
      <c r="K127" s="1059"/>
      <c r="L127" s="1059"/>
    </row>
    <row r="128" spans="1:12">
      <c r="A128" s="1058" t="s">
        <v>736</v>
      </c>
      <c r="B128" s="1119">
        <v>7162810</v>
      </c>
      <c r="C128" s="1107"/>
      <c r="D128" s="1119">
        <v>7437077.4013100006</v>
      </c>
      <c r="E128" s="1108"/>
      <c r="F128" s="1119">
        <v>7437077.4013100006</v>
      </c>
      <c r="G128" s="1108"/>
      <c r="H128" s="1119"/>
      <c r="I128" s="1108"/>
      <c r="J128" s="1059">
        <v>1.0382904755689457</v>
      </c>
      <c r="K128" s="1059">
        <v>1.0382904755689457</v>
      </c>
      <c r="L128" s="1059"/>
    </row>
    <row r="129" spans="1:12">
      <c r="A129" s="1058" t="s">
        <v>737</v>
      </c>
      <c r="B129" s="1119">
        <v>4680000</v>
      </c>
      <c r="C129" s="1107"/>
      <c r="D129" s="1119">
        <v>2493493.52086</v>
      </c>
      <c r="E129" s="1108"/>
      <c r="F129" s="1119">
        <v>2872100.49162</v>
      </c>
      <c r="G129" s="1108"/>
      <c r="H129" s="1119"/>
      <c r="I129" s="1108"/>
      <c r="J129" s="1059">
        <v>0.5327977608675214</v>
      </c>
      <c r="K129" s="1059">
        <v>0.61369668624358975</v>
      </c>
      <c r="L129" s="1059"/>
    </row>
    <row r="130" spans="1:12">
      <c r="A130" s="1058" t="s">
        <v>738</v>
      </c>
      <c r="B130" s="1119">
        <v>26632692</v>
      </c>
      <c r="C130" s="1107"/>
      <c r="D130" s="1119">
        <v>23109107.380699702</v>
      </c>
      <c r="E130" s="1108"/>
      <c r="F130" s="1119">
        <v>22590403.200830016</v>
      </c>
      <c r="G130" s="1108"/>
      <c r="H130" s="1119"/>
      <c r="I130" s="1108"/>
      <c r="J130" s="1059">
        <v>0.86769701615967709</v>
      </c>
      <c r="K130" s="1059">
        <v>0.84822079573593301</v>
      </c>
      <c r="L130" s="1059"/>
    </row>
    <row r="131" spans="1:12">
      <c r="A131" s="1058" t="s">
        <v>739</v>
      </c>
      <c r="B131" s="1119">
        <v>2938412</v>
      </c>
      <c r="C131" s="1107"/>
      <c r="D131" s="1119">
        <v>1591021.5843699998</v>
      </c>
      <c r="E131" s="1108"/>
      <c r="F131" s="1119">
        <v>1859136.80993</v>
      </c>
      <c r="G131" s="1108"/>
      <c r="H131" s="1119"/>
      <c r="I131" s="1108"/>
      <c r="J131" s="1059">
        <v>0.54145626425770099</v>
      </c>
      <c r="K131" s="1059">
        <v>0.63270120389176199</v>
      </c>
      <c r="L131" s="1059"/>
    </row>
    <row r="132" spans="1:12" ht="15.75">
      <c r="A132" s="1063" t="s">
        <v>559</v>
      </c>
      <c r="B132" s="1121">
        <v>2341716</v>
      </c>
      <c r="C132" s="1110"/>
      <c r="D132" s="1121">
        <v>592662.91731000005</v>
      </c>
      <c r="E132" s="1111"/>
      <c r="F132" s="1121">
        <v>599644.55515999999</v>
      </c>
      <c r="G132" s="1111"/>
      <c r="H132" s="1121"/>
      <c r="I132" s="1110"/>
      <c r="J132" s="1064">
        <v>0.25308915227551082</v>
      </c>
      <c r="K132" s="1064">
        <v>0.25607057181998161</v>
      </c>
      <c r="L132" s="1157"/>
    </row>
  </sheetData>
  <mergeCells count="7">
    <mergeCell ref="D93:I93"/>
    <mergeCell ref="J93:L93"/>
    <mergeCell ref="D49:I49"/>
    <mergeCell ref="J49:L49"/>
    <mergeCell ref="A2:L2"/>
    <mergeCell ref="D5:I5"/>
    <mergeCell ref="J5:L5"/>
  </mergeCells>
  <conditionalFormatting sqref="K9:K44">
    <cfRule type="containsErrors" dxfId="19" priority="4">
      <formula>ISERROR(K9)</formula>
    </cfRule>
  </conditionalFormatting>
  <conditionalFormatting sqref="K53:K88">
    <cfRule type="containsErrors" dxfId="18" priority="2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6" max="11" man="1"/>
    <brk id="9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55" zoomScaleNormal="55" workbookViewId="0">
      <selection activeCell="G34" sqref="G34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12" t="s">
        <v>226</v>
      </c>
      <c r="B2" s="1612"/>
      <c r="C2" s="1612"/>
      <c r="D2" s="1612"/>
      <c r="E2" s="1612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13" t="s">
        <v>229</v>
      </c>
      <c r="D5" s="1614"/>
      <c r="E5" s="283"/>
    </row>
    <row r="6" spans="1:5" ht="15.95" customHeight="1">
      <c r="A6" s="83" t="s">
        <v>3</v>
      </c>
      <c r="B6" s="84" t="s">
        <v>228</v>
      </c>
      <c r="C6" s="1615"/>
      <c r="D6" s="1616"/>
      <c r="E6" s="284" t="s">
        <v>230</v>
      </c>
    </row>
    <row r="7" spans="1:5" ht="15.95" customHeight="1">
      <c r="A7" s="85"/>
      <c r="B7" s="86" t="s">
        <v>761</v>
      </c>
      <c r="C7" s="1615"/>
      <c r="D7" s="1616"/>
      <c r="E7" s="282" t="s">
        <v>232</v>
      </c>
    </row>
    <row r="8" spans="1:5" s="89" customFormat="1" ht="9.9499999999999993" customHeight="1">
      <c r="A8" s="87">
        <v>1</v>
      </c>
      <c r="B8" s="88">
        <v>2</v>
      </c>
      <c r="C8" s="1617">
        <v>3</v>
      </c>
      <c r="D8" s="1618"/>
      <c r="E8" s="313">
        <v>4</v>
      </c>
    </row>
    <row r="9" spans="1:5" ht="31.5" customHeight="1">
      <c r="A9" s="723" t="s">
        <v>233</v>
      </c>
      <c r="B9" s="785">
        <v>435340000000</v>
      </c>
      <c r="C9" s="900">
        <v>268909812705.25</v>
      </c>
      <c r="D9" s="783"/>
      <c r="E9" s="312">
        <v>0.61770067695421971</v>
      </c>
    </row>
    <row r="10" spans="1:5" ht="19.5" customHeight="1">
      <c r="A10" s="724" t="s">
        <v>234</v>
      </c>
      <c r="B10" s="786">
        <v>470000</v>
      </c>
      <c r="C10" s="899">
        <v>463071.55999999994</v>
      </c>
      <c r="D10" s="784"/>
      <c r="E10" s="1123">
        <v>0.98525863829787219</v>
      </c>
    </row>
    <row r="11" spans="1:5" ht="19.5" customHeight="1">
      <c r="A11" s="724" t="s">
        <v>235</v>
      </c>
      <c r="B11" s="786">
        <v>3979000</v>
      </c>
      <c r="C11" s="899">
        <v>2102040.7600000002</v>
      </c>
      <c r="D11" s="784"/>
      <c r="E11" s="1123">
        <v>0.52828367931641118</v>
      </c>
    </row>
    <row r="12" spans="1:5" ht="19.5" customHeight="1">
      <c r="A12" s="724" t="s">
        <v>236</v>
      </c>
      <c r="B12" s="786">
        <v>400000</v>
      </c>
      <c r="C12" s="899">
        <v>1301135.25</v>
      </c>
      <c r="D12" s="784"/>
      <c r="E12" s="1123">
        <v>3.2528381249999998</v>
      </c>
    </row>
    <row r="13" spans="1:5" ht="20.100000000000001" customHeight="1">
      <c r="A13" s="724" t="s">
        <v>237</v>
      </c>
      <c r="B13" s="786">
        <v>270000</v>
      </c>
      <c r="C13" s="899">
        <v>269583.73</v>
      </c>
      <c r="D13" s="784"/>
      <c r="E13" s="1123">
        <v>0.99845825925925924</v>
      </c>
    </row>
    <row r="14" spans="1:5" ht="20.100000000000001" customHeight="1">
      <c r="A14" s="724" t="s">
        <v>238</v>
      </c>
      <c r="B14" s="786">
        <v>49750000</v>
      </c>
      <c r="C14" s="899">
        <v>27006460.690000001</v>
      </c>
      <c r="D14" s="784"/>
      <c r="E14" s="1123">
        <v>0.54284343095477394</v>
      </c>
    </row>
    <row r="15" spans="1:5" ht="20.100000000000001" customHeight="1">
      <c r="A15" s="724" t="s">
        <v>239</v>
      </c>
      <c r="B15" s="786">
        <v>30000</v>
      </c>
      <c r="C15" s="899">
        <v>31814.79</v>
      </c>
      <c r="D15" s="784"/>
      <c r="E15" s="1123">
        <v>1.0604930000000001</v>
      </c>
    </row>
    <row r="16" spans="1:5" ht="20.100000000000001" customHeight="1">
      <c r="A16" s="724" t="s">
        <v>240</v>
      </c>
      <c r="B16" s="786">
        <v>724000</v>
      </c>
      <c r="C16" s="899">
        <v>1351979.5799999998</v>
      </c>
      <c r="D16" s="784"/>
      <c r="E16" s="1123">
        <v>1.8673751104972374</v>
      </c>
    </row>
    <row r="17" spans="1:5" ht="20.100000000000001" customHeight="1">
      <c r="A17" s="724" t="s">
        <v>241</v>
      </c>
      <c r="B17" s="786">
        <v>45000</v>
      </c>
      <c r="C17" s="899">
        <v>15377.73</v>
      </c>
      <c r="D17" s="784"/>
      <c r="E17" s="1123">
        <v>0.34172733333333333</v>
      </c>
    </row>
    <row r="18" spans="1:5" ht="20.100000000000001" customHeight="1">
      <c r="A18" s="724" t="s">
        <v>242</v>
      </c>
      <c r="B18" s="786">
        <v>40871000</v>
      </c>
      <c r="C18" s="899">
        <v>25266068.779999997</v>
      </c>
      <c r="D18" s="784"/>
      <c r="E18" s="1123">
        <v>0.61819061877614934</v>
      </c>
    </row>
    <row r="19" spans="1:5" ht="19.5" customHeight="1">
      <c r="A19" s="725" t="s">
        <v>702</v>
      </c>
      <c r="B19" s="786">
        <v>0</v>
      </c>
      <c r="C19" s="899">
        <v>4044.89</v>
      </c>
      <c r="D19" s="784"/>
      <c r="E19" s="1123">
        <v>0</v>
      </c>
    </row>
    <row r="20" spans="1:5" ht="20.100000000000001" customHeight="1">
      <c r="A20" s="724" t="s">
        <v>243</v>
      </c>
      <c r="B20" s="786">
        <v>10000</v>
      </c>
      <c r="C20" s="899">
        <v>65054.19</v>
      </c>
      <c r="D20" s="784"/>
      <c r="E20" s="1123">
        <v>6.5054189999999998</v>
      </c>
    </row>
    <row r="21" spans="1:5" ht="20.100000000000001" customHeight="1">
      <c r="A21" s="724" t="s">
        <v>244</v>
      </c>
      <c r="B21" s="786">
        <v>1904000</v>
      </c>
      <c r="C21" s="899">
        <v>1401254.3500000003</v>
      </c>
      <c r="D21" s="784"/>
      <c r="E21" s="1123">
        <v>0.73595291491596659</v>
      </c>
    </row>
    <row r="22" spans="1:5" ht="20.100000000000001" customHeight="1">
      <c r="A22" s="724" t="s">
        <v>245</v>
      </c>
      <c r="B22" s="786">
        <v>1948000</v>
      </c>
      <c r="C22" s="899">
        <v>1676603.3499999999</v>
      </c>
      <c r="D22" s="784"/>
      <c r="E22" s="1123">
        <v>0.86067933778234074</v>
      </c>
    </row>
    <row r="23" spans="1:5" ht="20.100000000000001" customHeight="1">
      <c r="A23" s="724" t="s">
        <v>246</v>
      </c>
      <c r="B23" s="786">
        <v>2000</v>
      </c>
      <c r="C23" s="899">
        <v>1824.98</v>
      </c>
      <c r="D23" s="784"/>
      <c r="E23" s="1123">
        <v>0.91249000000000002</v>
      </c>
    </row>
    <row r="24" spans="1:5" ht="20.100000000000001" customHeight="1">
      <c r="A24" s="724" t="s">
        <v>247</v>
      </c>
      <c r="B24" s="786">
        <v>2421977000</v>
      </c>
      <c r="C24" s="899">
        <v>1702293735.3799999</v>
      </c>
      <c r="D24" s="784"/>
      <c r="E24" s="1123">
        <v>0.70285297316200768</v>
      </c>
    </row>
    <row r="25" spans="1:5" ht="20.100000000000001" customHeight="1">
      <c r="A25" s="724" t="s">
        <v>248</v>
      </c>
      <c r="B25" s="786">
        <v>725000</v>
      </c>
      <c r="C25" s="899">
        <v>2669413.58</v>
      </c>
      <c r="D25" s="784"/>
      <c r="E25" s="1123">
        <v>3.6819497655172415</v>
      </c>
    </row>
    <row r="26" spans="1:5" ht="20.100000000000001" customHeight="1">
      <c r="A26" s="724" t="s">
        <v>249</v>
      </c>
      <c r="B26" s="786">
        <v>37000</v>
      </c>
      <c r="C26" s="899">
        <v>55121.520000000004</v>
      </c>
      <c r="D26" s="784"/>
      <c r="E26" s="1123">
        <v>1.489770810810811</v>
      </c>
    </row>
    <row r="27" spans="1:5" ht="20.100000000000001" customHeight="1">
      <c r="A27" s="726" t="s">
        <v>250</v>
      </c>
      <c r="B27" s="786">
        <v>7171000</v>
      </c>
      <c r="C27" s="899">
        <v>27532771.349999994</v>
      </c>
      <c r="D27" s="784"/>
      <c r="E27" s="1123">
        <v>3.8394605145725831</v>
      </c>
    </row>
    <row r="28" spans="1:5" ht="20.100000000000001" customHeight="1">
      <c r="A28" s="724" t="s">
        <v>251</v>
      </c>
      <c r="B28" s="786">
        <v>581813000</v>
      </c>
      <c r="C28" s="899">
        <v>189829448.88999999</v>
      </c>
      <c r="D28" s="784"/>
      <c r="E28" s="1123">
        <v>0.32627227114210233</v>
      </c>
    </row>
    <row r="29" spans="1:5" ht="20.100000000000001" customHeight="1">
      <c r="A29" s="724" t="s">
        <v>252</v>
      </c>
      <c r="B29" s="786">
        <v>56112000</v>
      </c>
      <c r="C29" s="899">
        <v>51978554.689999998</v>
      </c>
      <c r="D29" s="784"/>
      <c r="E29" s="1123">
        <v>0.92633580499714852</v>
      </c>
    </row>
    <row r="30" spans="1:5" ht="20.100000000000001" customHeight="1">
      <c r="A30" s="724" t="s">
        <v>253</v>
      </c>
      <c r="B30" s="786">
        <v>289190000</v>
      </c>
      <c r="C30" s="899">
        <v>8036891.2000000002</v>
      </c>
      <c r="D30" s="784"/>
      <c r="E30" s="1123">
        <v>2.7791041183996681E-2</v>
      </c>
    </row>
    <row r="31" spans="1:5" ht="20.100000000000001" customHeight="1">
      <c r="A31" s="724" t="s">
        <v>254</v>
      </c>
      <c r="B31" s="786">
        <v>0</v>
      </c>
      <c r="C31" s="899">
        <v>3492529.9099999992</v>
      </c>
      <c r="D31" s="784"/>
      <c r="E31" s="1123">
        <v>0</v>
      </c>
    </row>
    <row r="32" spans="1:5" ht="20.100000000000001" customHeight="1">
      <c r="A32" s="724" t="s">
        <v>255</v>
      </c>
      <c r="B32" s="786">
        <v>0</v>
      </c>
      <c r="C32" s="899">
        <v>32882.19</v>
      </c>
      <c r="D32" s="784"/>
      <c r="E32" s="1123">
        <v>0</v>
      </c>
    </row>
    <row r="33" spans="1:5" ht="20.100000000000001" customHeight="1">
      <c r="A33" s="724" t="s">
        <v>256</v>
      </c>
      <c r="B33" s="786">
        <v>7744000</v>
      </c>
      <c r="C33" s="899">
        <v>4979197.1599999983</v>
      </c>
      <c r="D33" s="784"/>
      <c r="E33" s="1123">
        <v>0.64297483987603288</v>
      </c>
    </row>
    <row r="34" spans="1:5" ht="20.100000000000001" customHeight="1">
      <c r="A34" s="724" t="s">
        <v>257</v>
      </c>
      <c r="B34" s="786">
        <v>1040000</v>
      </c>
      <c r="C34" s="899">
        <v>1469927.78</v>
      </c>
      <c r="D34" s="784"/>
      <c r="E34" s="1123">
        <v>1.4133920961538462</v>
      </c>
    </row>
    <row r="35" spans="1:5" ht="20.100000000000001" customHeight="1">
      <c r="A35" s="724" t="s">
        <v>258</v>
      </c>
      <c r="B35" s="786">
        <v>2000</v>
      </c>
      <c r="C35" s="899">
        <v>5993.9400000000005</v>
      </c>
      <c r="D35" s="784"/>
      <c r="E35" s="1123">
        <v>2.9969700000000001</v>
      </c>
    </row>
    <row r="36" spans="1:5" ht="20.100000000000001" customHeight="1">
      <c r="A36" s="724" t="s">
        <v>259</v>
      </c>
      <c r="B36" s="786">
        <v>1161000</v>
      </c>
      <c r="C36" s="899">
        <v>7795470.9100000001</v>
      </c>
      <c r="D36" s="784"/>
      <c r="E36" s="1123">
        <v>6.714445228251507</v>
      </c>
    </row>
    <row r="37" spans="1:5" ht="20.100000000000001" customHeight="1">
      <c r="A37" s="724" t="s">
        <v>717</v>
      </c>
      <c r="B37" s="786">
        <v>31085000</v>
      </c>
      <c r="C37" s="899">
        <v>77113738.080000028</v>
      </c>
      <c r="D37" s="784"/>
      <c r="E37" s="1123">
        <v>2.4807379147498803</v>
      </c>
    </row>
    <row r="38" spans="1:5" ht="20.100000000000001" customHeight="1">
      <c r="A38" s="724" t="s">
        <v>260</v>
      </c>
      <c r="B38" s="786">
        <v>139563000</v>
      </c>
      <c r="C38" s="899">
        <v>354922492.95999998</v>
      </c>
      <c r="D38" s="784"/>
      <c r="E38" s="1123">
        <v>2.5430987651454897</v>
      </c>
    </row>
    <row r="39" spans="1:5" ht="20.100000000000001" customHeight="1">
      <c r="A39" s="724" t="s">
        <v>261</v>
      </c>
      <c r="B39" s="786">
        <v>5951000</v>
      </c>
      <c r="C39" s="899">
        <v>5111765.49</v>
      </c>
      <c r="D39" s="784"/>
      <c r="E39" s="1123">
        <v>0.85897588472525632</v>
      </c>
    </row>
    <row r="40" spans="1:5" ht="20.100000000000001" customHeight="1">
      <c r="A40" s="724" t="s">
        <v>262</v>
      </c>
      <c r="B40" s="786">
        <v>34135000</v>
      </c>
      <c r="C40" s="899">
        <v>15193015.83</v>
      </c>
      <c r="D40" s="784"/>
      <c r="E40" s="1123">
        <v>0.44508615292222059</v>
      </c>
    </row>
    <row r="41" spans="1:5" s="90" customFormat="1" ht="20.100000000000001" customHeight="1">
      <c r="A41" s="724" t="s">
        <v>263</v>
      </c>
      <c r="B41" s="786">
        <v>38473000</v>
      </c>
      <c r="C41" s="899">
        <v>29102828.900000002</v>
      </c>
      <c r="D41" s="784"/>
      <c r="E41" s="1123">
        <v>0.75644812985730259</v>
      </c>
    </row>
    <row r="42" spans="1:5" ht="20.100000000000001" customHeight="1">
      <c r="A42" s="724" t="s">
        <v>264</v>
      </c>
      <c r="B42" s="786">
        <v>36706000</v>
      </c>
      <c r="C42" s="899">
        <v>464662247.23000002</v>
      </c>
      <c r="D42" s="784"/>
      <c r="E42" s="1123" t="s">
        <v>750</v>
      </c>
    </row>
    <row r="43" spans="1:5" ht="20.100000000000001" customHeight="1">
      <c r="A43" s="724" t="s">
        <v>265</v>
      </c>
      <c r="B43" s="786">
        <v>320000</v>
      </c>
      <c r="C43" s="899">
        <v>35016829.56000001</v>
      </c>
      <c r="D43" s="784"/>
      <c r="E43" s="1123" t="s">
        <v>750</v>
      </c>
    </row>
    <row r="44" spans="1:5" ht="20.100000000000001" customHeight="1">
      <c r="A44" s="724" t="s">
        <v>266</v>
      </c>
      <c r="B44" s="786">
        <v>415000</v>
      </c>
      <c r="C44" s="899">
        <v>229394.09</v>
      </c>
      <c r="D44" s="784"/>
      <c r="E44" s="1123">
        <v>0.55275684337349396</v>
      </c>
    </row>
    <row r="45" spans="1:5" ht="20.100000000000001" customHeight="1">
      <c r="A45" s="724" t="s">
        <v>267</v>
      </c>
      <c r="B45" s="786">
        <v>63497000</v>
      </c>
      <c r="C45" s="899">
        <v>56048512.779999986</v>
      </c>
      <c r="D45" s="784"/>
      <c r="E45" s="1123">
        <v>0.88269544671401778</v>
      </c>
    </row>
    <row r="46" spans="1:5" ht="20.100000000000001" customHeight="1">
      <c r="A46" s="724" t="s">
        <v>268</v>
      </c>
      <c r="B46" s="786">
        <v>85011000</v>
      </c>
      <c r="C46" s="899">
        <v>75912118.670000017</v>
      </c>
      <c r="D46" s="784"/>
      <c r="E46" s="1123">
        <v>0.8929681884697277</v>
      </c>
    </row>
    <row r="47" spans="1:5" ht="20.100000000000001" customHeight="1">
      <c r="A47" s="724" t="s">
        <v>269</v>
      </c>
      <c r="B47" s="786">
        <v>0</v>
      </c>
      <c r="C47" s="899">
        <v>812597.12</v>
      </c>
      <c r="D47" s="784"/>
      <c r="E47" s="1123">
        <v>0</v>
      </c>
    </row>
    <row r="48" spans="1:5" ht="20.100000000000001" customHeight="1">
      <c r="A48" s="724" t="s">
        <v>270</v>
      </c>
      <c r="B48" s="786">
        <v>1784732420.55</v>
      </c>
      <c r="C48" s="899">
        <v>2482688961.2699995</v>
      </c>
      <c r="D48" s="784"/>
      <c r="E48" s="1123">
        <v>1.3910706908685564</v>
      </c>
    </row>
    <row r="49" spans="1:5" ht="20.100000000000001" customHeight="1">
      <c r="A49" s="724" t="s">
        <v>271</v>
      </c>
      <c r="B49" s="786">
        <v>95831000</v>
      </c>
      <c r="C49" s="899">
        <v>75755968.650000036</v>
      </c>
      <c r="D49" s="784"/>
      <c r="E49" s="1123">
        <v>0.79051631152758539</v>
      </c>
    </row>
    <row r="50" spans="1:5" ht="20.100000000000001" customHeight="1">
      <c r="A50" s="724" t="s">
        <v>272</v>
      </c>
      <c r="B50" s="786">
        <v>11000</v>
      </c>
      <c r="C50" s="899">
        <v>28453.370000000003</v>
      </c>
      <c r="D50" s="784"/>
      <c r="E50" s="1123">
        <v>2.5866700000000002</v>
      </c>
    </row>
    <row r="51" spans="1:5" ht="20.100000000000001" customHeight="1">
      <c r="A51" s="724" t="s">
        <v>273</v>
      </c>
      <c r="B51" s="786">
        <v>179000</v>
      </c>
      <c r="C51" s="899">
        <v>702808.6399999999</v>
      </c>
      <c r="D51" s="784"/>
      <c r="E51" s="1123">
        <v>3.9263052513966477</v>
      </c>
    </row>
    <row r="52" spans="1:5" ht="20.100000000000001" customHeight="1">
      <c r="A52" s="724" t="s">
        <v>274</v>
      </c>
      <c r="B52" s="786">
        <v>206596000</v>
      </c>
      <c r="C52" s="899">
        <v>90203960.079999998</v>
      </c>
      <c r="D52" s="784"/>
      <c r="E52" s="1123">
        <v>0.43662007047571105</v>
      </c>
    </row>
    <row r="53" spans="1:5" ht="20.100000000000001" customHeight="1">
      <c r="A53" s="724" t="s">
        <v>275</v>
      </c>
      <c r="B53" s="786">
        <v>181036000</v>
      </c>
      <c r="C53" s="899">
        <v>142662097.23999995</v>
      </c>
      <c r="D53" s="784"/>
      <c r="E53" s="1123">
        <v>0.78803164696524419</v>
      </c>
    </row>
    <row r="54" spans="1:5" ht="20.100000000000001" customHeight="1">
      <c r="A54" s="724" t="s">
        <v>276</v>
      </c>
      <c r="B54" s="786">
        <v>602000</v>
      </c>
      <c r="C54" s="899">
        <v>1529114.25</v>
      </c>
      <c r="D54" s="784"/>
      <c r="E54" s="1123">
        <v>2.5400568936877077</v>
      </c>
    </row>
    <row r="55" spans="1:5" ht="20.100000000000001" customHeight="1">
      <c r="A55" s="724" t="s">
        <v>277</v>
      </c>
      <c r="B55" s="786">
        <v>7638000</v>
      </c>
      <c r="C55" s="899">
        <v>22792065.149999999</v>
      </c>
      <c r="D55" s="784"/>
      <c r="E55" s="1123">
        <v>2.9840357619795754</v>
      </c>
    </row>
    <row r="56" spans="1:5" ht="20.100000000000001" customHeight="1">
      <c r="A56" s="724" t="s">
        <v>278</v>
      </c>
      <c r="B56" s="786">
        <v>21860000</v>
      </c>
      <c r="C56" s="899">
        <v>16694136.659999998</v>
      </c>
      <c r="D56" s="784"/>
      <c r="E56" s="1123">
        <v>0.76368420219579136</v>
      </c>
    </row>
    <row r="57" spans="1:5" ht="20.100000000000001" customHeight="1">
      <c r="A57" s="724" t="s">
        <v>279</v>
      </c>
      <c r="B57" s="786">
        <v>121000000</v>
      </c>
      <c r="C57" s="899">
        <v>147882430.11000004</v>
      </c>
      <c r="D57" s="784"/>
      <c r="E57" s="1123">
        <v>1.2221688438842979</v>
      </c>
    </row>
    <row r="58" spans="1:5" s="937" customFormat="1" ht="20.100000000000001" customHeight="1">
      <c r="A58" s="724" t="s">
        <v>748</v>
      </c>
      <c r="B58" s="786">
        <v>11104824579.450001</v>
      </c>
      <c r="C58" s="899">
        <v>4762108474.5799999</v>
      </c>
      <c r="D58" s="784"/>
      <c r="E58" s="1123">
        <v>0.42883239086842534</v>
      </c>
    </row>
    <row r="59" spans="1:5" ht="20.100000000000001" customHeight="1">
      <c r="A59" s="724" t="s">
        <v>280</v>
      </c>
      <c r="B59" s="786">
        <v>0</v>
      </c>
      <c r="C59" s="899">
        <v>4682.8999999999996</v>
      </c>
      <c r="D59" s="784"/>
      <c r="E59" s="1123">
        <v>0</v>
      </c>
    </row>
    <row r="60" spans="1:5" ht="20.100000000000001" customHeight="1">
      <c r="A60" s="724" t="s">
        <v>281</v>
      </c>
      <c r="B60" s="786">
        <v>26509000</v>
      </c>
      <c r="C60" s="899">
        <v>6263682.4400000004</v>
      </c>
      <c r="D60" s="784"/>
      <c r="E60" s="1123">
        <v>0.23628512731525145</v>
      </c>
    </row>
    <row r="61" spans="1:5" ht="20.100000000000001" customHeight="1">
      <c r="A61" s="724" t="s">
        <v>282</v>
      </c>
      <c r="B61" s="786">
        <v>1000</v>
      </c>
      <c r="C61" s="899">
        <v>43567.499999999993</v>
      </c>
      <c r="D61" s="784"/>
      <c r="E61" s="1123" t="s">
        <v>750</v>
      </c>
    </row>
    <row r="62" spans="1:5" s="937" customFormat="1" ht="20.100000000000001" customHeight="1">
      <c r="A62" s="724" t="s">
        <v>756</v>
      </c>
      <c r="B62" s="786">
        <v>1453287000</v>
      </c>
      <c r="C62" s="899">
        <v>377663335.57999998</v>
      </c>
      <c r="D62" s="784"/>
      <c r="E62" s="1123">
        <v>0.25986837808361318</v>
      </c>
    </row>
    <row r="63" spans="1:5" ht="20.100000000000001" customHeight="1">
      <c r="A63" s="724" t="s">
        <v>283</v>
      </c>
      <c r="B63" s="786">
        <v>408000</v>
      </c>
      <c r="C63" s="899">
        <v>237625.33000000002</v>
      </c>
      <c r="D63" s="784"/>
      <c r="E63" s="1123">
        <v>0.58241502450980398</v>
      </c>
    </row>
    <row r="64" spans="1:5" ht="20.100000000000001" customHeight="1">
      <c r="A64" s="724" t="s">
        <v>284</v>
      </c>
      <c r="B64" s="786">
        <v>10246000</v>
      </c>
      <c r="C64" s="899">
        <v>6984116.79</v>
      </c>
      <c r="D64" s="784"/>
      <c r="E64" s="1123">
        <v>0.68164325492875266</v>
      </c>
    </row>
    <row r="65" spans="1:5" ht="20.100000000000001" customHeight="1">
      <c r="A65" s="724" t="s">
        <v>285</v>
      </c>
      <c r="B65" s="786">
        <v>2265000</v>
      </c>
      <c r="C65" s="899">
        <v>1225254.52</v>
      </c>
      <c r="D65" s="784"/>
      <c r="E65" s="1123">
        <v>0.54095122295805742</v>
      </c>
    </row>
    <row r="66" spans="1:5" ht="20.100000000000001" customHeight="1">
      <c r="A66" s="724" t="s">
        <v>286</v>
      </c>
      <c r="B66" s="786">
        <v>109000</v>
      </c>
      <c r="C66" s="899">
        <v>351722.74</v>
      </c>
      <c r="D66" s="784"/>
      <c r="E66" s="1123">
        <v>3.2268141284403669</v>
      </c>
    </row>
    <row r="67" spans="1:5" ht="20.100000000000001" customHeight="1">
      <c r="A67" s="724" t="s">
        <v>287</v>
      </c>
      <c r="B67" s="786">
        <v>650000</v>
      </c>
      <c r="C67" s="899">
        <v>353880.43</v>
      </c>
      <c r="D67" s="784"/>
      <c r="E67" s="1123">
        <v>0.54443143076923073</v>
      </c>
    </row>
    <row r="68" spans="1:5" ht="20.100000000000001" customHeight="1">
      <c r="A68" s="724" t="s">
        <v>288</v>
      </c>
      <c r="B68" s="786">
        <v>76000000</v>
      </c>
      <c r="C68" s="899">
        <v>51021187.309999995</v>
      </c>
      <c r="D68" s="784"/>
      <c r="E68" s="1123">
        <v>0.67133141197368418</v>
      </c>
    </row>
    <row r="69" spans="1:5" ht="20.100000000000001" customHeight="1">
      <c r="A69" s="724" t="s">
        <v>289</v>
      </c>
      <c r="B69" s="786">
        <v>1690000</v>
      </c>
      <c r="C69" s="899">
        <v>4510309.6899999995</v>
      </c>
      <c r="D69" s="885"/>
      <c r="E69" s="1123">
        <v>2.6688223017751476</v>
      </c>
    </row>
    <row r="70" spans="1:5" ht="19.5" customHeight="1">
      <c r="A70" s="724" t="s">
        <v>290</v>
      </c>
      <c r="B70" s="786">
        <v>0</v>
      </c>
      <c r="C70" s="899">
        <v>5886.41</v>
      </c>
      <c r="D70" s="784"/>
      <c r="E70" s="1123">
        <v>0</v>
      </c>
    </row>
    <row r="71" spans="1:5" ht="20.100000000000001" customHeight="1">
      <c r="A71" s="724" t="s">
        <v>291</v>
      </c>
      <c r="B71" s="786">
        <v>65552000</v>
      </c>
      <c r="C71" s="899">
        <v>41042178.830000006</v>
      </c>
      <c r="D71" s="784"/>
      <c r="E71" s="1123">
        <v>0.62610109272028325</v>
      </c>
    </row>
    <row r="72" spans="1:5" ht="20.100000000000001" customHeight="1">
      <c r="A72" s="724" t="s">
        <v>292</v>
      </c>
      <c r="B72" s="786">
        <v>10847000</v>
      </c>
      <c r="C72" s="899">
        <v>5909254.209999999</v>
      </c>
      <c r="D72" s="784"/>
      <c r="E72" s="1123">
        <v>0.54478235548999709</v>
      </c>
    </row>
    <row r="73" spans="1:5" ht="20.100000000000001" customHeight="1">
      <c r="A73" s="724" t="s">
        <v>293</v>
      </c>
      <c r="B73" s="786">
        <v>28000</v>
      </c>
      <c r="C73" s="899">
        <v>36283.79</v>
      </c>
      <c r="D73" s="784"/>
      <c r="E73" s="1123">
        <v>1.2958496428571429</v>
      </c>
    </row>
    <row r="74" spans="1:5" ht="20.100000000000001" customHeight="1">
      <c r="A74" s="724" t="s">
        <v>294</v>
      </c>
      <c r="B74" s="786">
        <v>0</v>
      </c>
      <c r="C74" s="899">
        <v>38052.410000000003</v>
      </c>
      <c r="D74" s="784"/>
      <c r="E74" s="1123">
        <v>0</v>
      </c>
    </row>
    <row r="75" spans="1:5" ht="20.100000000000001" customHeight="1">
      <c r="A75" s="724" t="s">
        <v>295</v>
      </c>
      <c r="B75" s="786">
        <v>350000</v>
      </c>
      <c r="C75" s="899">
        <v>101171.63</v>
      </c>
      <c r="D75" s="784"/>
      <c r="E75" s="1123">
        <v>0.28906180000000004</v>
      </c>
    </row>
    <row r="76" spans="1:5" ht="20.100000000000001" customHeight="1">
      <c r="A76" s="724" t="s">
        <v>296</v>
      </c>
      <c r="B76" s="786">
        <v>880000</v>
      </c>
      <c r="C76" s="899">
        <v>552044.25</v>
      </c>
      <c r="D76" s="784"/>
      <c r="E76" s="1123">
        <v>0.62732301136363633</v>
      </c>
    </row>
    <row r="77" spans="1:5" ht="20.100000000000001" customHeight="1">
      <c r="A77" s="724" t="s">
        <v>297</v>
      </c>
      <c r="B77" s="786">
        <v>3528000</v>
      </c>
      <c r="C77" s="899">
        <v>2742691.4499999997</v>
      </c>
      <c r="D77" s="784"/>
      <c r="E77" s="1123">
        <v>0.77740687358276639</v>
      </c>
    </row>
    <row r="78" spans="1:5" ht="20.100000000000001" customHeight="1">
      <c r="A78" s="724" t="s">
        <v>298</v>
      </c>
      <c r="B78" s="786">
        <v>1000</v>
      </c>
      <c r="C78" s="899">
        <v>21244.79</v>
      </c>
      <c r="D78" s="784"/>
      <c r="E78" s="1123" t="s">
        <v>750</v>
      </c>
    </row>
    <row r="79" spans="1:5" ht="20.100000000000001" customHeight="1">
      <c r="A79" s="724" t="s">
        <v>299</v>
      </c>
      <c r="B79" s="786">
        <v>99511000</v>
      </c>
      <c r="C79" s="899">
        <v>211195815.12000003</v>
      </c>
      <c r="D79" s="784"/>
      <c r="E79" s="1123">
        <v>2.1223363760790268</v>
      </c>
    </row>
    <row r="80" spans="1:5" ht="20.100000000000001" customHeight="1">
      <c r="A80" s="724" t="s">
        <v>347</v>
      </c>
      <c r="B80" s="786">
        <v>5810000</v>
      </c>
      <c r="C80" s="899">
        <v>4970137.09</v>
      </c>
      <c r="D80" s="784"/>
      <c r="E80" s="1123">
        <v>0.85544528227194494</v>
      </c>
    </row>
    <row r="81" spans="1:5" ht="20.100000000000001" customHeight="1">
      <c r="A81" s="724" t="s">
        <v>300</v>
      </c>
      <c r="B81" s="786">
        <v>597000</v>
      </c>
      <c r="C81" s="899">
        <v>343246.2900000001</v>
      </c>
      <c r="D81" s="784"/>
      <c r="E81" s="1123">
        <v>0.57495190954773889</v>
      </c>
    </row>
    <row r="82" spans="1:5" ht="20.100000000000001" customHeight="1">
      <c r="A82" s="724" t="s">
        <v>301</v>
      </c>
      <c r="B82" s="786">
        <v>2676651000</v>
      </c>
      <c r="C82" s="899">
        <v>221688286.88</v>
      </c>
      <c r="D82" s="784"/>
      <c r="E82" s="1123">
        <v>8.2823007885600319E-2</v>
      </c>
    </row>
    <row r="83" spans="1:5" ht="20.100000000000001" customHeight="1">
      <c r="A83" s="724" t="s">
        <v>302</v>
      </c>
      <c r="B83" s="786">
        <v>406405145000</v>
      </c>
      <c r="C83" s="899">
        <v>245684032484.54001</v>
      </c>
      <c r="D83" s="784"/>
      <c r="E83" s="1123">
        <v>0.60452982819530987</v>
      </c>
    </row>
    <row r="84" spans="1:5" ht="20.100000000000001" customHeight="1">
      <c r="A84" s="724" t="s">
        <v>303</v>
      </c>
      <c r="B84" s="786">
        <v>1546165000</v>
      </c>
      <c r="C84" s="899">
        <v>7679191853.9400005</v>
      </c>
      <c r="D84" s="784"/>
      <c r="E84" s="1123">
        <v>4.9666056688257729</v>
      </c>
    </row>
    <row r="85" spans="1:5" ht="20.100000000000001" customHeight="1">
      <c r="A85" s="724" t="s">
        <v>304</v>
      </c>
      <c r="B85" s="786">
        <v>2310000</v>
      </c>
      <c r="C85" s="899">
        <v>1404352.5299999998</v>
      </c>
      <c r="D85" s="784"/>
      <c r="E85" s="1123">
        <v>0.60794481818181811</v>
      </c>
    </row>
    <row r="86" spans="1:5" ht="19.5" customHeight="1">
      <c r="A86" s="724" t="s">
        <v>305</v>
      </c>
      <c r="B86" s="786">
        <v>2938412000</v>
      </c>
      <c r="C86" s="899">
        <v>1885403686.5600002</v>
      </c>
      <c r="D86" s="784"/>
      <c r="E86" s="1123">
        <v>0.64164034402255377</v>
      </c>
    </row>
    <row r="87" spans="1:5" ht="20.100000000000001" customHeight="1">
      <c r="A87" s="724" t="s">
        <v>307</v>
      </c>
      <c r="B87" s="786">
        <v>2575900000</v>
      </c>
      <c r="C87" s="899">
        <v>1794691358.7699943</v>
      </c>
      <c r="D87" s="784"/>
      <c r="E87" s="1123">
        <v>0.69672400278349089</v>
      </c>
    </row>
    <row r="88" spans="1:5" ht="20.100000000000001" customHeight="1">
      <c r="A88" s="724" t="s">
        <v>308</v>
      </c>
      <c r="B88" s="786">
        <v>0</v>
      </c>
      <c r="C88" s="899">
        <v>404247.01999999996</v>
      </c>
      <c r="D88" s="784"/>
      <c r="E88" s="1123">
        <v>0</v>
      </c>
    </row>
    <row r="89" spans="1:5" ht="20.100000000000001" customHeight="1">
      <c r="A89" s="724" t="s">
        <v>309</v>
      </c>
      <c r="B89" s="786">
        <v>10307000</v>
      </c>
      <c r="C89" s="899">
        <v>9076799.6699999999</v>
      </c>
      <c r="D89" s="784"/>
      <c r="E89" s="1123">
        <v>0.88064419035606867</v>
      </c>
    </row>
    <row r="90" spans="1:5" ht="6" customHeight="1">
      <c r="A90" s="727"/>
      <c r="B90" s="896"/>
      <c r="C90" s="901"/>
      <c r="D90" s="649"/>
      <c r="E90" s="728"/>
    </row>
    <row r="91" spans="1:5" ht="18">
      <c r="A91" s="656" t="s">
        <v>721</v>
      </c>
      <c r="C91" s="91"/>
      <c r="D91" s="91"/>
    </row>
    <row r="92" spans="1:5" ht="18">
      <c r="A92" s="656" t="s">
        <v>760</v>
      </c>
    </row>
    <row r="93" spans="1:5">
      <c r="A93" s="886"/>
      <c r="C93" s="278"/>
      <c r="D93" s="278"/>
      <c r="E93" s="278"/>
    </row>
    <row r="94" spans="1:5">
      <c r="C94" s="276"/>
      <c r="D94" s="276"/>
      <c r="E94" s="277"/>
    </row>
    <row r="95" spans="1:5">
      <c r="C95" s="278"/>
      <c r="D95" s="278"/>
      <c r="E95" s="278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zoomScaleSheetLayoutView="85" workbookViewId="0">
      <selection activeCell="G24" sqref="G24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44.5703125" style="93" customWidth="1"/>
    <col min="6" max="16384" width="16.28515625" style="93"/>
  </cols>
  <sheetData>
    <row r="1" spans="1:5" ht="15" customHeight="1">
      <c r="A1" s="92" t="s">
        <v>310</v>
      </c>
    </row>
    <row r="2" spans="1:5" ht="15.75">
      <c r="A2" s="94" t="s">
        <v>311</v>
      </c>
      <c r="B2" s="95"/>
      <c r="C2" s="95"/>
      <c r="D2" s="95"/>
    </row>
    <row r="3" spans="1:5" ht="15.75">
      <c r="A3" s="94"/>
      <c r="B3" s="95"/>
      <c r="C3" s="95"/>
      <c r="D3" s="95"/>
    </row>
    <row r="4" spans="1:5" ht="15.75" customHeight="1">
      <c r="A4" s="94"/>
      <c r="B4" s="95"/>
      <c r="C4" s="95"/>
      <c r="D4" s="97" t="s">
        <v>2</v>
      </c>
    </row>
    <row r="5" spans="1:5" ht="15.95" customHeight="1">
      <c r="A5" s="98"/>
      <c r="B5" s="99" t="s">
        <v>227</v>
      </c>
      <c r="C5" s="100"/>
      <c r="D5" s="315"/>
    </row>
    <row r="6" spans="1:5" ht="15.95" customHeight="1">
      <c r="A6" s="101" t="s">
        <v>3</v>
      </c>
      <c r="B6" s="102" t="s">
        <v>228</v>
      </c>
      <c r="C6" s="103" t="s">
        <v>229</v>
      </c>
      <c r="D6" s="316" t="s">
        <v>230</v>
      </c>
    </row>
    <row r="7" spans="1:5" ht="15.95" customHeight="1">
      <c r="A7" s="104"/>
      <c r="B7" s="105" t="s">
        <v>761</v>
      </c>
      <c r="C7" s="106"/>
      <c r="D7" s="317" t="s">
        <v>232</v>
      </c>
    </row>
    <row r="8" spans="1:5" s="110" customFormat="1" ht="13.5" customHeight="1">
      <c r="A8" s="107">
        <v>1</v>
      </c>
      <c r="B8" s="108">
        <v>2</v>
      </c>
      <c r="C8" s="109">
        <v>3</v>
      </c>
      <c r="D8" s="314">
        <v>4</v>
      </c>
    </row>
    <row r="9" spans="1:5" ht="19.5" customHeight="1">
      <c r="A9" s="111" t="s">
        <v>312</v>
      </c>
      <c r="B9" s="787">
        <v>2575900000</v>
      </c>
      <c r="C9" s="788">
        <v>1794691358.77</v>
      </c>
      <c r="D9" s="729">
        <v>0.69672400278349311</v>
      </c>
      <c r="E9" s="96"/>
    </row>
    <row r="10" spans="1:5" ht="22.5" customHeight="1">
      <c r="A10" s="112" t="s">
        <v>313</v>
      </c>
      <c r="B10" s="789">
        <v>196069000</v>
      </c>
      <c r="C10" s="790">
        <v>144877889.52000004</v>
      </c>
      <c r="D10" s="705">
        <v>0.73891277825663437</v>
      </c>
      <c r="E10" s="113"/>
    </row>
    <row r="11" spans="1:5" ht="24" customHeight="1">
      <c r="A11" s="112" t="s">
        <v>314</v>
      </c>
      <c r="B11" s="789">
        <v>101341000</v>
      </c>
      <c r="C11" s="790">
        <v>85206690.049999908</v>
      </c>
      <c r="D11" s="705">
        <v>0.8407918813708164</v>
      </c>
      <c r="E11" s="114"/>
    </row>
    <row r="12" spans="1:5" ht="24" customHeight="1">
      <c r="A12" s="112" t="s">
        <v>315</v>
      </c>
      <c r="B12" s="789">
        <v>95309000</v>
      </c>
      <c r="C12" s="790">
        <v>72125702.640000015</v>
      </c>
      <c r="D12" s="705">
        <v>0.75675647252620437</v>
      </c>
      <c r="E12" s="114"/>
    </row>
    <row r="13" spans="1:5" ht="24" customHeight="1">
      <c r="A13" s="112" t="s">
        <v>316</v>
      </c>
      <c r="B13" s="789">
        <v>51567000</v>
      </c>
      <c r="C13" s="790">
        <v>36043024.430000007</v>
      </c>
      <c r="D13" s="705">
        <v>0.69895523164039031</v>
      </c>
      <c r="E13" s="114"/>
    </row>
    <row r="14" spans="1:5" ht="24" customHeight="1">
      <c r="A14" s="112" t="s">
        <v>317</v>
      </c>
      <c r="B14" s="789">
        <v>155853000</v>
      </c>
      <c r="C14" s="790">
        <v>104304233.42999993</v>
      </c>
      <c r="D14" s="705">
        <v>0.66924751804585048</v>
      </c>
      <c r="E14" s="114"/>
    </row>
    <row r="15" spans="1:5" ht="24" customHeight="1">
      <c r="A15" s="112" t="s">
        <v>318</v>
      </c>
      <c r="B15" s="789">
        <v>189843000</v>
      </c>
      <c r="C15" s="790">
        <v>139984245.15000004</v>
      </c>
      <c r="D15" s="705">
        <v>0.7373684842211724</v>
      </c>
      <c r="E15" s="114"/>
    </row>
    <row r="16" spans="1:5" ht="24" customHeight="1">
      <c r="A16" s="112" t="s">
        <v>319</v>
      </c>
      <c r="B16" s="789">
        <v>578855000</v>
      </c>
      <c r="C16" s="790">
        <v>358858007.37000024</v>
      </c>
      <c r="D16" s="705">
        <v>0.61994455843000451</v>
      </c>
      <c r="E16" s="115"/>
    </row>
    <row r="17" spans="1:5" ht="24" customHeight="1">
      <c r="A17" s="112" t="s">
        <v>320</v>
      </c>
      <c r="B17" s="789">
        <v>46168000</v>
      </c>
      <c r="C17" s="790">
        <v>33939308.260000013</v>
      </c>
      <c r="D17" s="705">
        <v>0.73512624025298934</v>
      </c>
      <c r="E17" s="114"/>
    </row>
    <row r="18" spans="1:5" ht="24" customHeight="1">
      <c r="A18" s="112" t="s">
        <v>321</v>
      </c>
      <c r="B18" s="789">
        <v>81505000</v>
      </c>
      <c r="C18" s="790">
        <v>59195862.359999947</v>
      </c>
      <c r="D18" s="705">
        <v>0.72628504214465306</v>
      </c>
      <c r="E18" s="115"/>
    </row>
    <row r="19" spans="1:5" ht="24" customHeight="1">
      <c r="A19" s="112" t="s">
        <v>322</v>
      </c>
      <c r="B19" s="789">
        <v>63474000</v>
      </c>
      <c r="C19" s="790">
        <v>48643939.970000044</v>
      </c>
      <c r="D19" s="705">
        <v>0.76636008397139055</v>
      </c>
      <c r="E19" s="114" t="s">
        <v>4</v>
      </c>
    </row>
    <row r="20" spans="1:5" ht="24" customHeight="1">
      <c r="A20" s="112" t="s">
        <v>323</v>
      </c>
      <c r="B20" s="789">
        <v>176016000</v>
      </c>
      <c r="C20" s="790">
        <v>122331014.35999997</v>
      </c>
      <c r="D20" s="705">
        <v>0.69499939982728831</v>
      </c>
      <c r="E20" s="114"/>
    </row>
    <row r="21" spans="1:5" ht="24" customHeight="1">
      <c r="A21" s="112" t="s">
        <v>324</v>
      </c>
      <c r="B21" s="789">
        <v>309911000</v>
      </c>
      <c r="C21" s="790">
        <v>210217902.54000002</v>
      </c>
      <c r="D21" s="705">
        <v>0.67831700888319557</v>
      </c>
      <c r="E21" s="114"/>
    </row>
    <row r="22" spans="1:5" ht="24" customHeight="1">
      <c r="A22" s="112" t="s">
        <v>325</v>
      </c>
      <c r="B22" s="789">
        <v>63249000</v>
      </c>
      <c r="C22" s="790">
        <v>43614086.489999995</v>
      </c>
      <c r="D22" s="705">
        <v>0.68956167670635105</v>
      </c>
      <c r="E22" s="114"/>
    </row>
    <row r="23" spans="1:5" ht="24" customHeight="1">
      <c r="A23" s="112" t="s">
        <v>326</v>
      </c>
      <c r="B23" s="789">
        <v>80757000</v>
      </c>
      <c r="C23" s="790">
        <v>54650275.139999986</v>
      </c>
      <c r="D23" s="705">
        <v>0.67672492960362551</v>
      </c>
      <c r="E23" s="114"/>
    </row>
    <row r="24" spans="1:5" ht="24" customHeight="1">
      <c r="A24" s="112" t="s">
        <v>327</v>
      </c>
      <c r="B24" s="789">
        <v>278599000</v>
      </c>
      <c r="C24" s="790">
        <v>191248603.47999996</v>
      </c>
      <c r="D24" s="705">
        <v>0.68646550590633837</v>
      </c>
      <c r="E24" s="114"/>
    </row>
    <row r="25" spans="1:5" ht="24" customHeight="1">
      <c r="A25" s="116" t="s">
        <v>328</v>
      </c>
      <c r="B25" s="791">
        <v>107384000</v>
      </c>
      <c r="C25" s="792">
        <v>89450573.579999924</v>
      </c>
      <c r="D25" s="706">
        <v>0.83299722100126572</v>
      </c>
      <c r="E25" s="114"/>
    </row>
    <row r="26" spans="1:5" ht="23.25" customHeight="1">
      <c r="A26" s="656" t="s">
        <v>760</v>
      </c>
    </row>
    <row r="31" spans="1:5">
      <c r="D31" s="93" t="s">
        <v>4</v>
      </c>
    </row>
  </sheetData>
  <phoneticPr fontId="54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70" workbookViewId="0">
      <selection activeCell="P19" sqref="P19"/>
    </sheetView>
  </sheetViews>
  <sheetFormatPr defaultColWidth="7.85546875" defaultRowHeight="15"/>
  <cols>
    <col min="1" max="1" width="6.7109375" style="593" hidden="1" customWidth="1"/>
    <col min="2" max="2" width="2.28515625" style="593" customWidth="1"/>
    <col min="3" max="3" width="4.5703125" style="593" customWidth="1"/>
    <col min="4" max="4" width="66.28515625" style="593" customWidth="1"/>
    <col min="5" max="5" width="16" style="595" customWidth="1"/>
    <col min="6" max="6" width="19.140625" style="593" bestFit="1" customWidth="1"/>
    <col min="7" max="7" width="16" style="593" customWidth="1"/>
    <col min="8" max="8" width="16.42578125" style="593" customWidth="1"/>
    <col min="9" max="9" width="16" style="593" customWidth="1"/>
    <col min="10" max="10" width="11.5703125" style="593" bestFit="1" customWidth="1"/>
    <col min="11" max="12" width="9.28515625" style="593" customWidth="1"/>
    <col min="13" max="13" width="7.85546875" style="593" customWidth="1"/>
    <col min="14" max="14" width="14.140625" style="593" bestFit="1" customWidth="1"/>
    <col min="15" max="15" width="16.28515625" style="593" bestFit="1" customWidth="1"/>
    <col min="16" max="16" width="16.42578125" style="593" customWidth="1"/>
    <col min="17" max="18" width="7.85546875" style="593"/>
    <col min="19" max="19" width="16" style="593" customWidth="1"/>
    <col min="20" max="16384" width="7.85546875" style="593"/>
  </cols>
  <sheetData>
    <row r="1" spans="1:16" ht="19.5" customHeight="1">
      <c r="B1" s="594" t="s">
        <v>644</v>
      </c>
      <c r="C1" s="594"/>
      <c r="D1" s="594"/>
      <c r="I1" s="596"/>
    </row>
    <row r="2" spans="1:16" ht="15.75" customHeight="1">
      <c r="B2" s="1624" t="s">
        <v>645</v>
      </c>
      <c r="C2" s="1624"/>
      <c r="D2" s="1624"/>
      <c r="E2" s="1624"/>
      <c r="F2" s="1624"/>
      <c r="G2" s="1624"/>
      <c r="H2" s="1624"/>
      <c r="I2" s="1624"/>
      <c r="J2" s="1624"/>
      <c r="K2" s="1624"/>
      <c r="L2" s="1624"/>
    </row>
    <row r="3" spans="1:16" ht="15" customHeight="1"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</row>
    <row r="4" spans="1:16" ht="15" customHeight="1"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</row>
    <row r="5" spans="1:16" ht="15.75">
      <c r="B5" s="597"/>
      <c r="C5" s="598"/>
      <c r="D5" s="599"/>
      <c r="E5" s="99" t="s">
        <v>227</v>
      </c>
      <c r="F5" s="921" t="s">
        <v>516</v>
      </c>
      <c r="G5" s="600" t="s">
        <v>229</v>
      </c>
      <c r="H5" s="601"/>
      <c r="I5" s="601"/>
      <c r="J5" s="601" t="s">
        <v>433</v>
      </c>
      <c r="K5" s="601"/>
      <c r="L5" s="602"/>
    </row>
    <row r="6" spans="1:16" ht="15.75">
      <c r="B6" s="603" t="s">
        <v>3</v>
      </c>
      <c r="C6" s="604"/>
      <c r="D6" s="605"/>
      <c r="E6" s="102" t="s">
        <v>228</v>
      </c>
      <c r="F6" s="922" t="s">
        <v>519</v>
      </c>
      <c r="G6" s="607"/>
      <c r="H6" s="607"/>
      <c r="I6" s="607"/>
      <c r="J6" s="607"/>
      <c r="K6" s="779"/>
      <c r="L6" s="779"/>
    </row>
    <row r="7" spans="1:16" ht="15.75">
      <c r="B7" s="608"/>
      <c r="C7" s="595"/>
      <c r="D7" s="609"/>
      <c r="E7" s="105" t="s">
        <v>743</v>
      </c>
      <c r="F7" s="606"/>
      <c r="G7" s="610" t="s">
        <v>434</v>
      </c>
      <c r="H7" s="611" t="s">
        <v>534</v>
      </c>
      <c r="I7" s="611" t="s">
        <v>436</v>
      </c>
      <c r="J7" s="1093" t="s">
        <v>531</v>
      </c>
      <c r="K7" s="1094" t="s">
        <v>456</v>
      </c>
      <c r="L7" s="1094" t="s">
        <v>759</v>
      </c>
    </row>
    <row r="8" spans="1:16" s="612" customFormat="1" ht="15" customHeight="1">
      <c r="B8" s="613"/>
      <c r="C8" s="614"/>
      <c r="D8" s="615"/>
      <c r="E8" s="1619" t="s">
        <v>646</v>
      </c>
      <c r="F8" s="1620"/>
      <c r="G8" s="1620"/>
      <c r="H8" s="1620"/>
      <c r="I8" s="1621"/>
      <c r="J8" s="780"/>
      <c r="K8" s="780"/>
      <c r="L8" s="780"/>
      <c r="M8" s="593"/>
    </row>
    <row r="9" spans="1:16" s="612" customFormat="1" ht="9.9499999999999993" customHeight="1">
      <c r="B9" s="1622">
        <v>1</v>
      </c>
      <c r="C9" s="1623"/>
      <c r="D9" s="1623"/>
      <c r="E9" s="616">
        <v>2</v>
      </c>
      <c r="F9" s="617">
        <v>3</v>
      </c>
      <c r="G9" s="617">
        <v>4</v>
      </c>
      <c r="H9" s="618">
        <v>5</v>
      </c>
      <c r="I9" s="618">
        <v>6</v>
      </c>
      <c r="J9" s="707">
        <v>7</v>
      </c>
      <c r="K9" s="889">
        <v>8</v>
      </c>
      <c r="L9" s="707">
        <v>9</v>
      </c>
    </row>
    <row r="10" spans="1:16" ht="21.75" customHeight="1">
      <c r="A10" s="619" t="s">
        <v>647</v>
      </c>
      <c r="B10" s="620" t="s">
        <v>648</v>
      </c>
      <c r="C10" s="621"/>
      <c r="D10" s="622"/>
      <c r="E10" s="1122">
        <v>435340000000</v>
      </c>
      <c r="F10" s="1122">
        <v>435339999999.99994</v>
      </c>
      <c r="G10" s="920">
        <v>36844986274.309998</v>
      </c>
      <c r="H10" s="1122">
        <v>73245088550.819931</v>
      </c>
      <c r="I10" s="1122">
        <v>105552645769.01984</v>
      </c>
      <c r="J10" s="887">
        <v>8.4634966403983103E-2</v>
      </c>
      <c r="K10" s="650">
        <v>0.16824800971842685</v>
      </c>
      <c r="L10" s="650">
        <v>0.24246025122667306</v>
      </c>
    </row>
    <row r="11" spans="1:16" ht="15.75">
      <c r="A11" s="619"/>
      <c r="B11" s="624" t="s">
        <v>536</v>
      </c>
      <c r="C11" s="625"/>
      <c r="D11" s="622"/>
      <c r="E11" s="1070"/>
      <c r="F11" s="1070"/>
      <c r="G11" s="668"/>
      <c r="H11" s="1070"/>
      <c r="I11" s="1070"/>
      <c r="J11" s="888"/>
      <c r="K11" s="623"/>
      <c r="L11" s="1065"/>
    </row>
    <row r="12" spans="1:16" ht="21.75" customHeight="1">
      <c r="A12" s="619" t="s">
        <v>649</v>
      </c>
      <c r="B12" s="626" t="s">
        <v>622</v>
      </c>
      <c r="C12" s="627" t="s">
        <v>650</v>
      </c>
      <c r="D12" s="628"/>
      <c r="E12" s="1070">
        <v>235893971000</v>
      </c>
      <c r="F12" s="1070">
        <v>237571382731.5</v>
      </c>
      <c r="G12" s="668">
        <v>21501511481.480003</v>
      </c>
      <c r="H12" s="1070">
        <v>43030328352.849945</v>
      </c>
      <c r="I12" s="1070">
        <v>61934671549.809975</v>
      </c>
      <c r="J12" s="1116">
        <v>9.0505477697962994E-2</v>
      </c>
      <c r="K12" s="1065">
        <v>0.18112589091373116</v>
      </c>
      <c r="L12" s="1065">
        <v>0.26069920896073462</v>
      </c>
      <c r="P12" s="666"/>
    </row>
    <row r="13" spans="1:16" ht="12" customHeight="1">
      <c r="A13" s="619"/>
      <c r="B13" s="629"/>
      <c r="C13" s="630" t="s">
        <v>564</v>
      </c>
      <c r="D13" s="631"/>
      <c r="E13" s="1069"/>
      <c r="F13" s="1069"/>
      <c r="G13" s="667"/>
      <c r="H13" s="1069"/>
      <c r="I13" s="1069"/>
      <c r="J13" s="1117"/>
      <c r="K13" s="1066"/>
      <c r="L13" s="1066"/>
    </row>
    <row r="14" spans="1:16" ht="15.95" customHeight="1">
      <c r="A14" s="619" t="s">
        <v>651</v>
      </c>
      <c r="B14" s="629"/>
      <c r="C14" s="632" t="s">
        <v>652</v>
      </c>
      <c r="D14" s="631" t="s">
        <v>653</v>
      </c>
      <c r="E14" s="1069">
        <v>66697426000</v>
      </c>
      <c r="F14" s="1069">
        <v>66405524962</v>
      </c>
      <c r="G14" s="667">
        <v>8936489137</v>
      </c>
      <c r="H14" s="1069">
        <v>17872978274</v>
      </c>
      <c r="I14" s="1069">
        <v>22998941907</v>
      </c>
      <c r="J14" s="1117">
        <v>0.1345744822002963</v>
      </c>
      <c r="K14" s="1066">
        <v>0.26914896440059261</v>
      </c>
      <c r="L14" s="1066">
        <v>0.34634078896539028</v>
      </c>
    </row>
    <row r="15" spans="1:16" ht="15.95" customHeight="1">
      <c r="A15" s="619" t="s">
        <v>654</v>
      </c>
      <c r="B15" s="629"/>
      <c r="C15" s="632" t="s">
        <v>655</v>
      </c>
      <c r="D15" s="631" t="s">
        <v>656</v>
      </c>
      <c r="E15" s="1069">
        <v>52612361000</v>
      </c>
      <c r="F15" s="1069">
        <v>53717361000</v>
      </c>
      <c r="G15" s="667">
        <v>4663105146.3999996</v>
      </c>
      <c r="H15" s="1069">
        <v>8681512133.6100006</v>
      </c>
      <c r="I15" s="1069">
        <v>12877294007.349998</v>
      </c>
      <c r="J15" s="1117">
        <v>8.6808157727629245E-2</v>
      </c>
      <c r="K15" s="1066">
        <v>0.16161464323629005</v>
      </c>
      <c r="L15" s="1066">
        <v>0.23972313173296056</v>
      </c>
      <c r="P15" s="666"/>
    </row>
    <row r="16" spans="1:16" ht="12" customHeight="1">
      <c r="A16" s="619"/>
      <c r="B16" s="629"/>
      <c r="C16" s="632"/>
      <c r="D16" s="631" t="s">
        <v>564</v>
      </c>
      <c r="E16" s="1069"/>
      <c r="F16" s="1069"/>
      <c r="G16" s="667"/>
      <c r="H16" s="1069"/>
      <c r="I16" s="1069"/>
      <c r="J16" s="1117"/>
      <c r="K16" s="1066"/>
      <c r="L16" s="1066"/>
    </row>
    <row r="17" spans="1:13" ht="15.95" customHeight="1">
      <c r="A17" s="619" t="s">
        <v>657</v>
      </c>
      <c r="B17" s="633"/>
      <c r="C17" s="632"/>
      <c r="D17" s="631" t="s">
        <v>658</v>
      </c>
      <c r="E17" s="1069">
        <v>33522023000</v>
      </c>
      <c r="F17" s="1069">
        <v>33522023000</v>
      </c>
      <c r="G17" s="667">
        <v>3039351135.75</v>
      </c>
      <c r="H17" s="1069">
        <v>5653579408.0600004</v>
      </c>
      <c r="I17" s="1069">
        <v>8105629277.5299997</v>
      </c>
      <c r="J17" s="1117">
        <v>9.0667294624492079E-2</v>
      </c>
      <c r="K17" s="1066">
        <v>0.16865269163677862</v>
      </c>
      <c r="L17" s="1066">
        <v>0.24180012278883048</v>
      </c>
    </row>
    <row r="18" spans="1:13" ht="15.95" customHeight="1">
      <c r="A18" s="619" t="s">
        <v>659</v>
      </c>
      <c r="B18" s="629"/>
      <c r="C18" s="632"/>
      <c r="D18" s="634" t="s">
        <v>660</v>
      </c>
      <c r="E18" s="1069">
        <v>17627638000</v>
      </c>
      <c r="F18" s="1069">
        <v>17627638000</v>
      </c>
      <c r="G18" s="667">
        <v>1512670677.6500001</v>
      </c>
      <c r="H18" s="1069">
        <v>2805766059.5500002</v>
      </c>
      <c r="I18" s="1069">
        <v>4438415063.8199997</v>
      </c>
      <c r="J18" s="1117">
        <v>8.5812442804305375E-2</v>
      </c>
      <c r="K18" s="1066">
        <v>0.15916857718260383</v>
      </c>
      <c r="L18" s="1066">
        <v>0.25178728221103697</v>
      </c>
    </row>
    <row r="19" spans="1:13" ht="45">
      <c r="A19" s="635" t="s">
        <v>661</v>
      </c>
      <c r="B19" s="629"/>
      <c r="C19" s="636" t="s">
        <v>662</v>
      </c>
      <c r="D19" s="637" t="s">
        <v>663</v>
      </c>
      <c r="E19" s="1069">
        <v>58931034000</v>
      </c>
      <c r="F19" s="1069">
        <v>60916312486.370003</v>
      </c>
      <c r="G19" s="667">
        <v>5169972369.5300007</v>
      </c>
      <c r="H19" s="1069">
        <v>10354156547</v>
      </c>
      <c r="I19" s="1069">
        <v>15559786673.960003</v>
      </c>
      <c r="J19" s="1117">
        <v>8.4870080911197299E-2</v>
      </c>
      <c r="K19" s="1066">
        <v>0.16997346235159486</v>
      </c>
      <c r="L19" s="1066">
        <v>0.25542889972930483</v>
      </c>
    </row>
    <row r="20" spans="1:13" ht="30">
      <c r="A20" s="635" t="s">
        <v>664</v>
      </c>
      <c r="B20" s="629"/>
      <c r="C20" s="636" t="s">
        <v>665</v>
      </c>
      <c r="D20" s="637" t="s">
        <v>666</v>
      </c>
      <c r="E20" s="1069">
        <v>3184860000</v>
      </c>
      <c r="F20" s="1069">
        <v>5447876468.5800018</v>
      </c>
      <c r="G20" s="667">
        <v>251747666.15000001</v>
      </c>
      <c r="H20" s="1069">
        <v>543679669.25</v>
      </c>
      <c r="I20" s="1069">
        <v>861069328.26999986</v>
      </c>
      <c r="J20" s="1117">
        <v>4.6210237622296611E-2</v>
      </c>
      <c r="K20" s="1066">
        <v>9.9796622112415675E-2</v>
      </c>
      <c r="L20" s="1066">
        <v>0.15805595689184909</v>
      </c>
    </row>
    <row r="21" spans="1:13" ht="30">
      <c r="A21" s="635" t="s">
        <v>667</v>
      </c>
      <c r="B21" s="629"/>
      <c r="C21" s="636" t="s">
        <v>668</v>
      </c>
      <c r="D21" s="637" t="s">
        <v>742</v>
      </c>
      <c r="E21" s="1069">
        <v>20276325000</v>
      </c>
      <c r="F21" s="1069">
        <v>20259898109</v>
      </c>
      <c r="G21" s="667">
        <v>1739327787</v>
      </c>
      <c r="H21" s="1069">
        <v>3389429087</v>
      </c>
      <c r="I21" s="1069">
        <v>5171947313.5</v>
      </c>
      <c r="J21" s="1117">
        <v>8.585076675323175E-2</v>
      </c>
      <c r="K21" s="1066">
        <v>0.16729743993600457</v>
      </c>
      <c r="L21" s="1066">
        <v>0.25528002587547466</v>
      </c>
    </row>
    <row r="22" spans="1:13" ht="21.75" customHeight="1">
      <c r="A22" s="619" t="s">
        <v>669</v>
      </c>
      <c r="B22" s="620" t="s">
        <v>637</v>
      </c>
      <c r="C22" s="621" t="s">
        <v>670</v>
      </c>
      <c r="D22" s="638"/>
      <c r="E22" s="1070">
        <v>26270074000</v>
      </c>
      <c r="F22" s="1070">
        <v>26225811285.530003</v>
      </c>
      <c r="G22" s="668">
        <v>2058382849.2299993</v>
      </c>
      <c r="H22" s="1070">
        <v>4071288181.3199973</v>
      </c>
      <c r="I22" s="1070">
        <v>6278029959.2799959</v>
      </c>
      <c r="J22" s="1116">
        <v>7.8486908443732475E-2</v>
      </c>
      <c r="K22" s="1065">
        <v>0.15523974213778913</v>
      </c>
      <c r="L22" s="1065">
        <v>0.23938363206113195</v>
      </c>
    </row>
    <row r="23" spans="1:13" ht="21.75" customHeight="1">
      <c r="A23" s="619" t="s">
        <v>671</v>
      </c>
      <c r="B23" s="639" t="s">
        <v>672</v>
      </c>
      <c r="C23" s="621" t="s">
        <v>673</v>
      </c>
      <c r="D23" s="638"/>
      <c r="E23" s="1070">
        <v>87714670000</v>
      </c>
      <c r="F23" s="1070">
        <v>88346899585.659958</v>
      </c>
      <c r="G23" s="668">
        <v>4973834718.5199995</v>
      </c>
      <c r="H23" s="1070">
        <v>12571047469.149992</v>
      </c>
      <c r="I23" s="1070">
        <v>19695850402.149853</v>
      </c>
      <c r="J23" s="1116">
        <v>5.6298916451475889E-2</v>
      </c>
      <c r="K23" s="1065">
        <v>0.14229189171444862</v>
      </c>
      <c r="L23" s="1065">
        <v>0.22293765253248105</v>
      </c>
    </row>
    <row r="24" spans="1:13" ht="12" customHeight="1">
      <c r="A24" s="619"/>
      <c r="B24" s="639"/>
      <c r="C24" s="630" t="s">
        <v>564</v>
      </c>
      <c r="D24" s="638"/>
      <c r="E24" s="1069"/>
      <c r="F24" s="1069"/>
      <c r="G24" s="667"/>
      <c r="H24" s="1069"/>
      <c r="I24" s="1069"/>
      <c r="J24" s="1116"/>
      <c r="K24" s="1065"/>
      <c r="L24" s="1065"/>
    </row>
    <row r="25" spans="1:13" ht="15.75" customHeight="1">
      <c r="A25" s="619" t="s">
        <v>674</v>
      </c>
      <c r="B25" s="639"/>
      <c r="C25" s="632" t="s">
        <v>675</v>
      </c>
      <c r="D25" s="631" t="s">
        <v>676</v>
      </c>
      <c r="E25" s="1069">
        <v>58263333000</v>
      </c>
      <c r="F25" s="1069">
        <v>58106541069.000015</v>
      </c>
      <c r="G25" s="667">
        <v>3370674954.9500003</v>
      </c>
      <c r="H25" s="1069">
        <v>9442654095.4899998</v>
      </c>
      <c r="I25" s="1069">
        <v>14820888452.360006</v>
      </c>
      <c r="J25" s="1117">
        <v>5.8008528694685355E-2</v>
      </c>
      <c r="K25" s="1066">
        <v>0.16250587148660411</v>
      </c>
      <c r="L25" s="1066">
        <v>0.25506402858777266</v>
      </c>
    </row>
    <row r="26" spans="1:13" ht="15.75" customHeight="1">
      <c r="A26" s="619" t="s">
        <v>677</v>
      </c>
      <c r="B26" s="639"/>
      <c r="C26" s="632" t="s">
        <v>678</v>
      </c>
      <c r="D26" s="631" t="s">
        <v>679</v>
      </c>
      <c r="E26" s="1069">
        <v>20452490000</v>
      </c>
      <c r="F26" s="1069">
        <v>23554501895.359997</v>
      </c>
      <c r="G26" s="667">
        <v>822644963.30000019</v>
      </c>
      <c r="H26" s="1069">
        <v>1759430314.6399994</v>
      </c>
      <c r="I26" s="1069">
        <v>3455329019.8100004</v>
      </c>
      <c r="J26" s="1117">
        <v>3.4925169165307336E-2</v>
      </c>
      <c r="K26" s="1066">
        <v>7.4696137598502549E-2</v>
      </c>
      <c r="L26" s="1066">
        <v>0.14669505791972048</v>
      </c>
    </row>
    <row r="27" spans="1:13" ht="21.75" customHeight="1">
      <c r="A27" s="619" t="s">
        <v>680</v>
      </c>
      <c r="B27" s="639" t="s">
        <v>681</v>
      </c>
      <c r="C27" s="621" t="s">
        <v>682</v>
      </c>
      <c r="D27" s="638"/>
      <c r="E27" s="1070">
        <v>24058053000</v>
      </c>
      <c r="F27" s="1070">
        <v>24383749309.57</v>
      </c>
      <c r="G27" s="668">
        <v>564391225.76999998</v>
      </c>
      <c r="H27" s="1070">
        <v>2052471895.4999995</v>
      </c>
      <c r="I27" s="1070">
        <v>2823955261.3599992</v>
      </c>
      <c r="J27" s="1116">
        <v>2.3146203588489601E-2</v>
      </c>
      <c r="K27" s="1065">
        <v>8.4173761362222363E-2</v>
      </c>
      <c r="L27" s="1065">
        <v>0.11581300420652163</v>
      </c>
    </row>
    <row r="28" spans="1:13" ht="12" customHeight="1">
      <c r="A28" s="619"/>
      <c r="B28" s="639"/>
      <c r="C28" s="630" t="s">
        <v>564</v>
      </c>
      <c r="D28" s="638"/>
      <c r="E28" s="1069"/>
      <c r="F28" s="1069"/>
      <c r="G28" s="667"/>
      <c r="H28" s="1069"/>
      <c r="I28" s="1069"/>
      <c r="J28" s="1117"/>
      <c r="K28" s="1066"/>
      <c r="L28" s="1066"/>
    </row>
    <row r="29" spans="1:13" ht="30" customHeight="1">
      <c r="A29" s="635" t="s">
        <v>683</v>
      </c>
      <c r="B29" s="639"/>
      <c r="C29" s="636" t="s">
        <v>684</v>
      </c>
      <c r="D29" s="640" t="s">
        <v>685</v>
      </c>
      <c r="E29" s="1069">
        <v>16909039000</v>
      </c>
      <c r="F29" s="1069">
        <v>18132102476.370003</v>
      </c>
      <c r="G29" s="667">
        <v>525106924.29999995</v>
      </c>
      <c r="H29" s="1069">
        <v>1934778741.96</v>
      </c>
      <c r="I29" s="1069">
        <v>2498528093.7700005</v>
      </c>
      <c r="J29" s="1117">
        <v>2.8960068198617687E-2</v>
      </c>
      <c r="K29" s="1066">
        <v>0.10670460000330516</v>
      </c>
      <c r="L29" s="1066">
        <v>0.13779582908414043</v>
      </c>
    </row>
    <row r="30" spans="1:13" ht="47.25" customHeight="1">
      <c r="A30" s="635" t="s">
        <v>686</v>
      </c>
      <c r="B30" s="639"/>
      <c r="C30" s="636" t="s">
        <v>687</v>
      </c>
      <c r="D30" s="640" t="s">
        <v>688</v>
      </c>
      <c r="E30" s="1069">
        <v>40009000</v>
      </c>
      <c r="F30" s="1069">
        <v>188816749.47999996</v>
      </c>
      <c r="G30" s="667">
        <v>6055.61</v>
      </c>
      <c r="H30" s="1069">
        <v>2238140.84</v>
      </c>
      <c r="I30" s="1069">
        <v>64612480.699999996</v>
      </c>
      <c r="J30" s="1117">
        <v>3.2071360282798575E-5</v>
      </c>
      <c r="K30" s="1066">
        <v>1.1853507944416078E-2</v>
      </c>
      <c r="L30" s="1066">
        <v>0.34219676420625994</v>
      </c>
      <c r="M30" s="641"/>
    </row>
    <row r="31" spans="1:13" ht="30">
      <c r="A31" s="635" t="s">
        <v>689</v>
      </c>
      <c r="B31" s="639"/>
      <c r="C31" s="636" t="s">
        <v>690</v>
      </c>
      <c r="D31" s="640" t="s">
        <v>691</v>
      </c>
      <c r="E31" s="1069">
        <v>20150000</v>
      </c>
      <c r="F31" s="1069">
        <v>294760780.57999998</v>
      </c>
      <c r="G31" s="667"/>
      <c r="H31" s="1069">
        <v>6639917.3899999997</v>
      </c>
      <c r="I31" s="1069">
        <v>10777890.030000001</v>
      </c>
      <c r="J31" s="1117">
        <v>0</v>
      </c>
      <c r="K31" s="1066">
        <v>2.2526461549377947E-2</v>
      </c>
      <c r="L31" s="1066">
        <v>3.6564871380759596E-2</v>
      </c>
    </row>
    <row r="32" spans="1:13" ht="21.75" customHeight="1">
      <c r="A32" s="635" t="s">
        <v>692</v>
      </c>
      <c r="B32" s="642" t="s">
        <v>693</v>
      </c>
      <c r="C32" s="643" t="s">
        <v>694</v>
      </c>
      <c r="D32" s="644"/>
      <c r="E32" s="1068">
        <v>27599900000</v>
      </c>
      <c r="F32" s="1068">
        <v>27599905000</v>
      </c>
      <c r="G32" s="655">
        <v>3637611105.4899998</v>
      </c>
      <c r="H32" s="1068">
        <v>4542075831.9799995</v>
      </c>
      <c r="I32" s="1068">
        <v>5822827122.6300001</v>
      </c>
      <c r="J32" s="1116">
        <v>0.1317979574744913</v>
      </c>
      <c r="K32" s="1065">
        <v>0.16456853137646668</v>
      </c>
      <c r="L32" s="1065">
        <v>0.21097272337096812</v>
      </c>
    </row>
    <row r="33" spans="1:14" ht="21.75" customHeight="1">
      <c r="A33" s="635" t="s">
        <v>695</v>
      </c>
      <c r="B33" s="642" t="s">
        <v>696</v>
      </c>
      <c r="C33" s="643" t="s">
        <v>697</v>
      </c>
      <c r="D33" s="644"/>
      <c r="E33" s="1070">
        <v>23327650000</v>
      </c>
      <c r="F33" s="1070">
        <v>21346221311.419998</v>
      </c>
      <c r="G33" s="668">
        <v>3547050169.4799995</v>
      </c>
      <c r="H33" s="1070">
        <v>5739182921.4699993</v>
      </c>
      <c r="I33" s="1070">
        <v>7022972606.3800001</v>
      </c>
      <c r="J33" s="1116">
        <v>0.16616759086922639</v>
      </c>
      <c r="K33" s="1065">
        <v>0.26886177360110092</v>
      </c>
      <c r="L33" s="1065">
        <v>0.32900308227493102</v>
      </c>
    </row>
    <row r="34" spans="1:14" ht="21.75" customHeight="1">
      <c r="A34" s="635" t="s">
        <v>698</v>
      </c>
      <c r="B34" s="645" t="s">
        <v>699</v>
      </c>
      <c r="C34" s="646" t="s">
        <v>700</v>
      </c>
      <c r="D34" s="647"/>
      <c r="E34" s="1071">
        <v>10475682000</v>
      </c>
      <c r="F34" s="1071">
        <v>9866030776.3199921</v>
      </c>
      <c r="G34" s="669">
        <v>562204724.34000003</v>
      </c>
      <c r="H34" s="1071">
        <v>1238693898.5499969</v>
      </c>
      <c r="I34" s="1071">
        <v>1974338867.4100039</v>
      </c>
      <c r="J34" s="1156">
        <v>5.6983881064853234E-2</v>
      </c>
      <c r="K34" s="1067">
        <v>0.1255513921082686</v>
      </c>
      <c r="L34" s="1067">
        <v>0.20011480930595962</v>
      </c>
    </row>
    <row r="35" spans="1:14" s="777" customFormat="1" ht="14.25">
      <c r="E35" s="778"/>
    </row>
    <row r="36" spans="1:14" s="777" customFormat="1" ht="14.25">
      <c r="E36" s="778"/>
    </row>
    <row r="37" spans="1:14" s="777" customFormat="1" ht="14.25">
      <c r="E37" s="778"/>
    </row>
    <row r="38" spans="1:14" ht="15.75">
      <c r="B38" s="597"/>
      <c r="C38" s="598"/>
      <c r="D38" s="599"/>
      <c r="E38" s="99" t="s">
        <v>227</v>
      </c>
      <c r="F38" s="921" t="s">
        <v>516</v>
      </c>
      <c r="G38" s="600" t="s">
        <v>229</v>
      </c>
      <c r="H38" s="601"/>
      <c r="I38" s="601"/>
      <c r="J38" s="601" t="s">
        <v>433</v>
      </c>
      <c r="K38" s="601"/>
      <c r="L38" s="602"/>
    </row>
    <row r="39" spans="1:14" ht="15.75">
      <c r="B39" s="603" t="s">
        <v>3</v>
      </c>
      <c r="C39" s="604"/>
      <c r="D39" s="605"/>
      <c r="E39" s="102" t="s">
        <v>228</v>
      </c>
      <c r="F39" s="922" t="s">
        <v>519</v>
      </c>
      <c r="G39" s="607"/>
      <c r="H39" s="607"/>
      <c r="I39" s="607"/>
      <c r="J39" s="607"/>
      <c r="K39" s="779"/>
      <c r="L39" s="779"/>
    </row>
    <row r="40" spans="1:14" ht="15.75">
      <c r="B40" s="608"/>
      <c r="C40" s="595"/>
      <c r="D40" s="609"/>
      <c r="E40" s="105" t="s">
        <v>743</v>
      </c>
      <c r="F40" s="606"/>
      <c r="G40" s="610" t="s">
        <v>751</v>
      </c>
      <c r="H40" s="611" t="s">
        <v>752</v>
      </c>
      <c r="I40" s="611" t="s">
        <v>753</v>
      </c>
      <c r="J40" s="1093" t="s">
        <v>531</v>
      </c>
      <c r="K40" s="1094" t="s">
        <v>456</v>
      </c>
      <c r="L40" s="1094" t="s">
        <v>759</v>
      </c>
    </row>
    <row r="41" spans="1:14">
      <c r="B41" s="613"/>
      <c r="C41" s="614"/>
      <c r="D41" s="615"/>
      <c r="E41" s="1619" t="s">
        <v>646</v>
      </c>
      <c r="F41" s="1620"/>
      <c r="G41" s="1620"/>
      <c r="H41" s="1620"/>
      <c r="I41" s="1621"/>
      <c r="J41" s="780"/>
      <c r="K41" s="780"/>
      <c r="L41" s="780"/>
    </row>
    <row r="42" spans="1:14">
      <c r="B42" s="1622">
        <v>1</v>
      </c>
      <c r="C42" s="1623"/>
      <c r="D42" s="1623"/>
      <c r="E42" s="1139">
        <v>2</v>
      </c>
      <c r="F42" s="617">
        <v>3</v>
      </c>
      <c r="G42" s="617">
        <v>4</v>
      </c>
      <c r="H42" s="618">
        <v>5</v>
      </c>
      <c r="I42" s="618">
        <v>6</v>
      </c>
      <c r="J42" s="707">
        <v>7</v>
      </c>
      <c r="K42" s="889">
        <v>8</v>
      </c>
      <c r="L42" s="707">
        <v>9</v>
      </c>
    </row>
    <row r="43" spans="1:14" ht="15.75">
      <c r="B43" s="620" t="s">
        <v>648</v>
      </c>
      <c r="C43" s="621"/>
      <c r="D43" s="622"/>
      <c r="E43" s="1122">
        <v>435340000000</v>
      </c>
      <c r="F43" s="1122">
        <v>435339999999.99994</v>
      </c>
      <c r="G43" s="1122">
        <v>148522813926.77008</v>
      </c>
      <c r="H43" s="1122">
        <v>182951413608.42972</v>
      </c>
      <c r="I43" s="1122">
        <v>214512294099.32001</v>
      </c>
      <c r="J43" s="887">
        <v>0.34116509837545389</v>
      </c>
      <c r="K43" s="650">
        <v>0.42024949145134777</v>
      </c>
      <c r="L43" s="650">
        <v>0.49274657531887728</v>
      </c>
      <c r="N43" s="666"/>
    </row>
    <row r="44" spans="1:14" ht="15.75">
      <c r="B44" s="624" t="s">
        <v>536</v>
      </c>
      <c r="C44" s="625"/>
      <c r="D44" s="622"/>
      <c r="E44" s="1070"/>
      <c r="F44" s="1070"/>
      <c r="G44" s="1070"/>
      <c r="H44" s="1070"/>
      <c r="I44" s="1070"/>
      <c r="J44" s="1116"/>
      <c r="K44" s="1065"/>
      <c r="L44" s="1065"/>
      <c r="N44" s="666"/>
    </row>
    <row r="45" spans="1:14" ht="15.75">
      <c r="B45" s="626" t="s">
        <v>622</v>
      </c>
      <c r="C45" s="627" t="s">
        <v>650</v>
      </c>
      <c r="D45" s="628"/>
      <c r="E45" s="1070">
        <v>235893971000</v>
      </c>
      <c r="F45" s="1070">
        <v>237571382731.5</v>
      </c>
      <c r="G45" s="1070">
        <v>86267084104.850067</v>
      </c>
      <c r="H45" s="1070">
        <v>106977261213.58994</v>
      </c>
      <c r="I45" s="1070">
        <v>126102592346.40007</v>
      </c>
      <c r="J45" s="1116">
        <v>0.36312068866622699</v>
      </c>
      <c r="K45" s="1065">
        <v>0.45029523330465354</v>
      </c>
      <c r="L45" s="1065">
        <v>0.53079874729238552</v>
      </c>
      <c r="N45" s="666"/>
    </row>
    <row r="46" spans="1:14">
      <c r="B46" s="629"/>
      <c r="C46" s="630" t="s">
        <v>564</v>
      </c>
      <c r="D46" s="631"/>
      <c r="E46" s="1069"/>
      <c r="F46" s="1069"/>
      <c r="G46" s="1069"/>
      <c r="H46" s="1069"/>
      <c r="I46" s="1069"/>
      <c r="J46" s="1117"/>
      <c r="K46" s="1066"/>
      <c r="L46" s="1066"/>
      <c r="N46" s="666"/>
    </row>
    <row r="47" spans="1:14">
      <c r="B47" s="629"/>
      <c r="C47" s="632" t="s">
        <v>652</v>
      </c>
      <c r="D47" s="631" t="s">
        <v>653</v>
      </c>
      <c r="E47" s="1069">
        <v>66697426000</v>
      </c>
      <c r="F47" s="1069">
        <v>66405524962</v>
      </c>
      <c r="G47" s="1069">
        <v>28174603040</v>
      </c>
      <c r="H47" s="1069">
        <v>33673209464</v>
      </c>
      <c r="I47" s="1069">
        <v>38817891488</v>
      </c>
      <c r="J47" s="1117">
        <v>0.42428100758367138</v>
      </c>
      <c r="K47" s="1066">
        <v>0.50708445544657932</v>
      </c>
      <c r="L47" s="1066">
        <v>0.5845581600358285</v>
      </c>
      <c r="N47" s="666"/>
    </row>
    <row r="48" spans="1:14">
      <c r="B48" s="629"/>
      <c r="C48" s="632" t="s">
        <v>655</v>
      </c>
      <c r="D48" s="631" t="s">
        <v>656</v>
      </c>
      <c r="E48" s="1069">
        <v>52612361000</v>
      </c>
      <c r="F48" s="1069">
        <v>53717361000</v>
      </c>
      <c r="G48" s="1069">
        <v>20320127043.73</v>
      </c>
      <c r="H48" s="1069">
        <v>26467509424.040001</v>
      </c>
      <c r="I48" s="1069">
        <v>30434619519.059998</v>
      </c>
      <c r="J48" s="1117">
        <v>0.37827858006148141</v>
      </c>
      <c r="K48" s="1066">
        <v>0.49271797667126649</v>
      </c>
      <c r="L48" s="1066">
        <v>0.56656952151949524</v>
      </c>
      <c r="N48" s="666"/>
    </row>
    <row r="49" spans="2:14">
      <c r="B49" s="629"/>
      <c r="C49" s="632"/>
      <c r="D49" s="631" t="s">
        <v>564</v>
      </c>
      <c r="E49" s="1069"/>
      <c r="F49" s="1069"/>
      <c r="G49" s="1069"/>
      <c r="H49" s="1069"/>
      <c r="I49" s="1069"/>
      <c r="J49" s="1117"/>
      <c r="K49" s="1066"/>
      <c r="L49" s="1066"/>
      <c r="N49" s="666"/>
    </row>
    <row r="50" spans="2:14">
      <c r="B50" s="633"/>
      <c r="C50" s="632"/>
      <c r="D50" s="631" t="s">
        <v>658</v>
      </c>
      <c r="E50" s="1069">
        <v>33522023000</v>
      </c>
      <c r="F50" s="1069">
        <v>33522023000</v>
      </c>
      <c r="G50" s="1069">
        <v>13955731893.68</v>
      </c>
      <c r="H50" s="1069">
        <v>18154781478.279999</v>
      </c>
      <c r="I50" s="1069">
        <v>20118693472.07</v>
      </c>
      <c r="J50" s="1117">
        <v>0.4163153248143765</v>
      </c>
      <c r="K50" s="1066">
        <v>0.54157774064769293</v>
      </c>
      <c r="L50" s="1066">
        <v>0.60016346483832439</v>
      </c>
      <c r="N50" s="666"/>
    </row>
    <row r="51" spans="2:14">
      <c r="B51" s="629"/>
      <c r="C51" s="632"/>
      <c r="D51" s="634" t="s">
        <v>660</v>
      </c>
      <c r="E51" s="1069">
        <v>17627638000</v>
      </c>
      <c r="F51" s="1069">
        <v>17627638000</v>
      </c>
      <c r="G51" s="1069">
        <v>5913758484.0500002</v>
      </c>
      <c r="H51" s="1069">
        <v>7723488279.7600002</v>
      </c>
      <c r="I51" s="1069">
        <v>9420603380.9899998</v>
      </c>
      <c r="J51" s="1117">
        <v>0.33548218337873742</v>
      </c>
      <c r="K51" s="1066">
        <v>0.43814652194241793</v>
      </c>
      <c r="L51" s="1066">
        <v>0.53442233048976839</v>
      </c>
      <c r="N51" s="666"/>
    </row>
    <row r="52" spans="2:14" ht="45">
      <c r="B52" s="629"/>
      <c r="C52" s="636" t="s">
        <v>662</v>
      </c>
      <c r="D52" s="637" t="s">
        <v>663</v>
      </c>
      <c r="E52" s="1069">
        <v>58931034000</v>
      </c>
      <c r="F52" s="1069">
        <v>60916312486.370003</v>
      </c>
      <c r="G52" s="1069">
        <v>21344365486.799999</v>
      </c>
      <c r="H52" s="1069">
        <v>26290040437.5</v>
      </c>
      <c r="I52" s="1069">
        <v>31478525211.879997</v>
      </c>
      <c r="J52" s="1117">
        <v>0.35038833796080143</v>
      </c>
      <c r="K52" s="1066">
        <v>0.4315763604926412</v>
      </c>
      <c r="L52" s="1066">
        <v>0.51675034037760093</v>
      </c>
      <c r="N52" s="666"/>
    </row>
    <row r="53" spans="2:14" ht="30">
      <c r="B53" s="629"/>
      <c r="C53" s="636" t="s">
        <v>665</v>
      </c>
      <c r="D53" s="637" t="s">
        <v>666</v>
      </c>
      <c r="E53" s="1069">
        <v>3184860000</v>
      </c>
      <c r="F53" s="1069">
        <v>5447876468.5800018</v>
      </c>
      <c r="G53" s="1069">
        <v>1220370887.47</v>
      </c>
      <c r="H53" s="1069">
        <v>1941140476.3500001</v>
      </c>
      <c r="I53" s="1069">
        <v>2663708576.3800001</v>
      </c>
      <c r="J53" s="1117">
        <v>0.22400854617544066</v>
      </c>
      <c r="K53" s="1066">
        <v>0.35631139721051014</v>
      </c>
      <c r="L53" s="1066">
        <v>0.48894437892316972</v>
      </c>
      <c r="N53" s="666"/>
    </row>
    <row r="54" spans="2:14" ht="30">
      <c r="B54" s="629"/>
      <c r="C54" s="636" t="s">
        <v>668</v>
      </c>
      <c r="D54" s="637" t="s">
        <v>742</v>
      </c>
      <c r="E54" s="1069">
        <v>20276325000</v>
      </c>
      <c r="F54" s="1069">
        <v>20259898109</v>
      </c>
      <c r="G54" s="1069">
        <v>6856793427</v>
      </c>
      <c r="H54" s="1069">
        <v>8638008170</v>
      </c>
      <c r="I54" s="1069">
        <v>10316066494.610001</v>
      </c>
      <c r="J54" s="1117">
        <v>0.33844165405521093</v>
      </c>
      <c r="K54" s="1066">
        <v>0.42635990188730322</v>
      </c>
      <c r="L54" s="1066">
        <v>0.50918649437961994</v>
      </c>
      <c r="N54" s="666"/>
    </row>
    <row r="55" spans="2:14" ht="15.75">
      <c r="B55" s="620" t="s">
        <v>637</v>
      </c>
      <c r="C55" s="621" t="s">
        <v>670</v>
      </c>
      <c r="D55" s="638"/>
      <c r="E55" s="1070">
        <v>26270074000</v>
      </c>
      <c r="F55" s="1070">
        <v>26225811285.530003</v>
      </c>
      <c r="G55" s="1070">
        <v>8787762060.3399849</v>
      </c>
      <c r="H55" s="1070">
        <v>10882135659.899986</v>
      </c>
      <c r="I55" s="1070">
        <v>13140085147.280033</v>
      </c>
      <c r="J55" s="1116">
        <v>0.33508065640617957</v>
      </c>
      <c r="K55" s="1065">
        <v>0.41493990563045674</v>
      </c>
      <c r="L55" s="1065">
        <v>0.50103636467978507</v>
      </c>
      <c r="N55" s="666"/>
    </row>
    <row r="56" spans="2:14" ht="15.75">
      <c r="B56" s="639" t="s">
        <v>672</v>
      </c>
      <c r="C56" s="621" t="s">
        <v>673</v>
      </c>
      <c r="D56" s="638"/>
      <c r="E56" s="1070">
        <v>87714670000</v>
      </c>
      <c r="F56" s="1070">
        <v>88346899585.659958</v>
      </c>
      <c r="G56" s="1070">
        <v>26628750436.49004</v>
      </c>
      <c r="H56" s="1070">
        <v>32716639759.479794</v>
      </c>
      <c r="I56" s="1070">
        <v>38895918362.439903</v>
      </c>
      <c r="J56" s="1116">
        <v>0.30141126130488782</v>
      </c>
      <c r="K56" s="1065">
        <v>0.37032018002802897</v>
      </c>
      <c r="L56" s="1065">
        <v>0.44026353550445702</v>
      </c>
      <c r="N56" s="666"/>
    </row>
    <row r="57" spans="2:14" ht="15.75">
      <c r="B57" s="639"/>
      <c r="C57" s="630" t="s">
        <v>564</v>
      </c>
      <c r="D57" s="638"/>
      <c r="E57" s="1069"/>
      <c r="F57" s="1069"/>
      <c r="G57" s="1069"/>
      <c r="H57" s="1069"/>
      <c r="I57" s="1069"/>
      <c r="J57" s="1116"/>
      <c r="K57" s="1065"/>
      <c r="L57" s="1065"/>
      <c r="N57" s="666"/>
    </row>
    <row r="58" spans="2:14" ht="15.75">
      <c r="B58" s="639"/>
      <c r="C58" s="632" t="s">
        <v>675</v>
      </c>
      <c r="D58" s="631" t="s">
        <v>676</v>
      </c>
      <c r="E58" s="1069">
        <v>58263333000</v>
      </c>
      <c r="F58" s="1069">
        <v>58106541069.000015</v>
      </c>
      <c r="G58" s="1069">
        <v>19509857618.229996</v>
      </c>
      <c r="H58" s="1069">
        <v>23823635825.859997</v>
      </c>
      <c r="I58" s="1069">
        <v>28228541898.860008</v>
      </c>
      <c r="J58" s="1117">
        <v>0.33576009274175422</v>
      </c>
      <c r="K58" s="1066">
        <v>0.40999920813682655</v>
      </c>
      <c r="L58" s="1066">
        <v>0.48580661281041226</v>
      </c>
      <c r="N58" s="666"/>
    </row>
    <row r="59" spans="2:14" ht="15.75">
      <c r="B59" s="639"/>
      <c r="C59" s="632" t="s">
        <v>678</v>
      </c>
      <c r="D59" s="631" t="s">
        <v>679</v>
      </c>
      <c r="E59" s="1069">
        <v>20452490000</v>
      </c>
      <c r="F59" s="1069">
        <v>23554501895.359997</v>
      </c>
      <c r="G59" s="1069">
        <v>5221684859.909996</v>
      </c>
      <c r="H59" s="1069">
        <v>6434598800.3399963</v>
      </c>
      <c r="I59" s="1069">
        <v>7817086017.8300028</v>
      </c>
      <c r="J59" s="1117">
        <v>0.22168521682636882</v>
      </c>
      <c r="K59" s="1066">
        <v>0.27317914974069346</v>
      </c>
      <c r="L59" s="1066">
        <v>0.3318722702164163</v>
      </c>
      <c r="N59" s="666"/>
    </row>
    <row r="60" spans="2:14" ht="15.75">
      <c r="B60" s="639" t="s">
        <v>681</v>
      </c>
      <c r="C60" s="621" t="s">
        <v>682</v>
      </c>
      <c r="D60" s="638"/>
      <c r="E60" s="1070">
        <v>24058053000</v>
      </c>
      <c r="F60" s="1070">
        <v>24383749309.57</v>
      </c>
      <c r="G60" s="1070">
        <v>3974662474.3399978</v>
      </c>
      <c r="H60" s="1070">
        <v>4718172588.1299944</v>
      </c>
      <c r="I60" s="1070">
        <v>5930007289.3399992</v>
      </c>
      <c r="J60" s="1116">
        <v>0.1630045660279178</v>
      </c>
      <c r="K60" s="1065">
        <v>0.19349660006052605</v>
      </c>
      <c r="L60" s="1065">
        <v>0.2431950564309904</v>
      </c>
      <c r="N60" s="666"/>
    </row>
    <row r="61" spans="2:14" ht="15.75">
      <c r="B61" s="639"/>
      <c r="C61" s="630" t="s">
        <v>564</v>
      </c>
      <c r="D61" s="638"/>
      <c r="E61" s="1069"/>
      <c r="F61" s="1069"/>
      <c r="G61" s="1069"/>
      <c r="H61" s="1069"/>
      <c r="I61" s="1069"/>
      <c r="J61" s="1117"/>
      <c r="K61" s="1066"/>
      <c r="L61" s="1066"/>
      <c r="N61" s="666"/>
    </row>
    <row r="62" spans="2:14" ht="30">
      <c r="B62" s="639"/>
      <c r="C62" s="636" t="s">
        <v>684</v>
      </c>
      <c r="D62" s="640" t="s">
        <v>685</v>
      </c>
      <c r="E62" s="1069">
        <v>16909039000</v>
      </c>
      <c r="F62" s="1069">
        <v>18132102476.370003</v>
      </c>
      <c r="G62" s="1069">
        <v>3139571366.139998</v>
      </c>
      <c r="H62" s="1069">
        <v>3612565852.1699986</v>
      </c>
      <c r="I62" s="1069">
        <v>4643712536.2599964</v>
      </c>
      <c r="J62" s="1117">
        <v>0.1731498799012155</v>
      </c>
      <c r="K62" s="1066">
        <v>0.19923590531643764</v>
      </c>
      <c r="L62" s="1066">
        <v>0.25610447229226418</v>
      </c>
      <c r="N62" s="666"/>
    </row>
    <row r="63" spans="2:14" ht="45">
      <c r="B63" s="639"/>
      <c r="C63" s="636" t="s">
        <v>687</v>
      </c>
      <c r="D63" s="640" t="s">
        <v>688</v>
      </c>
      <c r="E63" s="1069">
        <v>40009000</v>
      </c>
      <c r="F63" s="1069">
        <v>188816749.47999996</v>
      </c>
      <c r="G63" s="1069">
        <v>75454310.25</v>
      </c>
      <c r="H63" s="1069">
        <v>90400968.819999993</v>
      </c>
      <c r="I63" s="1069">
        <v>99601728.210000008</v>
      </c>
      <c r="J63" s="1117">
        <v>0.39961661482787231</v>
      </c>
      <c r="K63" s="1066">
        <v>0.47877621592874386</v>
      </c>
      <c r="L63" s="1066">
        <v>0.52750472870813891</v>
      </c>
      <c r="N63" s="666"/>
    </row>
    <row r="64" spans="2:14" ht="30">
      <c r="B64" s="639"/>
      <c r="C64" s="636" t="s">
        <v>690</v>
      </c>
      <c r="D64" s="640" t="s">
        <v>691</v>
      </c>
      <c r="E64" s="1069">
        <v>20150000</v>
      </c>
      <c r="F64" s="1069">
        <v>294760780.57999998</v>
      </c>
      <c r="G64" s="1069">
        <v>12574420.890000001</v>
      </c>
      <c r="H64" s="1069">
        <v>19138389.539999999</v>
      </c>
      <c r="I64" s="1069">
        <v>55395936.960000001</v>
      </c>
      <c r="J64" s="1117">
        <v>4.2659748916587026E-2</v>
      </c>
      <c r="K64" s="1066">
        <v>6.4928548168251693E-2</v>
      </c>
      <c r="L64" s="1066">
        <v>0.18793523633299372</v>
      </c>
      <c r="N64" s="666"/>
    </row>
    <row r="65" spans="2:14" ht="15.75">
      <c r="B65" s="642" t="s">
        <v>693</v>
      </c>
      <c r="C65" s="643" t="s">
        <v>694</v>
      </c>
      <c r="D65" s="644"/>
      <c r="E65" s="1068">
        <v>27599900000</v>
      </c>
      <c r="F65" s="1068">
        <v>27599905000</v>
      </c>
      <c r="G65" s="1068">
        <v>11258891874.92</v>
      </c>
      <c r="H65" s="1068">
        <v>12556873439.969999</v>
      </c>
      <c r="I65" s="1068">
        <v>13111398629.85</v>
      </c>
      <c r="J65" s="1116">
        <v>0.40793226914802788</v>
      </c>
      <c r="K65" s="1065">
        <v>0.45496074859569263</v>
      </c>
      <c r="L65" s="1065">
        <v>0.47505231013838634</v>
      </c>
      <c r="N65" s="666"/>
    </row>
    <row r="66" spans="2:14" ht="15.75">
      <c r="B66" s="642" t="s">
        <v>696</v>
      </c>
      <c r="C66" s="643" t="s">
        <v>697</v>
      </c>
      <c r="D66" s="644"/>
      <c r="E66" s="1070">
        <v>23327650000</v>
      </c>
      <c r="F66" s="1070">
        <v>21346221311.419998</v>
      </c>
      <c r="G66" s="1070">
        <v>8967316182.7700005</v>
      </c>
      <c r="H66" s="1070">
        <v>11712421185.179998</v>
      </c>
      <c r="I66" s="1070">
        <v>13261553328.369999</v>
      </c>
      <c r="J66" s="1116">
        <v>0.42008916013498759</v>
      </c>
      <c r="K66" s="1065">
        <v>0.54868826731942388</v>
      </c>
      <c r="L66" s="1065">
        <v>0.62125999421149125</v>
      </c>
      <c r="N66" s="666"/>
    </row>
    <row r="67" spans="2:14" ht="15.75">
      <c r="B67" s="645" t="s">
        <v>699</v>
      </c>
      <c r="C67" s="646" t="s">
        <v>700</v>
      </c>
      <c r="D67" s="647"/>
      <c r="E67" s="1071">
        <v>10475682000</v>
      </c>
      <c r="F67" s="1071">
        <v>9866030776.3199921</v>
      </c>
      <c r="G67" s="1071">
        <v>2638346793.0599971</v>
      </c>
      <c r="H67" s="1071">
        <v>3387909762.1800075</v>
      </c>
      <c r="I67" s="1071">
        <v>4070738995.639998</v>
      </c>
      <c r="J67" s="1156">
        <v>0.26741724740940803</v>
      </c>
      <c r="K67" s="1067">
        <v>0.34339136365877931</v>
      </c>
      <c r="L67" s="1067">
        <v>0.41260148969030225</v>
      </c>
      <c r="N67" s="666"/>
    </row>
    <row r="71" spans="2:14" ht="15.75">
      <c r="B71" s="597"/>
      <c r="C71" s="598"/>
      <c r="D71" s="599"/>
      <c r="E71" s="99" t="s">
        <v>227</v>
      </c>
      <c r="F71" s="921" t="s">
        <v>516</v>
      </c>
      <c r="G71" s="600" t="s">
        <v>229</v>
      </c>
      <c r="H71" s="601"/>
      <c r="I71" s="601"/>
      <c r="J71" s="601" t="s">
        <v>433</v>
      </c>
      <c r="K71" s="601"/>
      <c r="L71" s="602"/>
    </row>
    <row r="72" spans="2:14" ht="15.75">
      <c r="B72" s="603" t="s">
        <v>3</v>
      </c>
      <c r="C72" s="604"/>
      <c r="D72" s="605"/>
      <c r="E72" s="102" t="s">
        <v>228</v>
      </c>
      <c r="F72" s="922" t="s">
        <v>519</v>
      </c>
      <c r="G72" s="607"/>
      <c r="H72" s="607"/>
      <c r="I72" s="607"/>
      <c r="J72" s="607"/>
      <c r="K72" s="779"/>
      <c r="L72" s="779"/>
    </row>
    <row r="73" spans="2:14" ht="15.75">
      <c r="B73" s="608"/>
      <c r="C73" s="595"/>
      <c r="D73" s="609"/>
      <c r="E73" s="105" t="s">
        <v>743</v>
      </c>
      <c r="F73" s="606"/>
      <c r="G73" s="610" t="s">
        <v>767</v>
      </c>
      <c r="H73" s="611" t="s">
        <v>768</v>
      </c>
      <c r="I73" s="611" t="s">
        <v>769</v>
      </c>
      <c r="J73" s="1093" t="s">
        <v>531</v>
      </c>
      <c r="K73" s="1094" t="s">
        <v>456</v>
      </c>
      <c r="L73" s="1094" t="s">
        <v>759</v>
      </c>
    </row>
    <row r="74" spans="2:14">
      <c r="B74" s="613"/>
      <c r="C74" s="614"/>
      <c r="D74" s="615"/>
      <c r="E74" s="1619" t="s">
        <v>646</v>
      </c>
      <c r="F74" s="1620"/>
      <c r="G74" s="1620"/>
      <c r="H74" s="1620"/>
      <c r="I74" s="1621"/>
      <c r="J74" s="780"/>
      <c r="K74" s="780"/>
      <c r="L74" s="780"/>
    </row>
    <row r="75" spans="2:14">
      <c r="B75" s="1622">
        <v>1</v>
      </c>
      <c r="C75" s="1623"/>
      <c r="D75" s="1623"/>
      <c r="E75" s="1183">
        <v>2</v>
      </c>
      <c r="F75" s="617">
        <v>3</v>
      </c>
      <c r="G75" s="617">
        <v>4</v>
      </c>
      <c r="H75" s="618">
        <v>5</v>
      </c>
      <c r="I75" s="618">
        <v>6</v>
      </c>
      <c r="J75" s="707">
        <v>7</v>
      </c>
      <c r="K75" s="889">
        <v>8</v>
      </c>
      <c r="L75" s="707">
        <v>9</v>
      </c>
    </row>
    <row r="76" spans="2:14" ht="15.75">
      <c r="B76" s="620" t="s">
        <v>648</v>
      </c>
      <c r="C76" s="621"/>
      <c r="D76" s="622"/>
      <c r="E76" s="1122">
        <v>435340000000</v>
      </c>
      <c r="F76" s="1122">
        <v>435339999999.99994</v>
      </c>
      <c r="G76" s="1122">
        <v>252101391012.90027</v>
      </c>
      <c r="H76" s="1197">
        <v>282208425672.37006</v>
      </c>
      <c r="I76" s="1122"/>
      <c r="J76" s="887">
        <v>0.5790908049177661</v>
      </c>
      <c r="K76" s="1188">
        <v>0.64824832469419325</v>
      </c>
      <c r="L76" s="650"/>
    </row>
    <row r="77" spans="2:14" ht="15.75">
      <c r="B77" s="624" t="s">
        <v>536</v>
      </c>
      <c r="C77" s="625"/>
      <c r="D77" s="622"/>
      <c r="E77" s="1070"/>
      <c r="F77" s="1070"/>
      <c r="G77" s="1070"/>
      <c r="H77" s="1191"/>
      <c r="I77" s="1070"/>
      <c r="J77" s="1116"/>
      <c r="K77" s="1187"/>
      <c r="L77" s="1065"/>
    </row>
    <row r="78" spans="2:14" ht="15.75">
      <c r="B78" s="626" t="s">
        <v>622</v>
      </c>
      <c r="C78" s="627" t="s">
        <v>650</v>
      </c>
      <c r="D78" s="628"/>
      <c r="E78" s="1070">
        <v>235893971000</v>
      </c>
      <c r="F78" s="1070">
        <v>237571382731.5</v>
      </c>
      <c r="G78" s="1070">
        <v>146241965918.95004</v>
      </c>
      <c r="H78" s="1191">
        <v>164671580629.83011</v>
      </c>
      <c r="I78" s="1070"/>
      <c r="J78" s="1116">
        <v>0.61557063076166352</v>
      </c>
      <c r="K78" s="1187">
        <v>0.69314569261879377</v>
      </c>
      <c r="L78" s="1065"/>
    </row>
    <row r="79" spans="2:14">
      <c r="B79" s="629"/>
      <c r="C79" s="630" t="s">
        <v>564</v>
      </c>
      <c r="D79" s="631"/>
      <c r="E79" s="1069"/>
      <c r="F79" s="1069"/>
      <c r="G79" s="1069"/>
      <c r="H79" s="1190"/>
      <c r="I79" s="1069"/>
      <c r="J79" s="1117"/>
      <c r="K79" s="1198"/>
      <c r="L79" s="1066"/>
    </row>
    <row r="80" spans="2:14">
      <c r="B80" s="629"/>
      <c r="C80" s="632" t="s">
        <v>652</v>
      </c>
      <c r="D80" s="631" t="s">
        <v>653</v>
      </c>
      <c r="E80" s="1069">
        <v>66697426000</v>
      </c>
      <c r="F80" s="1069">
        <v>66405524962</v>
      </c>
      <c r="G80" s="1069">
        <v>44043696506</v>
      </c>
      <c r="H80" s="1190">
        <v>49202719456</v>
      </c>
      <c r="I80" s="1069"/>
      <c r="J80" s="1117">
        <v>0.66325349481392748</v>
      </c>
      <c r="K80" s="1198">
        <v>0.74094315923495579</v>
      </c>
      <c r="L80" s="1066"/>
    </row>
    <row r="81" spans="2:12">
      <c r="B81" s="629"/>
      <c r="C81" s="632" t="s">
        <v>655</v>
      </c>
      <c r="D81" s="631" t="s">
        <v>656</v>
      </c>
      <c r="E81" s="1069">
        <v>52612361000</v>
      </c>
      <c r="F81" s="1069">
        <v>53717361000</v>
      </c>
      <c r="G81" s="1069">
        <v>34735032463.940002</v>
      </c>
      <c r="H81" s="1190">
        <v>38519739710.470001</v>
      </c>
      <c r="I81" s="1069"/>
      <c r="J81" s="1117">
        <v>0.64662581737662062</v>
      </c>
      <c r="K81" s="1198">
        <v>0.71708175892091941</v>
      </c>
      <c r="L81" s="1066"/>
    </row>
    <row r="82" spans="2:12">
      <c r="B82" s="629"/>
      <c r="C82" s="632"/>
      <c r="D82" s="631" t="s">
        <v>564</v>
      </c>
      <c r="E82" s="1069"/>
      <c r="F82" s="1069"/>
      <c r="G82" s="1069"/>
      <c r="H82" s="1190"/>
      <c r="I82" s="1069"/>
      <c r="J82" s="1117"/>
      <c r="K82" s="1198"/>
      <c r="L82" s="1066"/>
    </row>
    <row r="83" spans="2:12">
      <c r="B83" s="633"/>
      <c r="C83" s="632"/>
      <c r="D83" s="631" t="s">
        <v>658</v>
      </c>
      <c r="E83" s="1069">
        <v>33522023000</v>
      </c>
      <c r="F83" s="1069">
        <v>33522023000</v>
      </c>
      <c r="G83" s="1069">
        <v>22172777980.18</v>
      </c>
      <c r="H83" s="1190">
        <v>24731377930.099998</v>
      </c>
      <c r="I83" s="1069"/>
      <c r="J83" s="1117">
        <v>0.66143913749417804</v>
      </c>
      <c r="K83" s="1198">
        <v>0.73776507850078132</v>
      </c>
      <c r="L83" s="1066"/>
    </row>
    <row r="84" spans="2:12">
      <c r="B84" s="629"/>
      <c r="C84" s="632"/>
      <c r="D84" s="634" t="s">
        <v>660</v>
      </c>
      <c r="E84" s="1069">
        <v>17627638000</v>
      </c>
      <c r="F84" s="1069">
        <v>17627638000</v>
      </c>
      <c r="G84" s="1069">
        <v>10940848817.76</v>
      </c>
      <c r="H84" s="1190">
        <v>12045873114.370001</v>
      </c>
      <c r="I84" s="1069"/>
      <c r="J84" s="1117">
        <v>0.6206644825449672</v>
      </c>
      <c r="K84" s="1198">
        <v>0.68335151393340399</v>
      </c>
      <c r="L84" s="1066"/>
    </row>
    <row r="85" spans="2:12" ht="45">
      <c r="B85" s="629"/>
      <c r="C85" s="636" t="s">
        <v>662</v>
      </c>
      <c r="D85" s="637" t="s">
        <v>663</v>
      </c>
      <c r="E85" s="1069">
        <v>58931034000</v>
      </c>
      <c r="F85" s="1069">
        <v>60916312486.370003</v>
      </c>
      <c r="G85" s="1069">
        <v>37217185863.409996</v>
      </c>
      <c r="H85" s="1190">
        <v>42724002462.179993</v>
      </c>
      <c r="I85" s="1069"/>
      <c r="J85" s="1117">
        <v>0.61095598772065074</v>
      </c>
      <c r="K85" s="1198">
        <v>0.70135569141253373</v>
      </c>
      <c r="L85" s="1066"/>
    </row>
    <row r="86" spans="2:12" ht="30">
      <c r="B86" s="629"/>
      <c r="C86" s="636" t="s">
        <v>665</v>
      </c>
      <c r="D86" s="637" t="s">
        <v>666</v>
      </c>
      <c r="E86" s="1069">
        <v>3184860000</v>
      </c>
      <c r="F86" s="1069">
        <v>5447876468.5800018</v>
      </c>
      <c r="G86" s="1069">
        <v>3121371497.6400003</v>
      </c>
      <c r="H86" s="1190">
        <v>3631117193.2700005</v>
      </c>
      <c r="I86" s="1069"/>
      <c r="J86" s="1117">
        <v>0.57295195947304423</v>
      </c>
      <c r="K86" s="1198">
        <v>0.66651973740815329</v>
      </c>
      <c r="L86" s="1066"/>
    </row>
    <row r="87" spans="2:12" ht="30">
      <c r="B87" s="629"/>
      <c r="C87" s="636" t="s">
        <v>668</v>
      </c>
      <c r="D87" s="637" t="s">
        <v>742</v>
      </c>
      <c r="E87" s="1069">
        <v>20276325000</v>
      </c>
      <c r="F87" s="1069">
        <v>20259898109</v>
      </c>
      <c r="G87" s="1069">
        <v>11936586835.190001</v>
      </c>
      <c r="H87" s="1190">
        <v>13485496555.210001</v>
      </c>
      <c r="I87" s="1069"/>
      <c r="J87" s="1117">
        <v>0.58917309312071231</v>
      </c>
      <c r="K87" s="1198">
        <v>0.66562509261679725</v>
      </c>
      <c r="L87" s="1066"/>
    </row>
    <row r="88" spans="2:12" ht="15.75">
      <c r="B88" s="620" t="s">
        <v>637</v>
      </c>
      <c r="C88" s="621" t="s">
        <v>670</v>
      </c>
      <c r="D88" s="638"/>
      <c r="E88" s="1070">
        <v>26270074000</v>
      </c>
      <c r="F88" s="1070">
        <v>26225811285.530003</v>
      </c>
      <c r="G88" s="1070">
        <v>15424973466.329996</v>
      </c>
      <c r="H88" s="1191">
        <v>17665207312.059998</v>
      </c>
      <c r="I88" s="1070"/>
      <c r="J88" s="1116">
        <v>0.58816001146323627</v>
      </c>
      <c r="K88" s="1187">
        <v>0.67358096646591492</v>
      </c>
      <c r="L88" s="1065"/>
    </row>
    <row r="89" spans="2:12" ht="15.75">
      <c r="B89" s="639" t="s">
        <v>672</v>
      </c>
      <c r="C89" s="621" t="s">
        <v>673</v>
      </c>
      <c r="D89" s="638"/>
      <c r="E89" s="1070">
        <v>87714670000</v>
      </c>
      <c r="F89" s="1070">
        <v>88346899585.659958</v>
      </c>
      <c r="G89" s="1070">
        <v>45598472095.290237</v>
      </c>
      <c r="H89" s="1191">
        <v>51900679869.359985</v>
      </c>
      <c r="I89" s="1070"/>
      <c r="J89" s="1116">
        <v>0.51612985072643747</v>
      </c>
      <c r="K89" s="1187">
        <v>0.58746464349932037</v>
      </c>
      <c r="L89" s="1065"/>
    </row>
    <row r="90" spans="2:12" ht="15.75">
      <c r="B90" s="639"/>
      <c r="C90" s="630" t="s">
        <v>564</v>
      </c>
      <c r="D90" s="638"/>
      <c r="E90" s="1069"/>
      <c r="F90" s="1069"/>
      <c r="G90" s="1069"/>
      <c r="H90" s="1190"/>
      <c r="I90" s="1069"/>
      <c r="J90" s="1116"/>
      <c r="K90" s="1187"/>
      <c r="L90" s="1065"/>
    </row>
    <row r="91" spans="2:12" ht="15.75">
      <c r="B91" s="639"/>
      <c r="C91" s="632" t="s">
        <v>675</v>
      </c>
      <c r="D91" s="631" t="s">
        <v>676</v>
      </c>
      <c r="E91" s="1069">
        <v>58263333000</v>
      </c>
      <c r="F91" s="1069">
        <v>58106541069.000015</v>
      </c>
      <c r="G91" s="1069">
        <v>32748619659.820011</v>
      </c>
      <c r="H91" s="1190">
        <v>37187270577.289993</v>
      </c>
      <c r="I91" s="1069"/>
      <c r="J91" s="1117">
        <v>0.56359609533343025</v>
      </c>
      <c r="K91" s="1198">
        <v>0.63998424089864636</v>
      </c>
      <c r="L91" s="1066"/>
    </row>
    <row r="92" spans="2:12" ht="15.75">
      <c r="B92" s="639"/>
      <c r="C92" s="632" t="s">
        <v>678</v>
      </c>
      <c r="D92" s="631" t="s">
        <v>679</v>
      </c>
      <c r="E92" s="1069">
        <v>20452490000</v>
      </c>
      <c r="F92" s="1069">
        <v>23554501895.359997</v>
      </c>
      <c r="G92" s="1069">
        <v>9503047376.739996</v>
      </c>
      <c r="H92" s="1190">
        <v>11045185572.529993</v>
      </c>
      <c r="I92" s="1069"/>
      <c r="J92" s="1117">
        <v>0.40344930319294936</v>
      </c>
      <c r="K92" s="1198">
        <v>0.46892036272292326</v>
      </c>
      <c r="L92" s="1066"/>
    </row>
    <row r="93" spans="2:12" ht="15.75">
      <c r="B93" s="639" t="s">
        <v>681</v>
      </c>
      <c r="C93" s="621" t="s">
        <v>682</v>
      </c>
      <c r="D93" s="638"/>
      <c r="E93" s="1070">
        <v>24058053000</v>
      </c>
      <c r="F93" s="1070">
        <v>24383749309.57</v>
      </c>
      <c r="G93" s="1070">
        <v>7264497924.409996</v>
      </c>
      <c r="H93" s="1191">
        <v>8256364436.5999937</v>
      </c>
      <c r="I93" s="1070"/>
      <c r="J93" s="1116">
        <v>0.2979237455315728</v>
      </c>
      <c r="K93" s="1187">
        <v>0.33860110402954235</v>
      </c>
      <c r="L93" s="1065"/>
    </row>
    <row r="94" spans="2:12" ht="15.75">
      <c r="B94" s="639"/>
      <c r="C94" s="630" t="s">
        <v>564</v>
      </c>
      <c r="D94" s="638"/>
      <c r="E94" s="1069"/>
      <c r="F94" s="1069"/>
      <c r="G94" s="1069"/>
      <c r="H94" s="1190"/>
      <c r="I94" s="1069"/>
      <c r="J94" s="1117"/>
      <c r="K94" s="1198"/>
      <c r="L94" s="1066"/>
    </row>
    <row r="95" spans="2:12" ht="30">
      <c r="B95" s="639"/>
      <c r="C95" s="636" t="s">
        <v>684</v>
      </c>
      <c r="D95" s="640" t="s">
        <v>685</v>
      </c>
      <c r="E95" s="1069">
        <v>16909039000</v>
      </c>
      <c r="F95" s="1069">
        <v>18132102476.370003</v>
      </c>
      <c r="G95" s="1069">
        <v>5671721668.039999</v>
      </c>
      <c r="H95" s="1190">
        <v>6330666280.4599991</v>
      </c>
      <c r="I95" s="1069"/>
      <c r="J95" s="1117">
        <v>0.31280000074075592</v>
      </c>
      <c r="K95" s="1198">
        <v>0.34914132482486282</v>
      </c>
      <c r="L95" s="1066"/>
    </row>
    <row r="96" spans="2:12" ht="45">
      <c r="B96" s="639"/>
      <c r="C96" s="636" t="s">
        <v>687</v>
      </c>
      <c r="D96" s="640" t="s">
        <v>688</v>
      </c>
      <c r="E96" s="1069">
        <v>40009000</v>
      </c>
      <c r="F96" s="1069">
        <v>188816749.47999996</v>
      </c>
      <c r="G96" s="1069">
        <v>110555186.69999999</v>
      </c>
      <c r="H96" s="1190">
        <v>118018807.21999998</v>
      </c>
      <c r="I96" s="1069"/>
      <c r="J96" s="1117">
        <v>0.58551578185975672</v>
      </c>
      <c r="K96" s="1198">
        <v>0.62504416342841917</v>
      </c>
      <c r="L96" s="1066"/>
    </row>
    <row r="97" spans="2:12" ht="30">
      <c r="B97" s="639"/>
      <c r="C97" s="636" t="s">
        <v>690</v>
      </c>
      <c r="D97" s="640" t="s">
        <v>691</v>
      </c>
      <c r="E97" s="1069">
        <v>20150000</v>
      </c>
      <c r="F97" s="1069">
        <v>294760780.57999998</v>
      </c>
      <c r="G97" s="1069">
        <v>70426964.399999991</v>
      </c>
      <c r="H97" s="1190">
        <v>142821554.09999999</v>
      </c>
      <c r="I97" s="1069"/>
      <c r="J97" s="1117">
        <v>0.23892922342457176</v>
      </c>
      <c r="K97" s="1198">
        <v>0.48453377623363059</v>
      </c>
      <c r="L97" s="1066"/>
    </row>
    <row r="98" spans="2:12" ht="15.75">
      <c r="B98" s="642" t="s">
        <v>693</v>
      </c>
      <c r="C98" s="643" t="s">
        <v>694</v>
      </c>
      <c r="D98" s="644"/>
      <c r="E98" s="1068">
        <v>27599900000</v>
      </c>
      <c r="F98" s="1068">
        <v>27599905000</v>
      </c>
      <c r="G98" s="1068">
        <v>18338798221.899998</v>
      </c>
      <c r="H98" s="1189">
        <v>18799912625.93</v>
      </c>
      <c r="I98" s="1068"/>
      <c r="J98" s="1116">
        <v>0.66445149799972125</v>
      </c>
      <c r="K98" s="1187">
        <v>0.68115859913032306</v>
      </c>
      <c r="L98" s="1065"/>
    </row>
    <row r="99" spans="2:12" ht="15.75">
      <c r="B99" s="642" t="s">
        <v>696</v>
      </c>
      <c r="C99" s="643" t="s">
        <v>697</v>
      </c>
      <c r="D99" s="644"/>
      <c r="E99" s="1070">
        <v>23327650000</v>
      </c>
      <c r="F99" s="1070">
        <v>21346221311.419998</v>
      </c>
      <c r="G99" s="1070">
        <v>14531419873.700001</v>
      </c>
      <c r="H99" s="1191">
        <v>15532757309.610001</v>
      </c>
      <c r="I99" s="1070"/>
      <c r="J99" s="1116">
        <v>0.68074904975925865</v>
      </c>
      <c r="K99" s="1187">
        <v>0.72765840300269646</v>
      </c>
      <c r="L99" s="1065"/>
    </row>
    <row r="100" spans="2:12" ht="15.75">
      <c r="B100" s="645" t="s">
        <v>699</v>
      </c>
      <c r="C100" s="646" t="s">
        <v>700</v>
      </c>
      <c r="D100" s="647"/>
      <c r="E100" s="1071">
        <v>10475682000</v>
      </c>
      <c r="F100" s="1071">
        <v>9866030776.3199921</v>
      </c>
      <c r="G100" s="1071">
        <v>4701263512.3199911</v>
      </c>
      <c r="H100" s="1192">
        <v>5381923488.9799805</v>
      </c>
      <c r="I100" s="1071"/>
      <c r="J100" s="1156">
        <v>0.47651012032151313</v>
      </c>
      <c r="K100" s="1199">
        <v>0.5455003750745876</v>
      </c>
      <c r="L100" s="1067"/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7" priority="31">
      <formula>ISERROR(J10)</formula>
    </cfRule>
  </conditionalFormatting>
  <conditionalFormatting sqref="K10:K11">
    <cfRule type="containsErrors" dxfId="16" priority="30">
      <formula>ISERROR(K10)</formula>
    </cfRule>
  </conditionalFormatting>
  <conditionalFormatting sqref="L10:L11">
    <cfRule type="containsErrors" dxfId="15" priority="21">
      <formula>ISERROR(L10)</formula>
    </cfRule>
  </conditionalFormatting>
  <conditionalFormatting sqref="J12:J34">
    <cfRule type="containsErrors" dxfId="14" priority="17">
      <formula>ISERROR(J12)</formula>
    </cfRule>
  </conditionalFormatting>
  <conditionalFormatting sqref="K12:K34">
    <cfRule type="containsErrors" dxfId="13" priority="16">
      <formula>ISERROR(K12)</formula>
    </cfRule>
  </conditionalFormatting>
  <conditionalFormatting sqref="L12:L34">
    <cfRule type="containsErrors" dxfId="12" priority="15">
      <formula>ISERROR(L12)</formula>
    </cfRule>
  </conditionalFormatting>
  <conditionalFormatting sqref="J43:J44">
    <cfRule type="containsErrors" dxfId="11" priority="14">
      <formula>ISERROR(J43)</formula>
    </cfRule>
  </conditionalFormatting>
  <conditionalFormatting sqref="K43:K44">
    <cfRule type="containsErrors" dxfId="10" priority="13">
      <formula>ISERROR(K43)</formula>
    </cfRule>
  </conditionalFormatting>
  <conditionalFormatting sqref="L43:L44">
    <cfRule type="containsErrors" dxfId="9" priority="12">
      <formula>ISERROR(L43)</formula>
    </cfRule>
  </conditionalFormatting>
  <conditionalFormatting sqref="J45:J67">
    <cfRule type="containsErrors" dxfId="8" priority="11">
      <formula>ISERROR(J45)</formula>
    </cfRule>
  </conditionalFormatting>
  <conditionalFormatting sqref="K45:K67">
    <cfRule type="containsErrors" dxfId="7" priority="10">
      <formula>ISERROR(K45)</formula>
    </cfRule>
  </conditionalFormatting>
  <conditionalFormatting sqref="L45:L67">
    <cfRule type="containsErrors" dxfId="6" priority="9">
      <formula>ISERROR(L45)</formula>
    </cfRule>
  </conditionalFormatting>
  <conditionalFormatting sqref="J76:J77">
    <cfRule type="containsErrors" dxfId="5" priority="8">
      <formula>ISERROR(J76)</formula>
    </cfRule>
  </conditionalFormatting>
  <conditionalFormatting sqref="J78:J100">
    <cfRule type="containsErrors" dxfId="4" priority="5">
      <formula>ISERROR(J78)</formula>
    </cfRule>
  </conditionalFormatting>
  <conditionalFormatting sqref="L76:L77">
    <cfRule type="containsErrors" dxfId="3" priority="6">
      <formula>ISERROR(L76)</formula>
    </cfRule>
  </conditionalFormatting>
  <conditionalFormatting sqref="K76:K77">
    <cfRule type="containsErrors" dxfId="2" priority="2">
      <formula>ISERROR(K76)</formula>
    </cfRule>
  </conditionalFormatting>
  <conditionalFormatting sqref="L78:L100">
    <cfRule type="containsErrors" dxfId="1" priority="3">
      <formula>ISERROR(L78)</formula>
    </cfRule>
  </conditionalFormatting>
  <conditionalFormatting sqref="K78:K100">
    <cfRule type="containsErrors" dxfId="0" priority="1">
      <formula>ISERROR(K78)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&amp;C&amp;"Arial,Normalny"&amp;12- &amp;P -</oddHeader>
  </headerFooter>
  <rowBreaks count="2" manualBreakCount="2">
    <brk id="36" min="1" max="11" man="1"/>
    <brk id="6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sierpień 2020 r.</dc:title>
  <cp:lastPrinted>2020-10-02T12:02:19Z</cp:lastPrinted>
  <dcterms:created xsi:type="dcterms:W3CDTF">2019-07-31T09:18:36Z</dcterms:created>
  <dcterms:modified xsi:type="dcterms:W3CDTF">2020-10-07T12:00:19Z</dcterms:modified>
</cp:coreProperties>
</file>