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4820" windowHeight="8130"/>
  </bookViews>
  <sheets>
    <sheet name="Krosno" sheetId="1" r:id="rId1"/>
    <sheet name="Brzozów " sheetId="10" r:id="rId2"/>
    <sheet name="Jasło" sheetId="6" r:id="rId3"/>
    <sheet name="Lesko" sheetId="3" r:id="rId4"/>
    <sheet name="Sanok" sheetId="5" r:id="rId5"/>
    <sheet name="Razem" sheetId="9" r:id="rId6"/>
  </sheets>
  <calcPr calcId="145621"/>
</workbook>
</file>

<file path=xl/calcChain.xml><?xml version="1.0" encoding="utf-8"?>
<calcChain xmlns="http://schemas.openxmlformats.org/spreadsheetml/2006/main">
  <c r="F80" i="1" l="1"/>
  <c r="F81" i="1"/>
  <c r="F82" i="1"/>
  <c r="F83" i="1"/>
  <c r="F84" i="1"/>
  <c r="F85" i="1"/>
  <c r="F88" i="1"/>
  <c r="F89" i="1"/>
  <c r="F90" i="1"/>
  <c r="F79" i="1"/>
  <c r="F53" i="1"/>
  <c r="F54" i="1"/>
  <c r="F55" i="1"/>
  <c r="F58" i="1"/>
  <c r="F59" i="1"/>
  <c r="F60" i="1"/>
  <c r="F61" i="1"/>
  <c r="F62" i="1"/>
  <c r="F63" i="1"/>
  <c r="F64" i="1"/>
  <c r="F65" i="1"/>
  <c r="F52" i="1"/>
  <c r="D57" i="10"/>
  <c r="D59" i="10"/>
  <c r="I8" i="6"/>
  <c r="F51" i="10"/>
  <c r="F50" i="10"/>
  <c r="F49" i="10"/>
  <c r="F48" i="10"/>
  <c r="F57" i="10"/>
  <c r="F59" i="10"/>
  <c r="F9" i="9"/>
  <c r="F47" i="10"/>
  <c r="F44" i="10"/>
  <c r="F43" i="10"/>
  <c r="F42" i="10"/>
  <c r="F41" i="10"/>
  <c r="F40" i="10"/>
  <c r="I35" i="10"/>
  <c r="I11" i="10"/>
  <c r="I8" i="10"/>
  <c r="I7" i="10"/>
  <c r="I6" i="10"/>
  <c r="I14" i="10"/>
  <c r="I17" i="10"/>
  <c r="I16" i="10"/>
  <c r="I37" i="10"/>
  <c r="I55" i="10"/>
  <c r="I54" i="10"/>
  <c r="I52" i="10"/>
  <c r="I51" i="10"/>
  <c r="I50" i="10"/>
  <c r="I49" i="10"/>
  <c r="I47" i="10"/>
  <c r="I46" i="10"/>
  <c r="I45" i="10"/>
  <c r="I44" i="10"/>
  <c r="I43" i="10"/>
  <c r="I42" i="10"/>
  <c r="I41" i="10"/>
  <c r="I40" i="10"/>
  <c r="I39" i="10"/>
  <c r="I57" i="10"/>
  <c r="F52" i="10"/>
  <c r="F4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57" i="10"/>
  <c r="G59" i="10"/>
  <c r="G41" i="10"/>
  <c r="G40" i="10"/>
  <c r="G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21" i="10"/>
  <c r="A22" i="10"/>
  <c r="A23" i="10"/>
  <c r="A24" i="10"/>
  <c r="A27" i="10"/>
  <c r="A28" i="10"/>
  <c r="A31" i="10"/>
  <c r="A32" i="10"/>
  <c r="A33" i="10"/>
  <c r="A17" i="10"/>
  <c r="A18" i="10"/>
  <c r="G35" i="10"/>
  <c r="G19" i="10"/>
  <c r="G18" i="10"/>
  <c r="G17" i="10"/>
  <c r="G16" i="10"/>
  <c r="H12" i="10"/>
  <c r="H11" i="10"/>
  <c r="H8" i="10"/>
  <c r="H7" i="10"/>
  <c r="H14" i="10"/>
  <c r="H59" i="10"/>
  <c r="H9" i="9"/>
  <c r="H6" i="10"/>
  <c r="H7" i="5"/>
  <c r="C7" i="5"/>
  <c r="J57" i="10"/>
  <c r="J59" i="10"/>
  <c r="J9" i="9"/>
  <c r="C57" i="10"/>
  <c r="E57" i="10"/>
  <c r="E59" i="10"/>
  <c r="E9" i="9"/>
  <c r="J37" i="10"/>
  <c r="G37" i="10"/>
  <c r="F37" i="10"/>
  <c r="C37" i="10"/>
  <c r="D37" i="10"/>
  <c r="E37" i="10"/>
  <c r="J14" i="10"/>
  <c r="G14" i="10"/>
  <c r="C14" i="10"/>
  <c r="D14" i="10"/>
  <c r="H41" i="6"/>
  <c r="E19" i="6"/>
  <c r="E18" i="6"/>
  <c r="E25" i="6"/>
  <c r="D15" i="3"/>
  <c r="H15" i="3"/>
  <c r="D14" i="3"/>
  <c r="H14" i="3"/>
  <c r="F11" i="5"/>
  <c r="F26" i="5"/>
  <c r="G11" i="5"/>
  <c r="F12" i="5"/>
  <c r="G12" i="5"/>
  <c r="F13" i="5"/>
  <c r="G13" i="5"/>
  <c r="F14" i="5"/>
  <c r="G14" i="5"/>
  <c r="G15" i="5"/>
  <c r="G26" i="5"/>
  <c r="D12" i="3"/>
  <c r="H12" i="3"/>
  <c r="D13" i="3"/>
  <c r="H13" i="3"/>
  <c r="D16" i="3"/>
  <c r="C18" i="3"/>
  <c r="G18" i="3"/>
  <c r="I18" i="3"/>
  <c r="J18" i="3"/>
  <c r="D13" i="1"/>
  <c r="D14" i="1"/>
  <c r="D15" i="1"/>
  <c r="D16" i="1"/>
  <c r="D17" i="1"/>
  <c r="F11" i="6"/>
  <c r="H11" i="6"/>
  <c r="H25" i="6"/>
  <c r="F12" i="6"/>
  <c r="H12" i="6"/>
  <c r="F13" i="6"/>
  <c r="H13" i="6"/>
  <c r="F14" i="6"/>
  <c r="H14" i="6"/>
  <c r="F15" i="6"/>
  <c r="H15" i="6"/>
  <c r="D6" i="5"/>
  <c r="D7" i="5"/>
  <c r="I7" i="5"/>
  <c r="D9" i="5"/>
  <c r="D26" i="5"/>
  <c r="D41" i="5"/>
  <c r="G9" i="5"/>
  <c r="G10" i="5"/>
  <c r="H7" i="3"/>
  <c r="H8" i="3"/>
  <c r="D9" i="3"/>
  <c r="H9" i="3"/>
  <c r="D10" i="3"/>
  <c r="D18" i="3"/>
  <c r="H10" i="3"/>
  <c r="D11" i="3"/>
  <c r="H11" i="3"/>
  <c r="H8" i="1"/>
  <c r="H21" i="1"/>
  <c r="H100" i="1"/>
  <c r="H8" i="9"/>
  <c r="H13" i="9"/>
  <c r="D9" i="1"/>
  <c r="D21" i="1"/>
  <c r="D100" i="1"/>
  <c r="H9" i="1"/>
  <c r="D10" i="1"/>
  <c r="D12" i="1"/>
  <c r="E6" i="6"/>
  <c r="D8" i="6"/>
  <c r="E8" i="6"/>
  <c r="J8" i="6"/>
  <c r="J45" i="6"/>
  <c r="I10" i="9"/>
  <c r="F10" i="6"/>
  <c r="G16" i="5"/>
  <c r="D18" i="1"/>
  <c r="F16" i="6"/>
  <c r="H16" i="6"/>
  <c r="H40" i="5"/>
  <c r="G25" i="6"/>
  <c r="G40" i="6"/>
  <c r="G39" i="6"/>
  <c r="G38" i="6"/>
  <c r="G37" i="6"/>
  <c r="G36" i="6"/>
  <c r="G34" i="6"/>
  <c r="G33" i="6"/>
  <c r="G32" i="6"/>
  <c r="G29" i="6"/>
  <c r="G28" i="6"/>
  <c r="G27" i="6"/>
  <c r="K43" i="6"/>
  <c r="K25" i="6"/>
  <c r="J40" i="5"/>
  <c r="J26" i="5"/>
  <c r="J41" i="5"/>
  <c r="J12" i="9"/>
  <c r="E40" i="5"/>
  <c r="F36" i="5"/>
  <c r="F35" i="5"/>
  <c r="F33" i="5"/>
  <c r="F40" i="5"/>
  <c r="F41" i="5"/>
  <c r="F12" i="9"/>
  <c r="F32" i="5"/>
  <c r="F29" i="5"/>
  <c r="F28" i="5"/>
  <c r="F20" i="5"/>
  <c r="F49" i="3"/>
  <c r="J53" i="3"/>
  <c r="J43" i="3"/>
  <c r="F45" i="3"/>
  <c r="F53" i="3"/>
  <c r="F40" i="3"/>
  <c r="F39" i="3"/>
  <c r="F38" i="3"/>
  <c r="F37" i="3"/>
  <c r="F34" i="3"/>
  <c r="F43" i="3"/>
  <c r="D20" i="3"/>
  <c r="J32" i="3"/>
  <c r="F29" i="3"/>
  <c r="F28" i="3"/>
  <c r="F27" i="3"/>
  <c r="F26" i="3"/>
  <c r="F32" i="3"/>
  <c r="F25" i="3"/>
  <c r="J98" i="1"/>
  <c r="J74" i="1"/>
  <c r="J49" i="1"/>
  <c r="J100" i="1"/>
  <c r="J8" i="9"/>
  <c r="J13" i="9"/>
  <c r="J21" i="1"/>
  <c r="G21" i="1"/>
  <c r="I43" i="6"/>
  <c r="I45" i="6"/>
  <c r="H10" i="9"/>
  <c r="H42" i="6"/>
  <c r="H40" i="6"/>
  <c r="H39" i="6"/>
  <c r="H38" i="6"/>
  <c r="H37" i="6"/>
  <c r="H36" i="6"/>
  <c r="H35" i="6"/>
  <c r="H34" i="6"/>
  <c r="H33" i="6"/>
  <c r="H32" i="6"/>
  <c r="H31" i="6"/>
  <c r="H43" i="6"/>
  <c r="H45" i="6"/>
  <c r="H30" i="6"/>
  <c r="H29" i="6"/>
  <c r="I25" i="6"/>
  <c r="H24" i="6"/>
  <c r="H23" i="6"/>
  <c r="H22" i="6"/>
  <c r="H21" i="6"/>
  <c r="H20" i="6"/>
  <c r="H19" i="6"/>
  <c r="H18" i="6"/>
  <c r="H17" i="6"/>
  <c r="H41" i="5"/>
  <c r="H12" i="9"/>
  <c r="G39" i="5"/>
  <c r="G38" i="5"/>
  <c r="G37" i="5"/>
  <c r="G36" i="5"/>
  <c r="G35" i="5"/>
  <c r="G34" i="5"/>
  <c r="G33" i="5"/>
  <c r="G32" i="5"/>
  <c r="G31" i="5"/>
  <c r="G29" i="5"/>
  <c r="G28" i="5"/>
  <c r="G40" i="5"/>
  <c r="G41" i="5"/>
  <c r="G25" i="5"/>
  <c r="G24" i="5"/>
  <c r="G23" i="5"/>
  <c r="G22" i="5"/>
  <c r="G21" i="5"/>
  <c r="G20" i="5"/>
  <c r="G19" i="5"/>
  <c r="G18" i="5"/>
  <c r="G17" i="5"/>
  <c r="G51" i="3"/>
  <c r="G50" i="3"/>
  <c r="G49" i="3"/>
  <c r="G48" i="3"/>
  <c r="G47" i="3"/>
  <c r="G46" i="3"/>
  <c r="G45" i="3"/>
  <c r="G53" i="3"/>
  <c r="G42" i="3"/>
  <c r="G41" i="3"/>
  <c r="G40" i="3"/>
  <c r="G39" i="3"/>
  <c r="G38" i="3"/>
  <c r="G37" i="3"/>
  <c r="G36" i="3"/>
  <c r="G35" i="3"/>
  <c r="G34" i="3"/>
  <c r="G43" i="3"/>
  <c r="G31" i="3"/>
  <c r="G30" i="3"/>
  <c r="G29" i="3"/>
  <c r="G28" i="3"/>
  <c r="G27" i="3"/>
  <c r="G26" i="3"/>
  <c r="G25" i="3"/>
  <c r="G24" i="3"/>
  <c r="G23" i="3"/>
  <c r="G22" i="3"/>
  <c r="G21" i="3"/>
  <c r="G20" i="3"/>
  <c r="G32" i="3"/>
  <c r="H6" i="3"/>
  <c r="H18" i="3"/>
  <c r="H55" i="3"/>
  <c r="H11" i="9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98" i="1"/>
  <c r="G76" i="1"/>
  <c r="G52" i="1"/>
  <c r="G51" i="1"/>
  <c r="G74" i="1"/>
  <c r="G49" i="1"/>
  <c r="J43" i="6"/>
  <c r="F43" i="6"/>
  <c r="E43" i="6"/>
  <c r="E45" i="6"/>
  <c r="I53" i="3"/>
  <c r="E53" i="3"/>
  <c r="D53" i="3"/>
  <c r="I74" i="1"/>
  <c r="D74" i="1"/>
  <c r="I98" i="1"/>
  <c r="D98" i="1"/>
  <c r="C98" i="1"/>
  <c r="C74" i="1"/>
  <c r="I49" i="1"/>
  <c r="I100" i="1"/>
  <c r="I8" i="9"/>
  <c r="I13" i="9"/>
  <c r="F49" i="1"/>
  <c r="C49" i="1"/>
  <c r="C100" i="1"/>
  <c r="C8" i="9"/>
  <c r="C13" i="9"/>
  <c r="J25" i="6"/>
  <c r="D43" i="6"/>
  <c r="D45" i="6"/>
  <c r="C10" i="9"/>
  <c r="D25" i="6"/>
  <c r="G43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F22" i="6"/>
  <c r="F21" i="6"/>
  <c r="F20" i="6"/>
  <c r="F17" i="6"/>
  <c r="F25" i="6"/>
  <c r="F45" i="6"/>
  <c r="E10" i="9"/>
  <c r="I40" i="5"/>
  <c r="D40" i="5"/>
  <c r="C40" i="5"/>
  <c r="I26" i="5"/>
  <c r="E26" i="5"/>
  <c r="E41" i="5"/>
  <c r="E12" i="9"/>
  <c r="C26" i="5"/>
  <c r="C41" i="5"/>
  <c r="C12" i="9"/>
  <c r="A10" i="5"/>
  <c r="A11" i="5"/>
  <c r="A12" i="5"/>
  <c r="A13" i="5"/>
  <c r="A14" i="5"/>
  <c r="A15" i="5"/>
  <c r="A20" i="5"/>
  <c r="A21" i="5"/>
  <c r="A22" i="5"/>
  <c r="A23" i="5"/>
  <c r="A28" i="5"/>
  <c r="A29" i="5"/>
  <c r="A30" i="5"/>
  <c r="A33" i="5"/>
  <c r="A34" i="5"/>
  <c r="C53" i="3"/>
  <c r="C55" i="3"/>
  <c r="C11" i="9"/>
  <c r="I32" i="3"/>
  <c r="I43" i="3"/>
  <c r="I55" i="3"/>
  <c r="I11" i="9"/>
  <c r="E43" i="3"/>
  <c r="D43" i="3"/>
  <c r="D55" i="3"/>
  <c r="E32" i="3"/>
  <c r="E55" i="3"/>
  <c r="E11" i="9"/>
  <c r="D32" i="3"/>
  <c r="D6" i="3"/>
  <c r="A8" i="3"/>
  <c r="A9" i="3"/>
  <c r="A10" i="3"/>
  <c r="A11" i="3"/>
  <c r="A12" i="3"/>
  <c r="C43" i="3"/>
  <c r="C32" i="3"/>
  <c r="I21" i="1"/>
  <c r="E94" i="1"/>
  <c r="E90" i="1"/>
  <c r="E87" i="1"/>
  <c r="E86" i="1"/>
  <c r="E98" i="1"/>
  <c r="E78" i="1"/>
  <c r="E77" i="1"/>
  <c r="E76" i="1"/>
  <c r="D46" i="1"/>
  <c r="D49" i="1"/>
  <c r="E70" i="1"/>
  <c r="E74" i="1"/>
  <c r="E44" i="1"/>
  <c r="E43" i="1"/>
  <c r="E39" i="1"/>
  <c r="E36" i="1"/>
  <c r="E34" i="1"/>
  <c r="E30" i="1"/>
  <c r="E25" i="1"/>
  <c r="E23" i="1"/>
  <c r="E49" i="1"/>
  <c r="D19" i="1"/>
  <c r="D6" i="1"/>
  <c r="A62" i="1"/>
  <c r="A63" i="1"/>
  <c r="A64" i="1"/>
  <c r="A65" i="1"/>
  <c r="A66" i="1"/>
  <c r="A67" i="1"/>
  <c r="A68" i="1"/>
  <c r="A69" i="1"/>
  <c r="I41" i="5"/>
  <c r="I12" i="9"/>
  <c r="G45" i="6"/>
  <c r="F10" i="9"/>
  <c r="J55" i="3"/>
  <c r="J11" i="9"/>
  <c r="C21" i="1"/>
  <c r="K45" i="6"/>
  <c r="J10" i="9"/>
  <c r="C59" i="10"/>
  <c r="C9" i="9"/>
  <c r="F55" i="3"/>
  <c r="F11" i="9"/>
  <c r="G60" i="10"/>
  <c r="G9" i="9"/>
  <c r="I59" i="10"/>
  <c r="I9" i="9"/>
  <c r="D10" i="9"/>
  <c r="E46" i="6"/>
  <c r="D56" i="3"/>
  <c r="D11" i="9"/>
  <c r="G10" i="9"/>
  <c r="H46" i="6"/>
  <c r="D42" i="5"/>
  <c r="D12" i="9"/>
  <c r="G55" i="3"/>
  <c r="G42" i="5"/>
  <c r="G12" i="9"/>
  <c r="D60" i="10"/>
  <c r="D9" i="9"/>
  <c r="G11" i="9"/>
  <c r="G56" i="3"/>
  <c r="D8" i="9"/>
  <c r="D13" i="9"/>
  <c r="F98" i="1"/>
  <c r="E100" i="1"/>
  <c r="E8" i="9"/>
  <c r="E13" i="9"/>
  <c r="F74" i="1"/>
  <c r="F100" i="1"/>
  <c r="F8" i="9"/>
  <c r="F13" i="9"/>
  <c r="D14" i="9"/>
  <c r="D101" i="1"/>
  <c r="G100" i="1"/>
  <c r="G8" i="9"/>
  <c r="G13" i="9"/>
  <c r="G101" i="1"/>
  <c r="G14" i="9"/>
</calcChain>
</file>

<file path=xl/comments1.xml><?xml version="1.0" encoding="utf-8"?>
<comments xmlns="http://schemas.openxmlformats.org/spreadsheetml/2006/main">
  <authors>
    <author>glesniak</author>
  </authors>
  <commentList>
    <comment ref="I96" authorId="0">
      <text>
        <r>
          <rPr>
            <b/>
            <sz val="8"/>
            <color indexed="81"/>
            <rFont val="Tahoma"/>
            <family val="2"/>
            <charset val="238"/>
          </rPr>
          <t>glesniak:</t>
        </r>
        <r>
          <rPr>
            <sz val="8"/>
            <color indexed="81"/>
            <rFont val="Tahoma"/>
            <family val="2"/>
            <charset val="238"/>
          </rPr>
          <t xml:space="preserve">
2,58+2,11+3,26</t>
        </r>
      </text>
    </comment>
    <comment ref="I97" authorId="0">
      <text>
        <r>
          <rPr>
            <b/>
            <sz val="8"/>
            <color indexed="81"/>
            <rFont val="Tahoma"/>
            <family val="2"/>
            <charset val="238"/>
          </rPr>
          <t>glesniak:</t>
        </r>
        <r>
          <rPr>
            <sz val="8"/>
            <color indexed="81"/>
            <rFont val="Tahoma"/>
            <family val="2"/>
            <charset val="238"/>
          </rPr>
          <t xml:space="preserve">
2,8*3,55</t>
        </r>
      </text>
    </comment>
  </commentList>
</comments>
</file>

<file path=xl/comments2.xml><?xml version="1.0" encoding="utf-8"?>
<comments xmlns="http://schemas.openxmlformats.org/spreadsheetml/2006/main">
  <authors>
    <author>Grzegorz Leśniak</author>
    <author>glesniak</author>
  </authors>
  <commentList>
    <comment ref="C13" authorId="0">
      <text>
        <r>
          <rPr>
            <b/>
            <sz val="8"/>
            <color indexed="81"/>
            <rFont val="Tahoma"/>
            <family val="2"/>
            <charset val="238"/>
          </rPr>
          <t>Grzegorz Leśniak:</t>
        </r>
        <r>
          <rPr>
            <sz val="8"/>
            <color indexed="81"/>
            <rFont val="Tahoma"/>
            <family val="2"/>
            <charset val="238"/>
          </rPr>
          <t xml:space="preserve">
25,37+6,61=31,98</t>
        </r>
      </text>
    </comment>
    <comment ref="I30" authorId="1">
      <text>
        <r>
          <rPr>
            <b/>
            <sz val="8"/>
            <color indexed="81"/>
            <rFont val="Tahoma"/>
            <family val="2"/>
            <charset val="238"/>
          </rPr>
          <t>glesniak:</t>
        </r>
        <r>
          <rPr>
            <sz val="8"/>
            <color indexed="81"/>
            <rFont val="Tahoma"/>
            <family val="2"/>
            <charset val="238"/>
          </rPr>
          <t xml:space="preserve">
Drzwi 4*3,86+2*3,12</t>
        </r>
      </text>
    </comment>
    <comment ref="I31" authorId="1">
      <text>
        <r>
          <rPr>
            <b/>
            <sz val="8"/>
            <color indexed="81"/>
            <rFont val="Tahoma"/>
            <family val="2"/>
            <charset val="238"/>
          </rPr>
          <t>glesniak:</t>
        </r>
        <r>
          <rPr>
            <sz val="8"/>
            <color indexed="81"/>
            <rFont val="Tahoma"/>
            <family val="2"/>
            <charset val="238"/>
          </rPr>
          <t xml:space="preserve">
Okna 3,24+drzwi1,84</t>
        </r>
      </text>
    </comment>
    <comment ref="I41" authorId="1">
      <text>
        <r>
          <rPr>
            <b/>
            <sz val="8"/>
            <color indexed="81"/>
            <rFont val="Tahoma"/>
            <family val="2"/>
            <charset val="238"/>
          </rPr>
          <t>glesniak:</t>
        </r>
        <r>
          <rPr>
            <sz val="8"/>
            <color indexed="81"/>
            <rFont val="Tahoma"/>
            <family val="2"/>
            <charset val="238"/>
          </rPr>
          <t xml:space="preserve">
Okna 3,24+ drzwi 7,7</t>
        </r>
      </text>
    </comment>
    <comment ref="I51" authorId="1">
      <text>
        <r>
          <rPr>
            <b/>
            <sz val="8"/>
            <color indexed="81"/>
            <rFont val="Tahoma"/>
            <family val="2"/>
            <charset val="238"/>
          </rPr>
          <t>glesniak:</t>
        </r>
        <r>
          <rPr>
            <sz val="8"/>
            <color indexed="81"/>
            <rFont val="Tahoma"/>
            <family val="2"/>
            <charset val="238"/>
          </rPr>
          <t xml:space="preserve">
Drzwi 7,7</t>
        </r>
      </text>
    </comment>
  </commentList>
</comments>
</file>

<file path=xl/comments3.xml><?xml version="1.0" encoding="utf-8"?>
<comments xmlns="http://schemas.openxmlformats.org/spreadsheetml/2006/main">
  <authors>
    <author>glesniak</author>
  </authors>
  <commentList>
    <comment ref="I24" authorId="0">
      <text>
        <r>
          <rPr>
            <b/>
            <sz val="8"/>
            <color indexed="81"/>
            <rFont val="Tahoma"/>
            <family val="2"/>
            <charset val="238"/>
          </rPr>
          <t>glesniak:</t>
        </r>
        <r>
          <rPr>
            <sz val="8"/>
            <color indexed="81"/>
            <rFont val="Tahoma"/>
            <family val="2"/>
            <charset val="238"/>
          </rPr>
          <t xml:space="preserve">
Okna 3,33 drzwi 8,58</t>
        </r>
      </text>
    </comment>
  </commentList>
</comments>
</file>

<file path=xl/sharedStrings.xml><?xml version="1.0" encoding="utf-8"?>
<sst xmlns="http://schemas.openxmlformats.org/spreadsheetml/2006/main" count="365" uniqueCount="111">
  <si>
    <t>Nazwa pomieszczenia</t>
  </si>
  <si>
    <t>Powierzchnia pomieszczenia</t>
  </si>
  <si>
    <t>Terakota</t>
  </si>
  <si>
    <t>Wykładzina</t>
  </si>
  <si>
    <t>Całkowita</t>
  </si>
  <si>
    <t>Serwerownia</t>
  </si>
  <si>
    <t>Kancelaria Tajna</t>
  </si>
  <si>
    <t>Bufet</t>
  </si>
  <si>
    <t>Kotłownia</t>
  </si>
  <si>
    <t>Korytarz</t>
  </si>
  <si>
    <t>Magazyn dowodów rzeczowych</t>
  </si>
  <si>
    <t>PARTER</t>
  </si>
  <si>
    <t>Pomieszczenie socjalne</t>
  </si>
  <si>
    <t>Sala narad</t>
  </si>
  <si>
    <t>Pokój socjalny</t>
  </si>
  <si>
    <t>WC</t>
  </si>
  <si>
    <t>Komunikacja</t>
  </si>
  <si>
    <t>Pokój okazań</t>
  </si>
  <si>
    <t>Pomieszczenie gospodarcze</t>
  </si>
  <si>
    <t>WC Męski</t>
  </si>
  <si>
    <t>WC Damski</t>
  </si>
  <si>
    <t>Wiatrołap</t>
  </si>
  <si>
    <t>PIWNICA</t>
  </si>
  <si>
    <t>I PIĘTRO</t>
  </si>
  <si>
    <t>Nr pom.</t>
  </si>
  <si>
    <t>Sekretariat</t>
  </si>
  <si>
    <t>Prokurator Rejonowy</t>
  </si>
  <si>
    <t>Pokój prokuratora</t>
  </si>
  <si>
    <t>WC damski</t>
  </si>
  <si>
    <t>II PIĘTRO</t>
  </si>
  <si>
    <t>Hala maszyn</t>
  </si>
  <si>
    <t>WC damskie</t>
  </si>
  <si>
    <t>Pokój zatrzymań</t>
  </si>
  <si>
    <t>WC męski</t>
  </si>
  <si>
    <t>Klatka schodowa</t>
  </si>
  <si>
    <t>Archiwum</t>
  </si>
  <si>
    <t>Magazyn dowodów rzecz.</t>
  </si>
  <si>
    <t>Biuro podawcze</t>
  </si>
  <si>
    <t>pokój przesłuchań</t>
  </si>
  <si>
    <t>Pokój prokutatora</t>
  </si>
  <si>
    <t>Kierownik sekretariatu</t>
  </si>
  <si>
    <t>Sekretariat DS.</t>
  </si>
  <si>
    <t>klatka schodowa</t>
  </si>
  <si>
    <t>Pokój kierowcy</t>
  </si>
  <si>
    <t>Pokój aplikanta</t>
  </si>
  <si>
    <t>Pokój gościnny</t>
  </si>
  <si>
    <t>OGÓŁEM</t>
  </si>
  <si>
    <t>Archwum</t>
  </si>
  <si>
    <t>Kierownik Sekretariatu</t>
  </si>
  <si>
    <t>WC dla niepełnosprawnych</t>
  </si>
  <si>
    <t>WC dla zatrzymanych</t>
  </si>
  <si>
    <t>Pokój przesłuchań</t>
  </si>
  <si>
    <t>Ochrona</t>
  </si>
  <si>
    <t>Kltka schodowa</t>
  </si>
  <si>
    <t>Pomieszczenie biurowe</t>
  </si>
  <si>
    <t>Pokój aplikantów</t>
  </si>
  <si>
    <t>III PIĘTRO</t>
  </si>
  <si>
    <t>IV PIĘTRO</t>
  </si>
  <si>
    <t>Pokój biurowy</t>
  </si>
  <si>
    <t>Garaż</t>
  </si>
  <si>
    <t>Codziennie</t>
  </si>
  <si>
    <t>Częstotliwość sprzątania</t>
  </si>
  <si>
    <t>2 razy w roku</t>
  </si>
  <si>
    <t>Powierzchnia</t>
  </si>
  <si>
    <t>Ilość szt</t>
  </si>
  <si>
    <t>OKNA mycie 2 razy w roku</t>
  </si>
  <si>
    <t>Okna mycie 2 razy w roku</t>
  </si>
  <si>
    <t>Ilość sztuk</t>
  </si>
  <si>
    <t>Razem parter</t>
  </si>
  <si>
    <t>Razem piętro</t>
  </si>
  <si>
    <t>Razem</t>
  </si>
  <si>
    <t>Krosno</t>
  </si>
  <si>
    <t>Brzozów</t>
  </si>
  <si>
    <t>Jasło</t>
  </si>
  <si>
    <t>Lesko</t>
  </si>
  <si>
    <t>Sanok</t>
  </si>
  <si>
    <t>Powierzchnia pomieszczenia do sprzątania</t>
  </si>
  <si>
    <t>RAZEM</t>
  </si>
  <si>
    <t>Oznaczenie pomieszczenia z inwentaryzacji</t>
  </si>
  <si>
    <t>Serwerownia Prokuratury</t>
  </si>
  <si>
    <t>Archiwum Prokuratury</t>
  </si>
  <si>
    <t>Pomieczchnia pomieszczeń do sprzątania</t>
  </si>
  <si>
    <t>Powierzchnia pomieszcaeń do sprzątania</t>
  </si>
  <si>
    <t>Powierzchnia pomieszczeń do sprzątania</t>
  </si>
  <si>
    <t>Powierzchnia pomieszceń do sprzątania</t>
  </si>
  <si>
    <t>Archiwum Sądu</t>
  </si>
  <si>
    <t>Sala rozpraw</t>
  </si>
  <si>
    <t>Pom.biurowe</t>
  </si>
  <si>
    <t>WC+WC dla niepełnosprawnych</t>
  </si>
  <si>
    <t>Z-ca Prok. Rejonowego</t>
  </si>
  <si>
    <t xml:space="preserve">Parkiet panele </t>
  </si>
  <si>
    <t>Parkiet panele</t>
  </si>
  <si>
    <t>Pom. Biurowe</t>
  </si>
  <si>
    <t>Wc</t>
  </si>
  <si>
    <t>Drzwi oszklone wewnętrzne</t>
  </si>
  <si>
    <t>Prokuratura Rejonowa w Sanoku, ul. Kościuszki 45</t>
  </si>
  <si>
    <t>Prokuratura Rejonowa w Lesku, ul. Unii Brzeskiej 14</t>
  </si>
  <si>
    <t>Prokuratura Okręgowa i Rejonowa w Krośnie, ul. Czajkowskiego 51</t>
  </si>
  <si>
    <t>Prokuratura Rejonowa w Jaśle, ul. Armii Krajowej 3</t>
  </si>
  <si>
    <t>Zestawienie zbiorcze powierzchni</t>
  </si>
  <si>
    <t>Sumy kontrolne</t>
  </si>
  <si>
    <t>Prokuratura Rejonowa w Brzozowie, Plac Grunwaldzki 4</t>
  </si>
  <si>
    <t>Archiwum podręczne</t>
  </si>
  <si>
    <t>Serwerownia Sądu</t>
  </si>
  <si>
    <t>Zał. Nr 1 do SWZ</t>
  </si>
  <si>
    <t>Biuro Podawcze PR</t>
  </si>
  <si>
    <t>Sala Narad</t>
  </si>
  <si>
    <t>Biuro Podawcze PO</t>
  </si>
  <si>
    <t>Krosno, dnia ………………. 2022 r.</t>
  </si>
  <si>
    <t>Znak sprawy: 3034-7.261.2.2022</t>
  </si>
  <si>
    <t>Krosno, dnia ……………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</si>
</sst>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"/>
      <name val="Czcionka tekstu podstawowego"/>
      <family val="2"/>
      <charset val="238"/>
    </font>
    <font>
      <b/>
      <i/>
      <sz val="12"/>
      <color indexed="8"/>
      <name val="Czcionka tekstu podstawowego"/>
      <family val="2"/>
      <charset val="238"/>
    </font>
    <font>
      <b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6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b/>
      <sz val="8"/>
      <color indexed="8"/>
      <name val="Czcionka tekstu podstawowego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8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8"/>
      <name val="Czcionka tekstu podstawowego"/>
      <charset val="238"/>
    </font>
    <font>
      <b/>
      <sz val="6"/>
      <name val="Czcionka tekstu podstawowego"/>
      <charset val="238"/>
    </font>
    <font>
      <b/>
      <sz val="10"/>
      <name val="Czcionka tekstu podstawowego"/>
      <charset val="238"/>
    </font>
    <font>
      <sz val="11"/>
      <name val="Czcionka tekstu podstawowego"/>
      <charset val="238"/>
    </font>
    <font>
      <sz val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9"/>
      <name val="Czcionka tekstu podstawowego"/>
      <charset val="238"/>
    </font>
    <font>
      <i/>
      <sz val="1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0" fillId="0" borderId="0" xfId="0" applyNumberFormat="1"/>
    <xf numFmtId="0" fontId="3" fillId="0" borderId="0" xfId="0" applyFont="1" applyFill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0" fillId="0" borderId="3" xfId="0" applyNumberFormat="1" applyBorder="1"/>
    <xf numFmtId="4" fontId="3" fillId="0" borderId="3" xfId="0" applyNumberFormat="1" applyFont="1" applyFill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 wrapText="1"/>
    </xf>
    <xf numFmtId="4" fontId="3" fillId="0" borderId="4" xfId="0" applyNumberFormat="1" applyFont="1" applyBorder="1"/>
    <xf numFmtId="0" fontId="5" fillId="0" borderId="3" xfId="0" applyFont="1" applyFill="1" applyBorder="1" applyAlignment="1">
      <alignment horizontal="center" vertical="center" textRotation="90"/>
    </xf>
    <xf numFmtId="0" fontId="3" fillId="0" borderId="3" xfId="0" applyFont="1" applyBorder="1"/>
    <xf numFmtId="0" fontId="5" fillId="0" borderId="3" xfId="0" applyFont="1" applyFill="1" applyBorder="1" applyAlignment="1">
      <alignment horizontal="center" vertical="center" textRotation="90" wrapText="1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Border="1"/>
    <xf numFmtId="4" fontId="3" fillId="0" borderId="13" xfId="0" applyNumberFormat="1" applyFont="1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4" xfId="0" applyBorder="1"/>
    <xf numFmtId="0" fontId="0" fillId="0" borderId="16" xfId="0" applyBorder="1"/>
    <xf numFmtId="0" fontId="0" fillId="0" borderId="15" xfId="0" applyBorder="1"/>
    <xf numFmtId="0" fontId="3" fillId="0" borderId="17" xfId="0" applyFont="1" applyBorder="1"/>
    <xf numFmtId="4" fontId="3" fillId="0" borderId="18" xfId="0" applyNumberFormat="1" applyFont="1" applyBorder="1"/>
    <xf numFmtId="4" fontId="3" fillId="0" borderId="19" xfId="0" applyNumberFormat="1" applyFont="1" applyBorder="1"/>
    <xf numFmtId="4" fontId="3" fillId="0" borderId="20" xfId="0" applyNumberFormat="1" applyFont="1" applyBorder="1"/>
    <xf numFmtId="4" fontId="3" fillId="0" borderId="14" xfId="0" applyNumberFormat="1" applyFont="1" applyBorder="1"/>
    <xf numFmtId="4" fontId="3" fillId="0" borderId="16" xfId="0" applyNumberFormat="1" applyFont="1" applyBorder="1"/>
    <xf numFmtId="0" fontId="3" fillId="0" borderId="11" xfId="0" applyFont="1" applyFill="1" applyBorder="1"/>
    <xf numFmtId="0" fontId="3" fillId="0" borderId="12" xfId="0" applyFont="1" applyFill="1" applyBorder="1"/>
    <xf numFmtId="4" fontId="0" fillId="0" borderId="16" xfId="0" applyNumberFormat="1" applyBorder="1"/>
    <xf numFmtId="0" fontId="3" fillId="0" borderId="21" xfId="0" applyFont="1" applyBorder="1"/>
    <xf numFmtId="4" fontId="3" fillId="0" borderId="22" xfId="0" applyNumberFormat="1" applyFont="1" applyBorder="1"/>
    <xf numFmtId="0" fontId="3" fillId="0" borderId="20" xfId="0" applyFont="1" applyBorder="1"/>
    <xf numFmtId="4" fontId="3" fillId="0" borderId="23" xfId="0" applyNumberFormat="1" applyFont="1" applyBorder="1"/>
    <xf numFmtId="4" fontId="3" fillId="0" borderId="24" xfId="0" applyNumberFormat="1" applyFont="1" applyBorder="1"/>
    <xf numFmtId="4" fontId="3" fillId="0" borderId="25" xfId="0" applyNumberFormat="1" applyFont="1" applyFill="1" applyBorder="1"/>
    <xf numFmtId="0" fontId="7" fillId="0" borderId="4" xfId="0" applyFont="1" applyBorder="1" applyAlignment="1"/>
    <xf numFmtId="0" fontId="3" fillId="0" borderId="26" xfId="0" applyFont="1" applyFill="1" applyBorder="1"/>
    <xf numFmtId="4" fontId="3" fillId="0" borderId="27" xfId="0" applyNumberFormat="1" applyFont="1" applyFill="1" applyBorder="1"/>
    <xf numFmtId="0" fontId="0" fillId="0" borderId="28" xfId="0" applyBorder="1"/>
    <xf numFmtId="4" fontId="3" fillId="0" borderId="29" xfId="0" applyNumberFormat="1" applyFont="1" applyBorder="1"/>
    <xf numFmtId="4" fontId="3" fillId="0" borderId="30" xfId="0" applyNumberFormat="1" applyFont="1" applyBorder="1"/>
    <xf numFmtId="4" fontId="3" fillId="0" borderId="29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left"/>
    </xf>
    <xf numFmtId="4" fontId="0" fillId="0" borderId="28" xfId="0" applyNumberFormat="1" applyBorder="1"/>
    <xf numFmtId="4" fontId="3" fillId="0" borderId="29" xfId="0" applyNumberFormat="1" applyFont="1" applyFill="1" applyBorder="1"/>
    <xf numFmtId="4" fontId="3" fillId="0" borderId="30" xfId="0" applyNumberFormat="1" applyFont="1" applyFill="1" applyBorder="1"/>
    <xf numFmtId="4" fontId="3" fillId="0" borderId="6" xfId="0" applyNumberFormat="1" applyFont="1" applyFill="1" applyBorder="1"/>
    <xf numFmtId="4" fontId="3" fillId="0" borderId="24" xfId="0" applyNumberFormat="1" applyFont="1" applyFill="1" applyBorder="1"/>
    <xf numFmtId="0" fontId="3" fillId="0" borderId="6" xfId="0" applyFont="1" applyFill="1" applyBorder="1"/>
    <xf numFmtId="4" fontId="10" fillId="0" borderId="1" xfId="0" applyNumberFormat="1" applyFont="1" applyBorder="1"/>
    <xf numFmtId="4" fontId="10" fillId="0" borderId="2" xfId="0" applyNumberFormat="1" applyFont="1" applyBorder="1"/>
    <xf numFmtId="4" fontId="11" fillId="0" borderId="3" xfId="0" applyNumberFormat="1" applyFont="1" applyBorder="1"/>
    <xf numFmtId="0" fontId="10" fillId="0" borderId="1" xfId="0" applyFont="1" applyBorder="1"/>
    <xf numFmtId="4" fontId="3" fillId="0" borderId="5" xfId="0" applyNumberFormat="1" applyFont="1" applyFill="1" applyBorder="1"/>
    <xf numFmtId="4" fontId="3" fillId="0" borderId="1" xfId="0" applyNumberFormat="1" applyFont="1" applyFill="1" applyBorder="1"/>
    <xf numFmtId="4" fontId="3" fillId="0" borderId="9" xfId="0" applyNumberFormat="1" applyFont="1" applyFill="1" applyBorder="1"/>
    <xf numFmtId="4" fontId="3" fillId="0" borderId="8" xfId="0" applyNumberFormat="1" applyFont="1" applyFill="1" applyBorder="1"/>
    <xf numFmtId="0" fontId="3" fillId="0" borderId="9" xfId="0" applyFont="1" applyFill="1" applyBorder="1"/>
    <xf numFmtId="4" fontId="3" fillId="0" borderId="31" xfId="0" applyNumberFormat="1" applyFont="1" applyFill="1" applyBorder="1"/>
    <xf numFmtId="0" fontId="0" fillId="0" borderId="4" xfId="0" applyBorder="1"/>
    <xf numFmtId="0" fontId="10" fillId="0" borderId="0" xfId="0" applyFont="1"/>
    <xf numFmtId="0" fontId="5" fillId="0" borderId="6" xfId="0" applyFont="1" applyBorder="1" applyAlignment="1">
      <alignment horizontal="center" vertical="center" textRotation="90"/>
    </xf>
    <xf numFmtId="4" fontId="3" fillId="0" borderId="0" xfId="0" applyNumberFormat="1" applyFont="1" applyFill="1" applyBorder="1"/>
    <xf numFmtId="0" fontId="14" fillId="0" borderId="32" xfId="0" applyFont="1" applyFill="1" applyBorder="1" applyAlignment="1">
      <alignment horizontal="center" vertical="center" textRotation="90"/>
    </xf>
    <xf numFmtId="0" fontId="8" fillId="0" borderId="0" xfId="0" applyFont="1" applyFill="1" applyBorder="1"/>
    <xf numFmtId="0" fontId="12" fillId="0" borderId="0" xfId="0" applyFont="1" applyFill="1"/>
    <xf numFmtId="0" fontId="14" fillId="0" borderId="28" xfId="0" applyFont="1" applyFill="1" applyBorder="1" applyAlignment="1">
      <alignment horizontal="center" vertical="center" textRotation="90"/>
    </xf>
    <xf numFmtId="0" fontId="14" fillId="0" borderId="15" xfId="0" applyFont="1" applyFill="1" applyBorder="1" applyAlignment="1">
      <alignment horizontal="center" vertical="center" textRotation="90"/>
    </xf>
    <xf numFmtId="0" fontId="14" fillId="0" borderId="14" xfId="0" applyFont="1" applyFill="1" applyBorder="1" applyAlignment="1">
      <alignment horizontal="center" vertical="center" textRotation="90"/>
    </xf>
    <xf numFmtId="0" fontId="14" fillId="0" borderId="21" xfId="0" applyFont="1" applyFill="1" applyBorder="1" applyAlignment="1">
      <alignment horizontal="center" vertical="center" textRotation="90" wrapText="1"/>
    </xf>
    <xf numFmtId="0" fontId="12" fillId="0" borderId="33" xfId="0" applyFont="1" applyFill="1" applyBorder="1"/>
    <xf numFmtId="0" fontId="12" fillId="0" borderId="34" xfId="0" applyFont="1" applyFill="1" applyBorder="1"/>
    <xf numFmtId="0" fontId="12" fillId="0" borderId="16" xfId="0" applyFont="1" applyFill="1" applyBorder="1"/>
    <xf numFmtId="0" fontId="12" fillId="0" borderId="15" xfId="0" applyFont="1" applyFill="1" applyBorder="1"/>
    <xf numFmtId="0" fontId="8" fillId="0" borderId="13" xfId="0" applyFont="1" applyFill="1" applyBorder="1"/>
    <xf numFmtId="0" fontId="8" fillId="0" borderId="12" xfId="0" applyFont="1" applyFill="1" applyBorder="1"/>
    <xf numFmtId="4" fontId="8" fillId="0" borderId="13" xfId="0" applyNumberFormat="1" applyFont="1" applyFill="1" applyBorder="1"/>
    <xf numFmtId="4" fontId="8" fillId="0" borderId="10" xfId="0" applyNumberFormat="1" applyFont="1" applyFill="1" applyBorder="1"/>
    <xf numFmtId="4" fontId="8" fillId="0" borderId="5" xfId="0" applyNumberFormat="1" applyFont="1" applyFill="1" applyBorder="1"/>
    <xf numFmtId="4" fontId="8" fillId="0" borderId="9" xfId="0" applyNumberFormat="1" applyFont="1" applyFill="1" applyBorder="1"/>
    <xf numFmtId="0" fontId="12" fillId="0" borderId="20" xfId="0" applyFont="1" applyFill="1" applyBorder="1"/>
    <xf numFmtId="0" fontId="8" fillId="0" borderId="35" xfId="0" applyFont="1" applyFill="1" applyBorder="1"/>
    <xf numFmtId="0" fontId="8" fillId="0" borderId="36" xfId="0" applyFont="1" applyFill="1" applyBorder="1"/>
    <xf numFmtId="4" fontId="8" fillId="0" borderId="35" xfId="0" applyNumberFormat="1" applyFont="1" applyFill="1" applyBorder="1"/>
    <xf numFmtId="4" fontId="8" fillId="0" borderId="6" xfId="0" applyNumberFormat="1" applyFont="1" applyFill="1" applyBorder="1"/>
    <xf numFmtId="4" fontId="12" fillId="0" borderId="6" xfId="0" applyNumberFormat="1" applyFont="1" applyFill="1" applyBorder="1"/>
    <xf numFmtId="4" fontId="8" fillId="0" borderId="3" xfId="0" applyNumberFormat="1" applyFont="1" applyFill="1" applyBorder="1"/>
    <xf numFmtId="0" fontId="12" fillId="0" borderId="3" xfId="0" applyFont="1" applyFill="1" applyBorder="1"/>
    <xf numFmtId="4" fontId="8" fillId="0" borderId="37" xfId="0" applyNumberFormat="1" applyFont="1" applyFill="1" applyBorder="1"/>
    <xf numFmtId="4" fontId="8" fillId="0" borderId="38" xfId="0" applyNumberFormat="1" applyFont="1" applyFill="1" applyBorder="1"/>
    <xf numFmtId="4" fontId="12" fillId="0" borderId="39" xfId="0" applyNumberFormat="1" applyFont="1" applyFill="1" applyBorder="1"/>
    <xf numFmtId="4" fontId="12" fillId="0" borderId="16" xfId="0" applyNumberFormat="1" applyFont="1" applyFill="1" applyBorder="1"/>
    <xf numFmtId="4" fontId="12" fillId="0" borderId="15" xfId="0" applyNumberFormat="1" applyFont="1" applyFill="1" applyBorder="1"/>
    <xf numFmtId="4" fontId="12" fillId="0" borderId="0" xfId="0" applyNumberFormat="1" applyFont="1" applyFill="1" applyBorder="1"/>
    <xf numFmtId="0" fontId="12" fillId="0" borderId="21" xfId="0" applyFont="1" applyFill="1" applyBorder="1"/>
    <xf numFmtId="0" fontId="8" fillId="0" borderId="8" xfId="0" applyFont="1" applyFill="1" applyBorder="1"/>
    <xf numFmtId="0" fontId="8" fillId="0" borderId="11" xfId="0" applyFont="1" applyFill="1" applyBorder="1"/>
    <xf numFmtId="4" fontId="8" fillId="0" borderId="8" xfId="0" applyNumberFormat="1" applyFont="1" applyFill="1" applyBorder="1"/>
    <xf numFmtId="4" fontId="12" fillId="0" borderId="9" xfId="0" applyNumberFormat="1" applyFont="1" applyFill="1" applyBorder="1"/>
    <xf numFmtId="0" fontId="8" fillId="0" borderId="9" xfId="0" applyFont="1" applyFill="1" applyBorder="1"/>
    <xf numFmtId="4" fontId="8" fillId="0" borderId="7" xfId="0" applyNumberFormat="1" applyFont="1" applyFill="1" applyBorder="1"/>
    <xf numFmtId="0" fontId="8" fillId="0" borderId="10" xfId="0" applyFont="1" applyFill="1" applyBorder="1"/>
    <xf numFmtId="0" fontId="14" fillId="0" borderId="36" xfId="0" applyFont="1" applyFill="1" applyBorder="1"/>
    <xf numFmtId="4" fontId="8" fillId="0" borderId="26" xfId="0" applyNumberFormat="1" applyFont="1" applyFill="1" applyBorder="1"/>
    <xf numFmtId="4" fontId="8" fillId="0" borderId="40" xfId="0" applyNumberFormat="1" applyFont="1" applyFill="1" applyBorder="1"/>
    <xf numFmtId="0" fontId="8" fillId="0" borderId="3" xfId="0" applyFont="1" applyFill="1" applyBorder="1"/>
    <xf numFmtId="0" fontId="15" fillId="0" borderId="17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37" xfId="0" applyFont="1" applyFill="1" applyBorder="1" applyAlignment="1">
      <alignment vertical="center"/>
    </xf>
    <xf numFmtId="0" fontId="15" fillId="0" borderId="38" xfId="0" applyFont="1" applyFill="1" applyBorder="1" applyAlignment="1">
      <alignment vertical="center"/>
    </xf>
    <xf numFmtId="0" fontId="15" fillId="0" borderId="33" xfId="0" applyFont="1" applyFill="1" applyBorder="1" applyAlignment="1">
      <alignment vertical="center"/>
    </xf>
    <xf numFmtId="0" fontId="15" fillId="0" borderId="34" xfId="0" applyFont="1" applyFill="1" applyBorder="1" applyAlignment="1">
      <alignment vertical="center"/>
    </xf>
    <xf numFmtId="4" fontId="8" fillId="0" borderId="18" xfId="0" applyNumberFormat="1" applyFont="1" applyFill="1" applyBorder="1"/>
    <xf numFmtId="4" fontId="8" fillId="0" borderId="20" xfId="0" applyNumberFormat="1" applyFont="1" applyFill="1" applyBorder="1"/>
    <xf numFmtId="0" fontId="8" fillId="0" borderId="20" xfId="0" applyFont="1" applyFill="1" applyBorder="1"/>
    <xf numFmtId="4" fontId="8" fillId="0" borderId="36" xfId="0" applyNumberFormat="1" applyFont="1" applyFill="1" applyBorder="1"/>
    <xf numFmtId="4" fontId="8" fillId="0" borderId="41" xfId="0" applyNumberFormat="1" applyFont="1" applyFill="1" applyBorder="1"/>
    <xf numFmtId="4" fontId="8" fillId="0" borderId="42" xfId="0" applyNumberFormat="1" applyFont="1" applyFill="1" applyBorder="1"/>
    <xf numFmtId="0" fontId="8" fillId="0" borderId="43" xfId="0" applyFont="1" applyFill="1" applyBorder="1"/>
    <xf numFmtId="0" fontId="12" fillId="0" borderId="35" xfId="0" applyFont="1" applyFill="1" applyBorder="1"/>
    <xf numFmtId="4" fontId="14" fillId="0" borderId="3" xfId="0" applyNumberFormat="1" applyFont="1" applyFill="1" applyBorder="1"/>
    <xf numFmtId="4" fontId="14" fillId="0" borderId="6" xfId="0" applyNumberFormat="1" applyFont="1" applyFill="1" applyBorder="1"/>
    <xf numFmtId="0" fontId="0" fillId="0" borderId="0" xfId="0" applyFill="1"/>
    <xf numFmtId="0" fontId="5" fillId="0" borderId="6" xfId="0" applyFont="1" applyFill="1" applyBorder="1" applyAlignment="1">
      <alignment horizontal="center" vertical="center" textRotation="90"/>
    </xf>
    <xf numFmtId="0" fontId="0" fillId="0" borderId="28" xfId="0" applyFill="1" applyBorder="1"/>
    <xf numFmtId="0" fontId="0" fillId="0" borderId="16" xfId="0" applyFill="1" applyBorder="1"/>
    <xf numFmtId="0" fontId="0" fillId="0" borderId="14" xfId="0" applyFill="1" applyBorder="1"/>
    <xf numFmtId="0" fontId="0" fillId="0" borderId="15" xfId="0" applyFill="1" applyBorder="1"/>
    <xf numFmtId="0" fontId="3" fillId="0" borderId="1" xfId="0" applyFont="1" applyFill="1" applyBorder="1"/>
    <xf numFmtId="4" fontId="3" fillId="0" borderId="11" xfId="0" applyNumberFormat="1" applyFont="1" applyFill="1" applyBorder="1"/>
    <xf numFmtId="4" fontId="3" fillId="0" borderId="44" xfId="0" applyNumberFormat="1" applyFont="1" applyFill="1" applyBorder="1"/>
    <xf numFmtId="0" fontId="3" fillId="0" borderId="2" xfId="0" applyFont="1" applyFill="1" applyBorder="1"/>
    <xf numFmtId="4" fontId="3" fillId="0" borderId="7" xfId="0" applyNumberFormat="1" applyFont="1" applyFill="1" applyBorder="1"/>
    <xf numFmtId="4" fontId="3" fillId="0" borderId="2" xfId="0" applyNumberFormat="1" applyFont="1" applyFill="1" applyBorder="1"/>
    <xf numFmtId="4" fontId="3" fillId="0" borderId="12" xfId="0" applyNumberFormat="1" applyFont="1" applyFill="1" applyBorder="1"/>
    <xf numFmtId="4" fontId="3" fillId="0" borderId="13" xfId="0" applyNumberFormat="1" applyFont="1" applyFill="1" applyBorder="1"/>
    <xf numFmtId="4" fontId="3" fillId="0" borderId="10" xfId="0" applyNumberFormat="1" applyFont="1" applyFill="1" applyBorder="1"/>
    <xf numFmtId="4" fontId="3" fillId="0" borderId="45" xfId="0" applyNumberFormat="1" applyFont="1" applyFill="1" applyBorder="1"/>
    <xf numFmtId="0" fontId="3" fillId="0" borderId="10" xfId="0" applyFont="1" applyFill="1" applyBorder="1"/>
    <xf numFmtId="0" fontId="3" fillId="0" borderId="46" xfId="0" applyFont="1" applyFill="1" applyBorder="1"/>
    <xf numFmtId="0" fontId="3" fillId="0" borderId="20" xfId="0" applyFont="1" applyFill="1" applyBorder="1"/>
    <xf numFmtId="4" fontId="3" fillId="0" borderId="18" xfId="0" applyNumberFormat="1" applyFont="1" applyFill="1" applyBorder="1"/>
    <xf numFmtId="4" fontId="3" fillId="0" borderId="19" xfId="0" applyNumberFormat="1" applyFont="1" applyFill="1" applyBorder="1"/>
    <xf numFmtId="4" fontId="3" fillId="0" borderId="20" xfId="0" applyNumberFormat="1" applyFont="1" applyFill="1" applyBorder="1"/>
    <xf numFmtId="0" fontId="3" fillId="0" borderId="35" xfId="0" applyFont="1" applyFill="1" applyBorder="1"/>
    <xf numFmtId="4" fontId="3" fillId="0" borderId="35" xfId="0" applyNumberFormat="1" applyFont="1" applyFill="1" applyBorder="1"/>
    <xf numFmtId="0" fontId="3" fillId="0" borderId="3" xfId="0" applyFont="1" applyFill="1" applyBorder="1"/>
    <xf numFmtId="4" fontId="3" fillId="0" borderId="32" xfId="0" applyNumberFormat="1" applyFont="1" applyFill="1" applyBorder="1"/>
    <xf numFmtId="4" fontId="3" fillId="0" borderId="14" xfId="0" applyNumberFormat="1" applyFont="1" applyFill="1" applyBorder="1"/>
    <xf numFmtId="4" fontId="3" fillId="0" borderId="34" xfId="0" applyNumberFormat="1" applyFont="1" applyFill="1" applyBorder="1"/>
    <xf numFmtId="0" fontId="0" fillId="0" borderId="21" xfId="0" applyFill="1" applyBorder="1"/>
    <xf numFmtId="4" fontId="3" fillId="0" borderId="23" xfId="0" applyNumberFormat="1" applyFont="1" applyFill="1" applyBorder="1"/>
    <xf numFmtId="4" fontId="3" fillId="0" borderId="47" xfId="0" applyNumberFormat="1" applyFont="1" applyFill="1" applyBorder="1"/>
    <xf numFmtId="4" fontId="3" fillId="0" borderId="28" xfId="0" applyNumberFormat="1" applyFont="1" applyFill="1" applyBorder="1"/>
    <xf numFmtId="4" fontId="3" fillId="0" borderId="16" xfId="0" applyNumberFormat="1" applyFont="1" applyFill="1" applyBorder="1"/>
    <xf numFmtId="4" fontId="3" fillId="0" borderId="4" xfId="0" applyNumberFormat="1" applyFont="1" applyFill="1" applyBorder="1"/>
    <xf numFmtId="4" fontId="3" fillId="0" borderId="15" xfId="0" applyNumberFormat="1" applyFont="1" applyFill="1" applyBorder="1"/>
    <xf numFmtId="4" fontId="3" fillId="0" borderId="5" xfId="0" applyNumberFormat="1" applyFont="1" applyFill="1" applyBorder="1" applyAlignment="1">
      <alignment horizontal="left"/>
    </xf>
    <xf numFmtId="0" fontId="0" fillId="0" borderId="35" xfId="0" applyFill="1" applyBorder="1"/>
    <xf numFmtId="0" fontId="0" fillId="0" borderId="31" xfId="0" applyFill="1" applyBorder="1"/>
    <xf numFmtId="0" fontId="0" fillId="0" borderId="48" xfId="0" applyFill="1" applyBorder="1"/>
    <xf numFmtId="0" fontId="4" fillId="0" borderId="48" xfId="0" applyFont="1" applyFill="1" applyBorder="1" applyAlignment="1">
      <alignment horizontal="center" vertical="center"/>
    </xf>
    <xf numFmtId="4" fontId="3" fillId="0" borderId="48" xfId="0" applyNumberFormat="1" applyFont="1" applyFill="1" applyBorder="1"/>
    <xf numFmtId="0" fontId="18" fillId="0" borderId="3" xfId="0" applyFont="1" applyFill="1" applyBorder="1" applyAlignment="1">
      <alignment horizontal="center" vertical="center" textRotation="90" wrapText="1"/>
    </xf>
    <xf numFmtId="0" fontId="21" fillId="0" borderId="11" xfId="0" applyFont="1" applyFill="1" applyBorder="1"/>
    <xf numFmtId="4" fontId="21" fillId="0" borderId="29" xfId="0" applyNumberFormat="1" applyFont="1" applyFill="1" applyBorder="1"/>
    <xf numFmtId="4" fontId="21" fillId="0" borderId="5" xfId="0" applyNumberFormat="1" applyFont="1" applyFill="1" applyBorder="1"/>
    <xf numFmtId="4" fontId="21" fillId="0" borderId="1" xfId="0" applyNumberFormat="1" applyFont="1" applyFill="1" applyBorder="1"/>
    <xf numFmtId="4" fontId="21" fillId="0" borderId="9" xfId="0" applyNumberFormat="1" applyFont="1" applyFill="1" applyBorder="1"/>
    <xf numFmtId="4" fontId="21" fillId="0" borderId="8" xfId="0" applyNumberFormat="1" applyFont="1" applyFill="1" applyBorder="1"/>
    <xf numFmtId="0" fontId="21" fillId="0" borderId="9" xfId="0" applyFont="1" applyFill="1" applyBorder="1"/>
    <xf numFmtId="0" fontId="21" fillId="0" borderId="12" xfId="0" applyFont="1" applyFill="1" applyBorder="1"/>
    <xf numFmtId="4" fontId="21" fillId="0" borderId="30" xfId="0" applyNumberFormat="1" applyFont="1" applyFill="1" applyBorder="1"/>
    <xf numFmtId="0" fontId="21" fillId="0" borderId="0" xfId="0" applyFont="1" applyFill="1" applyBorder="1"/>
    <xf numFmtId="0" fontId="18" fillId="0" borderId="6" xfId="0" applyFont="1" applyFill="1" applyBorder="1" applyAlignment="1">
      <alignment horizontal="center" vertical="center" textRotation="90" wrapText="1"/>
    </xf>
    <xf numFmtId="0" fontId="20" fillId="0" borderId="28" xfId="0" applyFont="1" applyFill="1" applyBorder="1"/>
    <xf numFmtId="0" fontId="20" fillId="0" borderId="16" xfId="0" applyFont="1" applyFill="1" applyBorder="1"/>
    <xf numFmtId="0" fontId="20" fillId="0" borderId="15" xfId="0" applyFont="1" applyFill="1" applyBorder="1"/>
    <xf numFmtId="0" fontId="20" fillId="0" borderId="14" xfId="0" applyFont="1" applyFill="1" applyBorder="1"/>
    <xf numFmtId="0" fontId="21" fillId="0" borderId="1" xfId="0" applyFont="1" applyFill="1" applyBorder="1"/>
    <xf numFmtId="0" fontId="21" fillId="0" borderId="2" xfId="0" applyFont="1" applyFill="1" applyBorder="1"/>
    <xf numFmtId="4" fontId="21" fillId="0" borderId="7" xfId="0" applyNumberFormat="1" applyFont="1" applyFill="1" applyBorder="1"/>
    <xf numFmtId="4" fontId="21" fillId="0" borderId="2" xfId="0" applyNumberFormat="1" applyFont="1" applyFill="1" applyBorder="1"/>
    <xf numFmtId="4" fontId="21" fillId="0" borderId="10" xfId="0" applyNumberFormat="1" applyFont="1" applyFill="1" applyBorder="1"/>
    <xf numFmtId="4" fontId="21" fillId="0" borderId="13" xfId="0" applyNumberFormat="1" applyFont="1" applyFill="1" applyBorder="1"/>
    <xf numFmtId="4" fontId="21" fillId="0" borderId="24" xfId="0" applyNumberFormat="1" applyFont="1" applyFill="1" applyBorder="1"/>
    <xf numFmtId="4" fontId="21" fillId="0" borderId="23" xfId="0" applyNumberFormat="1" applyFont="1" applyFill="1" applyBorder="1"/>
    <xf numFmtId="4" fontId="21" fillId="0" borderId="19" xfId="0" applyNumberFormat="1" applyFont="1" applyFill="1" applyBorder="1"/>
    <xf numFmtId="4" fontId="21" fillId="0" borderId="20" xfId="0" applyNumberFormat="1" applyFont="1" applyFill="1" applyBorder="1"/>
    <xf numFmtId="4" fontId="21" fillId="0" borderId="18" xfId="0" applyNumberFormat="1" applyFont="1" applyFill="1" applyBorder="1"/>
    <xf numFmtId="0" fontId="21" fillId="0" borderId="20" xfId="0" applyFont="1" applyFill="1" applyBorder="1"/>
    <xf numFmtId="0" fontId="21" fillId="0" borderId="0" xfId="0" applyFont="1" applyFill="1"/>
    <xf numFmtId="4" fontId="21" fillId="0" borderId="3" xfId="0" applyNumberFormat="1" applyFont="1" applyFill="1" applyBorder="1"/>
    <xf numFmtId="4" fontId="21" fillId="0" borderId="6" xfId="0" applyNumberFormat="1" applyFont="1" applyFill="1" applyBorder="1"/>
    <xf numFmtId="4" fontId="20" fillId="0" borderId="3" xfId="0" applyNumberFormat="1" applyFont="1" applyFill="1" applyBorder="1"/>
    <xf numFmtId="0" fontId="21" fillId="0" borderId="3" xfId="0" applyFont="1" applyFill="1" applyBorder="1"/>
    <xf numFmtId="4" fontId="21" fillId="0" borderId="28" xfId="0" applyNumberFormat="1" applyFont="1" applyFill="1" applyBorder="1"/>
    <xf numFmtId="4" fontId="21" fillId="0" borderId="16" xfId="0" applyNumberFormat="1" applyFont="1" applyFill="1" applyBorder="1"/>
    <xf numFmtId="4" fontId="20" fillId="0" borderId="15" xfId="0" applyNumberFormat="1" applyFont="1" applyFill="1" applyBorder="1"/>
    <xf numFmtId="4" fontId="20" fillId="0" borderId="14" xfId="0" applyNumberFormat="1" applyFont="1" applyFill="1" applyBorder="1"/>
    <xf numFmtId="4" fontId="20" fillId="0" borderId="28" xfId="0" applyNumberFormat="1" applyFont="1" applyFill="1" applyBorder="1"/>
    <xf numFmtId="4" fontId="20" fillId="0" borderId="16" xfId="0" applyNumberFormat="1" applyFont="1" applyFill="1" applyBorder="1"/>
    <xf numFmtId="4" fontId="21" fillId="0" borderId="4" xfId="0" applyNumberFormat="1" applyFont="1" applyFill="1" applyBorder="1"/>
    <xf numFmtId="4" fontId="21" fillId="0" borderId="5" xfId="0" applyNumberFormat="1" applyFont="1" applyFill="1" applyBorder="1" applyAlignment="1">
      <alignment horizontal="left"/>
    </xf>
    <xf numFmtId="0" fontId="21" fillId="0" borderId="10" xfId="0" applyFont="1" applyFill="1" applyBorder="1"/>
    <xf numFmtId="0" fontId="20" fillId="0" borderId="0" xfId="0" applyFont="1" applyFill="1"/>
    <xf numFmtId="4" fontId="20" fillId="0" borderId="32" xfId="0" applyNumberFormat="1" applyFont="1" applyFill="1" applyBorder="1"/>
    <xf numFmtId="4" fontId="20" fillId="0" borderId="0" xfId="0" applyNumberFormat="1" applyFont="1" applyFill="1" applyBorder="1"/>
    <xf numFmtId="4" fontId="20" fillId="0" borderId="21" xfId="0" applyNumberFormat="1" applyFont="1" applyFill="1" applyBorder="1"/>
    <xf numFmtId="0" fontId="21" fillId="0" borderId="17" xfId="0" applyFont="1" applyFill="1" applyBorder="1"/>
    <xf numFmtId="0" fontId="21" fillId="0" borderId="21" xfId="0" applyFont="1" applyFill="1" applyBorder="1"/>
    <xf numFmtId="4" fontId="21" fillId="0" borderId="48" xfId="0" applyNumberFormat="1" applyFont="1" applyFill="1" applyBorder="1"/>
    <xf numFmtId="0" fontId="5" fillId="0" borderId="25" xfId="0" applyFont="1" applyFill="1" applyBorder="1" applyAlignment="1">
      <alignment horizontal="center" vertical="center" textRotation="90" wrapText="1"/>
    </xf>
    <xf numFmtId="4" fontId="3" fillId="0" borderId="49" xfId="0" applyNumberFormat="1" applyFont="1" applyFill="1" applyBorder="1"/>
    <xf numFmtId="0" fontId="0" fillId="0" borderId="9" xfId="0" applyFill="1" applyBorder="1"/>
    <xf numFmtId="4" fontId="3" fillId="0" borderId="46" xfId="0" applyNumberFormat="1" applyFont="1" applyFill="1" applyBorder="1"/>
    <xf numFmtId="0" fontId="0" fillId="0" borderId="20" xfId="0" applyFill="1" applyBorder="1"/>
    <xf numFmtId="0" fontId="3" fillId="0" borderId="36" xfId="0" applyFont="1" applyFill="1" applyBorder="1"/>
    <xf numFmtId="0" fontId="0" fillId="0" borderId="3" xfId="0" applyFill="1" applyBorder="1"/>
    <xf numFmtId="4" fontId="3" fillId="0" borderId="50" xfId="0" applyNumberFormat="1" applyFont="1" applyFill="1" applyBorder="1"/>
    <xf numFmtId="4" fontId="3" fillId="0" borderId="38" xfId="0" applyNumberFormat="1" applyFont="1" applyFill="1" applyBorder="1"/>
    <xf numFmtId="4" fontId="3" fillId="0" borderId="33" xfId="0" applyNumberFormat="1" applyFont="1" applyFill="1" applyBorder="1"/>
    <xf numFmtId="4" fontId="3" fillId="0" borderId="5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9" xfId="0" applyNumberFormat="1" applyFont="1" applyFill="1" applyBorder="1" applyAlignment="1">
      <alignment horizontal="right" vertical="center"/>
    </xf>
    <xf numFmtId="4" fontId="3" fillId="0" borderId="8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3" fillId="0" borderId="13" xfId="0" applyNumberFormat="1" applyFont="1" applyFill="1" applyBorder="1" applyAlignment="1">
      <alignment horizontal="right" vertical="center"/>
    </xf>
    <xf numFmtId="4" fontId="3" fillId="0" borderId="23" xfId="0" applyNumberFormat="1" applyFont="1" applyFill="1" applyBorder="1" applyAlignment="1">
      <alignment horizontal="right" vertical="center"/>
    </xf>
    <xf numFmtId="4" fontId="3" fillId="0" borderId="19" xfId="0" applyNumberFormat="1" applyFont="1" applyFill="1" applyBorder="1" applyAlignment="1">
      <alignment horizontal="right" vertical="center"/>
    </xf>
    <xf numFmtId="4" fontId="3" fillId="0" borderId="20" xfId="0" applyNumberFormat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>
      <alignment horizontal="right" vertical="center"/>
    </xf>
    <xf numFmtId="0" fontId="3" fillId="0" borderId="40" xfId="0" applyFont="1" applyFill="1" applyBorder="1"/>
    <xf numFmtId="0" fontId="3" fillId="0" borderId="25" xfId="0" applyFont="1" applyFill="1" applyBorder="1"/>
    <xf numFmtId="4" fontId="3" fillId="0" borderId="51" xfId="0" applyNumberFormat="1" applyFont="1" applyFill="1" applyBorder="1"/>
    <xf numFmtId="4" fontId="3" fillId="0" borderId="0" xfId="0" applyNumberFormat="1" applyFont="1"/>
    <xf numFmtId="0" fontId="3" fillId="0" borderId="21" xfId="0" applyFont="1" applyFill="1" applyBorder="1"/>
    <xf numFmtId="0" fontId="10" fillId="0" borderId="2" xfId="0" applyFont="1" applyBorder="1"/>
    <xf numFmtId="0" fontId="0" fillId="0" borderId="35" xfId="0" applyBorder="1"/>
    <xf numFmtId="0" fontId="11" fillId="0" borderId="26" xfId="0" applyFont="1" applyFill="1" applyBorder="1"/>
    <xf numFmtId="4" fontId="22" fillId="0" borderId="0" xfId="0" applyNumberFormat="1" applyFont="1"/>
    <xf numFmtId="4" fontId="23" fillId="0" borderId="0" xfId="0" applyNumberFormat="1" applyFont="1" applyFill="1"/>
    <xf numFmtId="4" fontId="0" fillId="0" borderId="0" xfId="0" applyNumberFormat="1" applyFill="1"/>
    <xf numFmtId="4" fontId="12" fillId="0" borderId="0" xfId="0" applyNumberFormat="1" applyFont="1" applyFill="1"/>
    <xf numFmtId="4" fontId="11" fillId="0" borderId="28" xfId="0" applyNumberFormat="1" applyFont="1" applyBorder="1"/>
    <xf numFmtId="4" fontId="11" fillId="2" borderId="28" xfId="0" applyNumberFormat="1" applyFont="1" applyFill="1" applyBorder="1"/>
    <xf numFmtId="4" fontId="11" fillId="3" borderId="28" xfId="0" applyNumberFormat="1" applyFont="1" applyFill="1" applyBorder="1"/>
    <xf numFmtId="0" fontId="10" fillId="0" borderId="52" xfId="0" applyFont="1" applyFill="1" applyBorder="1"/>
    <xf numFmtId="4" fontId="3" fillId="0" borderId="53" xfId="0" applyNumberFormat="1" applyFont="1" applyFill="1" applyBorder="1"/>
    <xf numFmtId="4" fontId="14" fillId="0" borderId="15" xfId="0" applyNumberFormat="1" applyFont="1" applyFill="1" applyBorder="1"/>
    <xf numFmtId="4" fontId="14" fillId="0" borderId="28" xfId="0" applyNumberFormat="1" applyFont="1" applyFill="1" applyBorder="1"/>
    <xf numFmtId="4" fontId="14" fillId="0" borderId="14" xfId="0" applyNumberFormat="1" applyFont="1" applyFill="1" applyBorder="1"/>
    <xf numFmtId="4" fontId="3" fillId="0" borderId="54" xfId="0" applyNumberFormat="1" applyFont="1" applyBorder="1"/>
    <xf numFmtId="4" fontId="3" fillId="0" borderId="55" xfId="0" applyNumberFormat="1" applyFont="1" applyBorder="1"/>
    <xf numFmtId="4" fontId="21" fillId="0" borderId="53" xfId="0" applyNumberFormat="1" applyFont="1" applyFill="1" applyBorder="1"/>
    <xf numFmtId="4" fontId="21" fillId="0" borderId="56" xfId="0" applyNumberFormat="1" applyFont="1" applyFill="1" applyBorder="1"/>
    <xf numFmtId="4" fontId="21" fillId="0" borderId="57" xfId="0" applyNumberFormat="1" applyFont="1" applyFill="1" applyBorder="1"/>
    <xf numFmtId="4" fontId="21" fillId="0" borderId="54" xfId="0" applyNumberFormat="1" applyFont="1" applyFill="1" applyBorder="1"/>
    <xf numFmtId="4" fontId="21" fillId="0" borderId="0" xfId="0" applyNumberFormat="1" applyFont="1" applyFill="1"/>
    <xf numFmtId="0" fontId="5" fillId="2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27" fillId="0" borderId="0" xfId="0" applyFont="1" applyFill="1"/>
    <xf numFmtId="4" fontId="26" fillId="0" borderId="58" xfId="0" applyNumberFormat="1" applyFont="1" applyFill="1" applyBorder="1" applyAlignment="1">
      <alignment horizontal="center"/>
    </xf>
    <xf numFmtId="0" fontId="26" fillId="0" borderId="58" xfId="0" applyFont="1" applyFill="1" applyBorder="1" applyAlignment="1">
      <alignment horizontal="center"/>
    </xf>
    <xf numFmtId="0" fontId="16" fillId="0" borderId="59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 textRotation="90" wrapText="1"/>
    </xf>
    <xf numFmtId="0" fontId="17" fillId="0" borderId="25" xfId="0" applyFont="1" applyFill="1" applyBorder="1" applyAlignment="1">
      <alignment horizontal="center" vertical="center" textRotation="90" wrapText="1"/>
    </xf>
    <xf numFmtId="0" fontId="20" fillId="0" borderId="58" xfId="0" applyFont="1" applyFill="1" applyBorder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/>
    </xf>
    <xf numFmtId="0" fontId="19" fillId="0" borderId="16" xfId="0" applyFont="1" applyFill="1" applyBorder="1" applyAlignment="1">
      <alignment horizontal="left"/>
    </xf>
    <xf numFmtId="0" fontId="17" fillId="0" borderId="3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textRotation="90" wrapText="1"/>
    </xf>
    <xf numFmtId="0" fontId="18" fillId="0" borderId="25" xfId="0" applyFont="1" applyFill="1" applyBorder="1" applyAlignment="1">
      <alignment horizontal="center" vertical="center" textRotation="90" wrapText="1"/>
    </xf>
    <xf numFmtId="4" fontId="25" fillId="0" borderId="58" xfId="0" applyNumberFormat="1" applyFont="1" applyBorder="1" applyAlignment="1">
      <alignment horizontal="center"/>
    </xf>
    <xf numFmtId="0" fontId="25" fillId="0" borderId="5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58" xfId="0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59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3" fillId="0" borderId="58" xfId="0" applyNumberFormat="1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28" xfId="0" applyFont="1" applyFill="1" applyBorder="1" applyAlignment="1">
      <alignment horizontal="center" vertical="center" textRotation="90" wrapText="1"/>
    </xf>
    <xf numFmtId="0" fontId="5" fillId="0" borderId="25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center" vertical="center" textRotation="90"/>
    </xf>
    <xf numFmtId="0" fontId="5" fillId="0" borderId="25" xfId="0" applyFont="1" applyFill="1" applyBorder="1" applyAlignment="1">
      <alignment horizontal="center" vertical="center" textRotation="90"/>
    </xf>
    <xf numFmtId="0" fontId="6" fillId="0" borderId="0" xfId="0" applyFont="1" applyFill="1" applyAlignment="1">
      <alignment horizontal="center"/>
    </xf>
    <xf numFmtId="0" fontId="9" fillId="0" borderId="28" xfId="0" applyFont="1" applyFill="1" applyBorder="1" applyAlignment="1">
      <alignment horizontal="center" vertical="center" textRotation="90" wrapText="1"/>
    </xf>
    <xf numFmtId="0" fontId="9" fillId="0" borderId="25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left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left" vertical="center"/>
    </xf>
    <xf numFmtId="4" fontId="24" fillId="0" borderId="58" xfId="0" applyNumberFormat="1" applyFont="1" applyFill="1" applyBorder="1" applyAlignment="1">
      <alignment horizontal="center"/>
    </xf>
    <xf numFmtId="0" fontId="24" fillId="0" borderId="58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14" fillId="0" borderId="3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textRotation="90"/>
    </xf>
    <xf numFmtId="0" fontId="14" fillId="0" borderId="25" xfId="0" applyFont="1" applyFill="1" applyBorder="1" applyAlignment="1">
      <alignment horizontal="center" vertical="center" textRotation="90"/>
    </xf>
    <xf numFmtId="0" fontId="5" fillId="0" borderId="28" xfId="0" applyFont="1" applyBorder="1" applyAlignment="1">
      <alignment horizontal="center" vertical="center" textRotation="90"/>
    </xf>
    <xf numFmtId="0" fontId="5" fillId="0" borderId="25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03"/>
  <sheetViews>
    <sheetView tabSelected="1" zoomScaleNormal="100" workbookViewId="0">
      <pane ySplit="4" topLeftCell="A5" activePane="bottomLeft" state="frozen"/>
      <selection activeCell="H17" sqref="H17"/>
      <selection pane="bottomLeft" activeCell="G110" sqref="G110"/>
    </sheetView>
  </sheetViews>
  <sheetFormatPr defaultRowHeight="14.25"/>
  <cols>
    <col min="1" max="1" width="3.125" style="221" customWidth="1"/>
    <col min="2" max="2" width="21" style="221" customWidth="1"/>
    <col min="3" max="3" width="7.75" style="221" customWidth="1"/>
    <col min="4" max="9" width="6.125" style="221" customWidth="1"/>
    <col min="10" max="10" width="4.875" style="221" customWidth="1"/>
  </cols>
  <sheetData>
    <row r="1" spans="1:10">
      <c r="A1" s="348" t="s">
        <v>109</v>
      </c>
      <c r="B1" s="348"/>
      <c r="C1" s="348"/>
      <c r="D1" s="348"/>
      <c r="H1" s="221" t="s">
        <v>104</v>
      </c>
    </row>
    <row r="2" spans="1:10" ht="15.75" thickBot="1">
      <c r="A2" s="282" t="s">
        <v>97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0" ht="34.5" customHeight="1" thickBot="1">
      <c r="A3" s="284" t="s">
        <v>24</v>
      </c>
      <c r="B3" s="283" t="s">
        <v>0</v>
      </c>
      <c r="C3" s="294" t="s">
        <v>4</v>
      </c>
      <c r="D3" s="293" t="s">
        <v>83</v>
      </c>
      <c r="E3" s="293"/>
      <c r="F3" s="291"/>
      <c r="G3" s="290" t="s">
        <v>61</v>
      </c>
      <c r="H3" s="291"/>
      <c r="I3" s="292" t="s">
        <v>65</v>
      </c>
      <c r="J3" s="292"/>
    </row>
    <row r="4" spans="1:10" ht="42" customHeight="1" thickBot="1">
      <c r="A4" s="285"/>
      <c r="B4" s="283"/>
      <c r="C4" s="295"/>
      <c r="D4" s="190" t="s">
        <v>2</v>
      </c>
      <c r="E4" s="179" t="s">
        <v>3</v>
      </c>
      <c r="F4" s="179" t="s">
        <v>91</v>
      </c>
      <c r="G4" s="179" t="s">
        <v>60</v>
      </c>
      <c r="H4" s="179" t="s">
        <v>62</v>
      </c>
      <c r="I4" s="179" t="s">
        <v>63</v>
      </c>
      <c r="J4" s="179" t="s">
        <v>64</v>
      </c>
    </row>
    <row r="5" spans="1:10" ht="14.25" customHeight="1">
      <c r="A5" s="289" t="s">
        <v>22</v>
      </c>
      <c r="B5" s="289"/>
      <c r="C5" s="191"/>
      <c r="D5" s="192"/>
      <c r="E5" s="192"/>
      <c r="F5" s="193"/>
      <c r="G5" s="194"/>
      <c r="H5" s="193"/>
      <c r="I5" s="194"/>
      <c r="J5" s="193"/>
    </row>
    <row r="6" spans="1:10" ht="10.5" customHeight="1">
      <c r="A6" s="195">
        <v>0</v>
      </c>
      <c r="B6" s="180"/>
      <c r="C6" s="181">
        <v>12.3</v>
      </c>
      <c r="D6" s="182">
        <f>C6</f>
        <v>12.3</v>
      </c>
      <c r="E6" s="183"/>
      <c r="F6" s="184"/>
      <c r="G6" s="185"/>
      <c r="H6" s="184">
        <v>12.3</v>
      </c>
      <c r="I6" s="185">
        <v>1.23</v>
      </c>
      <c r="J6" s="186">
        <v>1</v>
      </c>
    </row>
    <row r="7" spans="1:10" ht="10.5" customHeight="1">
      <c r="A7" s="195">
        <v>1</v>
      </c>
      <c r="B7" s="180"/>
      <c r="C7" s="181">
        <v>7.65</v>
      </c>
      <c r="D7" s="182">
        <v>7.65</v>
      </c>
      <c r="E7" s="183"/>
      <c r="F7" s="184"/>
      <c r="G7" s="185"/>
      <c r="H7" s="184">
        <v>7.65</v>
      </c>
      <c r="I7" s="185">
        <v>0.5</v>
      </c>
      <c r="J7" s="186">
        <v>1</v>
      </c>
    </row>
    <row r="8" spans="1:10" ht="10.5" customHeight="1">
      <c r="A8" s="195">
        <v>2</v>
      </c>
      <c r="B8" s="180"/>
      <c r="C8" s="181">
        <v>17.5</v>
      </c>
      <c r="D8" s="182">
        <v>17.5</v>
      </c>
      <c r="E8" s="183"/>
      <c r="F8" s="184"/>
      <c r="G8" s="185"/>
      <c r="H8" s="184">
        <f>C8</f>
        <v>17.5</v>
      </c>
      <c r="I8" s="185">
        <v>1.5</v>
      </c>
      <c r="J8" s="186">
        <v>2</v>
      </c>
    </row>
    <row r="9" spans="1:10" ht="10.5" customHeight="1">
      <c r="A9" s="195">
        <v>3</v>
      </c>
      <c r="B9" s="180"/>
      <c r="C9" s="181">
        <v>26.26</v>
      </c>
      <c r="D9" s="182">
        <f t="shared" ref="D9:D19" si="0">C9</f>
        <v>26.26</v>
      </c>
      <c r="E9" s="183"/>
      <c r="F9" s="184"/>
      <c r="G9" s="185"/>
      <c r="H9" s="184">
        <f>C9</f>
        <v>26.26</v>
      </c>
      <c r="I9" s="185">
        <v>1.5</v>
      </c>
      <c r="J9" s="186">
        <v>3</v>
      </c>
    </row>
    <row r="10" spans="1:10" ht="10.5" customHeight="1">
      <c r="A10" s="195">
        <v>4</v>
      </c>
      <c r="B10" s="180" t="s">
        <v>54</v>
      </c>
      <c r="C10" s="181">
        <v>18.100000000000001</v>
      </c>
      <c r="D10" s="182">
        <f t="shared" si="0"/>
        <v>18.100000000000001</v>
      </c>
      <c r="E10" s="183"/>
      <c r="F10" s="184"/>
      <c r="G10" s="185">
        <v>18.100000000000001</v>
      </c>
      <c r="H10" s="184"/>
      <c r="I10" s="185">
        <v>0.5</v>
      </c>
      <c r="J10" s="186">
        <v>1</v>
      </c>
    </row>
    <row r="11" spans="1:10" ht="10.5" customHeight="1">
      <c r="A11" s="195">
        <v>5</v>
      </c>
      <c r="B11" s="180" t="s">
        <v>15</v>
      </c>
      <c r="C11" s="181">
        <v>1.5</v>
      </c>
      <c r="D11" s="182">
        <v>1.5</v>
      </c>
      <c r="E11" s="183"/>
      <c r="F11" s="184"/>
      <c r="G11" s="185">
        <v>1.5</v>
      </c>
      <c r="H11" s="184"/>
      <c r="I11" s="185"/>
      <c r="J11" s="186"/>
    </row>
    <row r="12" spans="1:10" ht="10.5" customHeight="1">
      <c r="A12" s="195">
        <v>6</v>
      </c>
      <c r="B12" s="180" t="s">
        <v>7</v>
      </c>
      <c r="C12" s="181">
        <v>28.72</v>
      </c>
      <c r="D12" s="182">
        <f t="shared" si="0"/>
        <v>28.72</v>
      </c>
      <c r="E12" s="183"/>
      <c r="F12" s="184"/>
      <c r="G12" s="185">
        <v>28.72</v>
      </c>
      <c r="H12" s="184"/>
      <c r="I12" s="185">
        <v>2.46</v>
      </c>
      <c r="J12" s="186">
        <v>2</v>
      </c>
    </row>
    <row r="13" spans="1:10" ht="10.5" customHeight="1">
      <c r="A13" s="195">
        <v>7</v>
      </c>
      <c r="B13" s="180"/>
      <c r="C13" s="181">
        <v>49.02</v>
      </c>
      <c r="D13" s="182">
        <f t="shared" si="0"/>
        <v>49.02</v>
      </c>
      <c r="E13" s="183"/>
      <c r="F13" s="184"/>
      <c r="G13" s="185"/>
      <c r="H13" s="184">
        <v>49.02</v>
      </c>
      <c r="I13" s="185">
        <v>2</v>
      </c>
      <c r="J13" s="186">
        <v>4</v>
      </c>
    </row>
    <row r="14" spans="1:10" ht="10.5" customHeight="1">
      <c r="A14" s="195">
        <v>8</v>
      </c>
      <c r="B14" s="180"/>
      <c r="C14" s="181">
        <v>26.1</v>
      </c>
      <c r="D14" s="182">
        <f t="shared" si="0"/>
        <v>26.1</v>
      </c>
      <c r="E14" s="183"/>
      <c r="F14" s="184"/>
      <c r="G14" s="185"/>
      <c r="H14" s="184">
        <v>26.1</v>
      </c>
      <c r="I14" s="185">
        <v>0.5</v>
      </c>
      <c r="J14" s="186">
        <v>1</v>
      </c>
    </row>
    <row r="15" spans="1:10" ht="10.5" customHeight="1">
      <c r="A15" s="195">
        <v>9</v>
      </c>
      <c r="B15" s="180" t="s">
        <v>8</v>
      </c>
      <c r="C15" s="181">
        <v>14.17</v>
      </c>
      <c r="D15" s="182">
        <f t="shared" si="0"/>
        <v>14.17</v>
      </c>
      <c r="E15" s="183"/>
      <c r="F15" s="184"/>
      <c r="G15" s="185"/>
      <c r="H15" s="184">
        <v>14.17</v>
      </c>
      <c r="I15" s="185">
        <v>2.11</v>
      </c>
      <c r="J15" s="186">
        <v>1</v>
      </c>
    </row>
    <row r="16" spans="1:10" ht="10.5" customHeight="1">
      <c r="A16" s="195">
        <v>10</v>
      </c>
      <c r="B16" s="180"/>
      <c r="C16" s="181">
        <v>9.1</v>
      </c>
      <c r="D16" s="182">
        <f t="shared" si="0"/>
        <v>9.1</v>
      </c>
      <c r="E16" s="183"/>
      <c r="F16" s="184"/>
      <c r="G16" s="185"/>
      <c r="H16" s="184">
        <v>9.1</v>
      </c>
      <c r="I16" s="185">
        <v>0.5</v>
      </c>
      <c r="J16" s="186">
        <v>1</v>
      </c>
    </row>
    <row r="17" spans="1:13" ht="10.5" customHeight="1">
      <c r="A17" s="195">
        <v>11</v>
      </c>
      <c r="B17" s="180"/>
      <c r="C17" s="181">
        <v>10.76</v>
      </c>
      <c r="D17" s="182">
        <f t="shared" si="0"/>
        <v>10.76</v>
      </c>
      <c r="E17" s="183"/>
      <c r="F17" s="184"/>
      <c r="G17" s="185"/>
      <c r="H17" s="184">
        <v>10.76</v>
      </c>
      <c r="I17" s="185">
        <v>0.5</v>
      </c>
      <c r="J17" s="186">
        <v>1</v>
      </c>
    </row>
    <row r="18" spans="1:13" ht="10.5" customHeight="1">
      <c r="A18" s="195">
        <v>12</v>
      </c>
      <c r="B18" s="180"/>
      <c r="C18" s="181">
        <v>22.51</v>
      </c>
      <c r="D18" s="182">
        <f t="shared" si="0"/>
        <v>22.51</v>
      </c>
      <c r="E18" s="183"/>
      <c r="F18" s="184"/>
      <c r="G18" s="185"/>
      <c r="H18" s="184">
        <v>22.51</v>
      </c>
      <c r="I18" s="185">
        <v>1</v>
      </c>
      <c r="J18" s="186">
        <v>2</v>
      </c>
    </row>
    <row r="19" spans="1:13" ht="10.5" customHeight="1">
      <c r="A19" s="196">
        <v>13</v>
      </c>
      <c r="B19" s="187" t="s">
        <v>9</v>
      </c>
      <c r="C19" s="188">
        <v>45.4</v>
      </c>
      <c r="D19" s="197">
        <f t="shared" si="0"/>
        <v>45.4</v>
      </c>
      <c r="E19" s="198"/>
      <c r="F19" s="199"/>
      <c r="G19" s="200">
        <v>45.4</v>
      </c>
      <c r="H19" s="199"/>
      <c r="I19" s="200">
        <v>0.5</v>
      </c>
      <c r="J19" s="186">
        <v>1</v>
      </c>
    </row>
    <row r="20" spans="1:13" ht="10.5" customHeight="1" thickBot="1">
      <c r="A20" s="195">
        <v>14</v>
      </c>
      <c r="B20" s="180" t="s">
        <v>34</v>
      </c>
      <c r="C20" s="201">
        <v>14</v>
      </c>
      <c r="D20" s="202">
        <v>14</v>
      </c>
      <c r="E20" s="203"/>
      <c r="F20" s="204"/>
      <c r="G20" s="205">
        <v>14</v>
      </c>
      <c r="H20" s="204"/>
      <c r="I20" s="205"/>
      <c r="J20" s="206"/>
    </row>
    <row r="21" spans="1:13" ht="10.5" customHeight="1" thickBot="1">
      <c r="A21" s="207"/>
      <c r="B21" s="207"/>
      <c r="C21" s="208">
        <f>SUM(C6:C20)</f>
        <v>303.08999999999997</v>
      </c>
      <c r="D21" s="209">
        <f>SUM(D6:D20)</f>
        <v>303.08999999999997</v>
      </c>
      <c r="E21" s="208"/>
      <c r="F21" s="210"/>
      <c r="G21" s="208">
        <f>SUM(G6:G20)</f>
        <v>107.72</v>
      </c>
      <c r="H21" s="208">
        <f>SUM(H6:H20)</f>
        <v>195.36999999999998</v>
      </c>
      <c r="I21" s="208">
        <f>SUM(I6:I19)</f>
        <v>14.8</v>
      </c>
      <c r="J21" s="211">
        <f>SUM(J6:J20)</f>
        <v>21</v>
      </c>
      <c r="L21" s="4"/>
      <c r="M21" s="4"/>
    </row>
    <row r="22" spans="1:13" ht="12" customHeight="1">
      <c r="A22" s="288" t="s">
        <v>11</v>
      </c>
      <c r="B22" s="288"/>
      <c r="C22" s="212"/>
      <c r="D22" s="213"/>
      <c r="E22" s="213"/>
      <c r="F22" s="214"/>
      <c r="G22" s="215"/>
      <c r="H22" s="214"/>
      <c r="I22" s="215"/>
      <c r="J22" s="193"/>
      <c r="K22" s="4"/>
    </row>
    <row r="23" spans="1:13" ht="10.5" customHeight="1">
      <c r="A23" s="195">
        <v>100</v>
      </c>
      <c r="B23" s="180" t="s">
        <v>54</v>
      </c>
      <c r="C23" s="181">
        <v>11.5</v>
      </c>
      <c r="D23" s="182"/>
      <c r="E23" s="183">
        <f>C23</f>
        <v>11.5</v>
      </c>
      <c r="F23" s="184"/>
      <c r="G23" s="185">
        <v>11.5</v>
      </c>
      <c r="H23" s="184"/>
      <c r="I23" s="185">
        <v>1.69</v>
      </c>
      <c r="J23" s="186">
        <v>1</v>
      </c>
    </row>
    <row r="24" spans="1:13" ht="10.5" customHeight="1">
      <c r="A24" s="195"/>
      <c r="B24" s="180" t="s">
        <v>12</v>
      </c>
      <c r="C24" s="181">
        <v>6.8</v>
      </c>
      <c r="D24" s="182">
        <v>6.8</v>
      </c>
      <c r="E24" s="183"/>
      <c r="F24" s="184"/>
      <c r="G24" s="185">
        <v>6.8</v>
      </c>
      <c r="H24" s="184"/>
      <c r="I24" s="185">
        <v>1.69</v>
      </c>
      <c r="J24" s="186">
        <v>1</v>
      </c>
    </row>
    <row r="25" spans="1:13" ht="10.5" customHeight="1">
      <c r="A25" s="195">
        <v>101</v>
      </c>
      <c r="B25" s="180" t="s">
        <v>54</v>
      </c>
      <c r="C25" s="181">
        <v>15.4</v>
      </c>
      <c r="D25" s="182"/>
      <c r="E25" s="183">
        <f>C25</f>
        <v>15.4</v>
      </c>
      <c r="F25" s="184"/>
      <c r="G25" s="185">
        <v>15.4</v>
      </c>
      <c r="H25" s="184"/>
      <c r="I25" s="185">
        <v>3.8</v>
      </c>
      <c r="J25" s="186">
        <v>2</v>
      </c>
    </row>
    <row r="26" spans="1:13" ht="10.5" customHeight="1">
      <c r="A26" s="195">
        <v>102</v>
      </c>
      <c r="B26" s="180" t="s">
        <v>54</v>
      </c>
      <c r="C26" s="181">
        <v>26</v>
      </c>
      <c r="D26" s="182"/>
      <c r="E26" s="183"/>
      <c r="F26" s="184">
        <v>26</v>
      </c>
      <c r="G26" s="185">
        <v>26</v>
      </c>
      <c r="H26" s="184"/>
      <c r="I26" s="185">
        <v>5.91</v>
      </c>
      <c r="J26" s="186">
        <v>3</v>
      </c>
    </row>
    <row r="27" spans="1:13" ht="10.5" customHeight="1">
      <c r="A27" s="195">
        <v>103</v>
      </c>
      <c r="B27" s="180" t="s">
        <v>54</v>
      </c>
      <c r="C27" s="181">
        <v>16.13</v>
      </c>
      <c r="D27" s="182"/>
      <c r="E27" s="183"/>
      <c r="F27" s="184">
        <v>16.13</v>
      </c>
      <c r="G27" s="185">
        <v>16.13</v>
      </c>
      <c r="H27" s="184"/>
      <c r="I27" s="185">
        <v>2.11</v>
      </c>
      <c r="J27" s="186">
        <v>1</v>
      </c>
    </row>
    <row r="28" spans="1:13" ht="10.5" customHeight="1">
      <c r="A28" s="195">
        <v>104</v>
      </c>
      <c r="B28" s="180" t="s">
        <v>54</v>
      </c>
      <c r="C28" s="181">
        <v>16</v>
      </c>
      <c r="D28" s="182"/>
      <c r="E28" s="183"/>
      <c r="F28" s="184">
        <v>16</v>
      </c>
      <c r="G28" s="185">
        <v>16</v>
      </c>
      <c r="H28" s="184"/>
      <c r="I28" s="185">
        <v>2.11</v>
      </c>
      <c r="J28" s="186">
        <v>1</v>
      </c>
    </row>
    <row r="29" spans="1:13" ht="10.5" customHeight="1">
      <c r="A29" s="195">
        <v>105</v>
      </c>
      <c r="B29" s="180" t="s">
        <v>105</v>
      </c>
      <c r="C29" s="181">
        <v>16</v>
      </c>
      <c r="D29" s="182"/>
      <c r="E29" s="183"/>
      <c r="F29" s="184">
        <v>16</v>
      </c>
      <c r="G29" s="185">
        <v>16</v>
      </c>
      <c r="H29" s="184"/>
      <c r="I29" s="185">
        <v>2.11</v>
      </c>
      <c r="J29" s="186">
        <v>1</v>
      </c>
    </row>
    <row r="30" spans="1:13" ht="10.5" customHeight="1">
      <c r="A30" s="195">
        <v>106</v>
      </c>
      <c r="B30" s="180" t="s">
        <v>107</v>
      </c>
      <c r="C30" s="181">
        <v>14.7</v>
      </c>
      <c r="D30" s="182"/>
      <c r="E30" s="183">
        <f>C30</f>
        <v>14.7</v>
      </c>
      <c r="F30" s="184"/>
      <c r="G30" s="185">
        <v>14.7</v>
      </c>
      <c r="H30" s="184"/>
      <c r="I30" s="185">
        <v>2.11</v>
      </c>
      <c r="J30" s="186">
        <v>1</v>
      </c>
    </row>
    <row r="31" spans="1:13" ht="10.5" customHeight="1">
      <c r="A31" s="195">
        <v>107</v>
      </c>
      <c r="B31" s="180" t="s">
        <v>54</v>
      </c>
      <c r="C31" s="181">
        <v>14.05</v>
      </c>
      <c r="D31" s="182"/>
      <c r="E31" s="183"/>
      <c r="F31" s="184">
        <v>14.05</v>
      </c>
      <c r="G31" s="185">
        <v>14.05</v>
      </c>
      <c r="H31" s="184"/>
      <c r="I31" s="185">
        <v>2.11</v>
      </c>
      <c r="J31" s="186">
        <v>1</v>
      </c>
    </row>
    <row r="32" spans="1:13" ht="10.5" customHeight="1">
      <c r="A32" s="195">
        <v>108</v>
      </c>
      <c r="B32" s="180" t="s">
        <v>106</v>
      </c>
      <c r="C32" s="181">
        <v>27</v>
      </c>
      <c r="D32" s="182"/>
      <c r="E32" s="183">
        <v>27</v>
      </c>
      <c r="F32" s="184"/>
      <c r="G32" s="185">
        <v>27</v>
      </c>
      <c r="H32" s="184"/>
      <c r="I32" s="185">
        <v>6.33</v>
      </c>
      <c r="J32" s="186">
        <v>3</v>
      </c>
    </row>
    <row r="33" spans="1:10" ht="10.5" customHeight="1">
      <c r="A33" s="195">
        <v>108</v>
      </c>
      <c r="B33" s="180" t="s">
        <v>14</v>
      </c>
      <c r="C33" s="181">
        <v>5.03</v>
      </c>
      <c r="D33" s="182">
        <v>5.03</v>
      </c>
      <c r="E33" s="183"/>
      <c r="F33" s="184"/>
      <c r="G33" s="185">
        <v>5.03</v>
      </c>
      <c r="H33" s="184"/>
      <c r="I33" s="185">
        <v>0</v>
      </c>
      <c r="J33" s="186">
        <v>0</v>
      </c>
    </row>
    <row r="34" spans="1:10" ht="10.5" customHeight="1">
      <c r="A34" s="195">
        <v>109</v>
      </c>
      <c r="B34" s="180" t="s">
        <v>54</v>
      </c>
      <c r="C34" s="181">
        <v>12.1</v>
      </c>
      <c r="D34" s="182"/>
      <c r="E34" s="183">
        <f>C34</f>
        <v>12.1</v>
      </c>
      <c r="F34" s="184"/>
      <c r="G34" s="185">
        <v>12.1</v>
      </c>
      <c r="H34" s="184"/>
      <c r="I34" s="185">
        <v>2.11</v>
      </c>
      <c r="J34" s="186">
        <v>1</v>
      </c>
    </row>
    <row r="35" spans="1:10" ht="10.5" customHeight="1">
      <c r="A35" s="195"/>
      <c r="B35" s="180" t="s">
        <v>15</v>
      </c>
      <c r="C35" s="181">
        <v>3</v>
      </c>
      <c r="D35" s="182">
        <v>3</v>
      </c>
      <c r="E35" s="183"/>
      <c r="F35" s="184"/>
      <c r="G35" s="185">
        <v>3</v>
      </c>
      <c r="H35" s="184"/>
      <c r="I35" s="185">
        <v>0</v>
      </c>
      <c r="J35" s="186">
        <v>0</v>
      </c>
    </row>
    <row r="36" spans="1:10" ht="10.5" customHeight="1">
      <c r="A36" s="195"/>
      <c r="B36" s="180" t="s">
        <v>16</v>
      </c>
      <c r="C36" s="181">
        <v>2.9</v>
      </c>
      <c r="D36" s="182"/>
      <c r="E36" s="183">
        <f>C36</f>
        <v>2.9</v>
      </c>
      <c r="F36" s="184"/>
      <c r="G36" s="185">
        <v>2.9</v>
      </c>
      <c r="H36" s="184"/>
      <c r="I36" s="185">
        <v>0</v>
      </c>
      <c r="J36" s="186">
        <v>0</v>
      </c>
    </row>
    <row r="37" spans="1:10" ht="10.5" customHeight="1">
      <c r="A37" s="195">
        <v>110</v>
      </c>
      <c r="B37" s="180"/>
      <c r="C37" s="181">
        <v>8.36</v>
      </c>
      <c r="D37" s="182"/>
      <c r="E37" s="183">
        <v>8.36</v>
      </c>
      <c r="F37" s="184"/>
      <c r="G37" s="185">
        <v>8.36</v>
      </c>
      <c r="H37" s="184"/>
      <c r="I37" s="185">
        <v>2.11</v>
      </c>
      <c r="J37" s="186">
        <v>1</v>
      </c>
    </row>
    <row r="38" spans="1:10" ht="10.5" customHeight="1">
      <c r="A38" s="195"/>
      <c r="B38" s="180" t="s">
        <v>15</v>
      </c>
      <c r="C38" s="181">
        <v>1.54</v>
      </c>
      <c r="D38" s="182">
        <v>1.54</v>
      </c>
      <c r="E38" s="183"/>
      <c r="F38" s="184"/>
      <c r="G38" s="185">
        <v>1.54</v>
      </c>
      <c r="H38" s="184"/>
      <c r="I38" s="185">
        <v>0</v>
      </c>
      <c r="J38" s="186"/>
    </row>
    <row r="39" spans="1:10" ht="10.5" customHeight="1">
      <c r="A39" s="195">
        <v>111</v>
      </c>
      <c r="B39" s="180"/>
      <c r="C39" s="181">
        <v>7.8</v>
      </c>
      <c r="D39" s="182"/>
      <c r="E39" s="183">
        <f>C39</f>
        <v>7.8</v>
      </c>
      <c r="F39" s="184"/>
      <c r="G39" s="185">
        <v>7.8</v>
      </c>
      <c r="H39" s="184"/>
      <c r="I39" s="185">
        <v>2.11</v>
      </c>
      <c r="J39" s="186">
        <v>1</v>
      </c>
    </row>
    <row r="40" spans="1:10" ht="10.5" customHeight="1">
      <c r="A40" s="195">
        <v>112</v>
      </c>
      <c r="B40" s="180" t="s">
        <v>19</v>
      </c>
      <c r="C40" s="181">
        <v>7.9</v>
      </c>
      <c r="D40" s="182">
        <v>7.9</v>
      </c>
      <c r="E40" s="183"/>
      <c r="F40" s="184"/>
      <c r="G40" s="185">
        <v>7.9</v>
      </c>
      <c r="H40" s="184"/>
      <c r="I40" s="185">
        <v>1.25</v>
      </c>
      <c r="J40" s="186">
        <v>1</v>
      </c>
    </row>
    <row r="41" spans="1:10" ht="10.5" customHeight="1">
      <c r="A41" s="195">
        <v>113</v>
      </c>
      <c r="B41" s="180" t="s">
        <v>18</v>
      </c>
      <c r="C41" s="181">
        <v>2.9</v>
      </c>
      <c r="D41" s="182">
        <v>2.9</v>
      </c>
      <c r="E41" s="183"/>
      <c r="F41" s="184"/>
      <c r="G41" s="185">
        <v>2.9</v>
      </c>
      <c r="H41" s="184"/>
      <c r="I41" s="185">
        <v>0</v>
      </c>
      <c r="J41" s="186"/>
    </row>
    <row r="42" spans="1:10" ht="10.5" customHeight="1">
      <c r="A42" s="195">
        <v>114</v>
      </c>
      <c r="B42" s="180" t="s">
        <v>20</v>
      </c>
      <c r="C42" s="181">
        <v>5.65</v>
      </c>
      <c r="D42" s="182">
        <v>5.65</v>
      </c>
      <c r="E42" s="183"/>
      <c r="F42" s="184"/>
      <c r="G42" s="185">
        <v>5.65</v>
      </c>
      <c r="H42" s="184"/>
      <c r="I42" s="185">
        <v>1.25</v>
      </c>
      <c r="J42" s="186">
        <v>1</v>
      </c>
    </row>
    <row r="43" spans="1:10" ht="10.5" customHeight="1">
      <c r="A43" s="195">
        <v>115</v>
      </c>
      <c r="B43" s="180" t="s">
        <v>54</v>
      </c>
      <c r="C43" s="181">
        <v>9.3000000000000007</v>
      </c>
      <c r="D43" s="182"/>
      <c r="E43" s="183">
        <f>C43</f>
        <v>9.3000000000000007</v>
      </c>
      <c r="F43" s="184"/>
      <c r="G43" s="185">
        <v>9.3000000000000007</v>
      </c>
      <c r="H43" s="184"/>
      <c r="I43" s="185">
        <v>2.11</v>
      </c>
      <c r="J43" s="186">
        <v>1</v>
      </c>
    </row>
    <row r="44" spans="1:10" ht="10.5" customHeight="1">
      <c r="A44" s="195">
        <v>116</v>
      </c>
      <c r="B44" s="180" t="s">
        <v>54</v>
      </c>
      <c r="C44" s="181">
        <v>7.7</v>
      </c>
      <c r="D44" s="182"/>
      <c r="E44" s="183">
        <f>C44</f>
        <v>7.7</v>
      </c>
      <c r="F44" s="184"/>
      <c r="G44" s="185">
        <v>7.7</v>
      </c>
      <c r="H44" s="184"/>
      <c r="I44" s="185">
        <v>2.11</v>
      </c>
      <c r="J44" s="186">
        <v>1</v>
      </c>
    </row>
    <row r="45" spans="1:10" ht="10.5" customHeight="1">
      <c r="A45" s="195"/>
      <c r="B45" s="180" t="s">
        <v>9</v>
      </c>
      <c r="C45" s="181">
        <v>66.3</v>
      </c>
      <c r="D45" s="182">
        <v>35.700000000000003</v>
      </c>
      <c r="E45" s="183">
        <v>30.6</v>
      </c>
      <c r="F45" s="184"/>
      <c r="G45" s="185">
        <v>66.3</v>
      </c>
      <c r="H45" s="184"/>
      <c r="I45" s="185">
        <v>3.8</v>
      </c>
      <c r="J45" s="186">
        <v>2</v>
      </c>
    </row>
    <row r="46" spans="1:10" ht="10.5" customHeight="1">
      <c r="A46" s="195"/>
      <c r="B46" s="180" t="s">
        <v>21</v>
      </c>
      <c r="C46" s="181">
        <v>6</v>
      </c>
      <c r="D46" s="182">
        <f>C46</f>
        <v>6</v>
      </c>
      <c r="E46" s="183"/>
      <c r="F46" s="184"/>
      <c r="G46" s="185">
        <v>6</v>
      </c>
      <c r="H46" s="184"/>
      <c r="I46" s="185">
        <v>2.58</v>
      </c>
      <c r="J46" s="186">
        <v>1</v>
      </c>
    </row>
    <row r="47" spans="1:10" ht="10.5" customHeight="1">
      <c r="A47" s="196"/>
      <c r="B47" s="187" t="s">
        <v>21</v>
      </c>
      <c r="C47" s="188">
        <v>12.2</v>
      </c>
      <c r="D47" s="197">
        <v>12.2</v>
      </c>
      <c r="E47" s="198"/>
      <c r="F47" s="199"/>
      <c r="G47" s="200">
        <v>12.2</v>
      </c>
      <c r="H47" s="199"/>
      <c r="I47" s="200">
        <v>31.08</v>
      </c>
      <c r="J47" s="186">
        <v>1</v>
      </c>
    </row>
    <row r="48" spans="1:10" ht="10.5" customHeight="1" thickBot="1">
      <c r="A48" s="195"/>
      <c r="B48" s="180" t="s">
        <v>34</v>
      </c>
      <c r="C48" s="201">
        <v>14</v>
      </c>
      <c r="D48" s="202">
        <v>14</v>
      </c>
      <c r="E48" s="203"/>
      <c r="F48" s="204"/>
      <c r="G48" s="205">
        <v>14</v>
      </c>
      <c r="H48" s="204"/>
      <c r="I48" s="205">
        <v>9.94</v>
      </c>
      <c r="J48" s="206">
        <v>1</v>
      </c>
    </row>
    <row r="49" spans="1:10" ht="10.5" customHeight="1" thickBot="1">
      <c r="A49" s="207"/>
      <c r="B49" s="207"/>
      <c r="C49" s="208">
        <f>SUM(C23:C48)</f>
        <v>336.26000000000005</v>
      </c>
      <c r="D49" s="209">
        <f t="shared" ref="D49:I49" si="1">SUM(D23:D48)</f>
        <v>100.72000000000001</v>
      </c>
      <c r="E49" s="208">
        <f t="shared" si="1"/>
        <v>147.35999999999999</v>
      </c>
      <c r="F49" s="208">
        <f t="shared" si="1"/>
        <v>88.179999999999993</v>
      </c>
      <c r="G49" s="208">
        <f>SUM(G23:G48)</f>
        <v>336.26000000000005</v>
      </c>
      <c r="H49" s="208"/>
      <c r="I49" s="208">
        <f t="shared" si="1"/>
        <v>90.419999999999987</v>
      </c>
      <c r="J49" s="211">
        <f>SUM(J23:J48)</f>
        <v>27</v>
      </c>
    </row>
    <row r="50" spans="1:10" ht="10.5" customHeight="1">
      <c r="A50" s="287" t="s">
        <v>23</v>
      </c>
      <c r="B50" s="287"/>
      <c r="C50" s="216"/>
      <c r="D50" s="217"/>
      <c r="E50" s="218"/>
      <c r="F50" s="214"/>
      <c r="G50" s="215"/>
      <c r="H50" s="214"/>
      <c r="I50" s="215"/>
      <c r="J50" s="193"/>
    </row>
    <row r="51" spans="1:10" ht="10.5" customHeight="1">
      <c r="A51" s="195">
        <v>200</v>
      </c>
      <c r="B51" s="180" t="s">
        <v>54</v>
      </c>
      <c r="C51" s="181">
        <v>10.6</v>
      </c>
      <c r="D51" s="182"/>
      <c r="E51" s="183">
        <v>10.6</v>
      </c>
      <c r="F51" s="184"/>
      <c r="G51" s="185">
        <f>C51</f>
        <v>10.6</v>
      </c>
      <c r="H51" s="184"/>
      <c r="I51" s="185">
        <v>2.11</v>
      </c>
      <c r="J51" s="186">
        <v>1</v>
      </c>
    </row>
    <row r="52" spans="1:10" ht="10.5" customHeight="1">
      <c r="A52" s="195">
        <v>201</v>
      </c>
      <c r="B52" s="180" t="s">
        <v>54</v>
      </c>
      <c r="C52" s="181">
        <v>9.3000000000000007</v>
      </c>
      <c r="D52" s="182"/>
      <c r="E52" s="183"/>
      <c r="F52" s="184">
        <f>C52-E52</f>
        <v>9.3000000000000007</v>
      </c>
      <c r="G52" s="185">
        <f>C52</f>
        <v>9.3000000000000007</v>
      </c>
      <c r="H52" s="184"/>
      <c r="I52" s="185">
        <v>2.11</v>
      </c>
      <c r="J52" s="186">
        <v>1</v>
      </c>
    </row>
    <row r="53" spans="1:10" ht="10.5" customHeight="1">
      <c r="A53" s="195">
        <v>202</v>
      </c>
      <c r="B53" s="180" t="s">
        <v>54</v>
      </c>
      <c r="C53" s="181">
        <v>14.3</v>
      </c>
      <c r="D53" s="182"/>
      <c r="E53" s="183"/>
      <c r="F53" s="184">
        <f t="shared" ref="F53:F65" si="2">C53-E53</f>
        <v>14.3</v>
      </c>
      <c r="G53" s="185">
        <v>14.3</v>
      </c>
      <c r="H53" s="184"/>
      <c r="I53" s="185">
        <v>3.36</v>
      </c>
      <c r="J53" s="186">
        <v>2</v>
      </c>
    </row>
    <row r="54" spans="1:10" ht="10.5" customHeight="1">
      <c r="A54" s="195"/>
      <c r="B54" s="180" t="s">
        <v>54</v>
      </c>
      <c r="C54" s="181">
        <v>17.399999999999999</v>
      </c>
      <c r="D54" s="182"/>
      <c r="E54" s="183"/>
      <c r="F54" s="184">
        <f t="shared" si="2"/>
        <v>17.399999999999999</v>
      </c>
      <c r="G54" s="185">
        <v>17.399999999999999</v>
      </c>
      <c r="H54" s="184"/>
      <c r="I54" s="185">
        <v>4.22</v>
      </c>
      <c r="J54" s="186">
        <v>2</v>
      </c>
    </row>
    <row r="55" spans="1:10" ht="10.5" customHeight="1">
      <c r="A55" s="195"/>
      <c r="B55" s="180" t="s">
        <v>54</v>
      </c>
      <c r="C55" s="181">
        <v>19.2</v>
      </c>
      <c r="D55" s="219"/>
      <c r="E55" s="183"/>
      <c r="F55" s="184">
        <f t="shared" si="2"/>
        <v>19.2</v>
      </c>
      <c r="G55" s="185">
        <v>19.2</v>
      </c>
      <c r="H55" s="184"/>
      <c r="I55" s="185">
        <v>4.22</v>
      </c>
      <c r="J55" s="186">
        <v>2</v>
      </c>
    </row>
    <row r="56" spans="1:10" ht="10.5" customHeight="1">
      <c r="A56" s="195">
        <v>203</v>
      </c>
      <c r="B56" s="180" t="s">
        <v>54</v>
      </c>
      <c r="C56" s="181">
        <v>16.3</v>
      </c>
      <c r="D56" s="182"/>
      <c r="E56" s="183">
        <v>16.3</v>
      </c>
      <c r="F56" s="184"/>
      <c r="G56" s="185">
        <v>16.3</v>
      </c>
      <c r="H56" s="184"/>
      <c r="I56" s="185">
        <v>2.11</v>
      </c>
      <c r="J56" s="186">
        <v>1</v>
      </c>
    </row>
    <row r="57" spans="1:10" ht="10.5" customHeight="1">
      <c r="A57" s="195">
        <v>204</v>
      </c>
      <c r="B57" s="180" t="s">
        <v>54</v>
      </c>
      <c r="C57" s="181">
        <v>16.5</v>
      </c>
      <c r="D57" s="182"/>
      <c r="E57" s="183">
        <v>16.5</v>
      </c>
      <c r="F57" s="184"/>
      <c r="G57" s="185">
        <v>16.5</v>
      </c>
      <c r="H57" s="184"/>
      <c r="I57" s="185">
        <v>2.11</v>
      </c>
      <c r="J57" s="186">
        <v>1</v>
      </c>
    </row>
    <row r="58" spans="1:10" ht="10.5" customHeight="1">
      <c r="A58" s="195">
        <v>205</v>
      </c>
      <c r="B58" s="180" t="s">
        <v>54</v>
      </c>
      <c r="C58" s="181">
        <v>16.3</v>
      </c>
      <c r="D58" s="182"/>
      <c r="E58" s="183"/>
      <c r="F58" s="184">
        <f t="shared" si="2"/>
        <v>16.3</v>
      </c>
      <c r="G58" s="185">
        <v>16.3</v>
      </c>
      <c r="H58" s="184"/>
      <c r="I58" s="185">
        <v>2.11</v>
      </c>
      <c r="J58" s="186">
        <v>1</v>
      </c>
    </row>
    <row r="59" spans="1:10" ht="10.5" customHeight="1">
      <c r="A59" s="195">
        <v>206</v>
      </c>
      <c r="B59" s="180" t="s">
        <v>54</v>
      </c>
      <c r="C59" s="181">
        <v>12.6</v>
      </c>
      <c r="D59" s="182"/>
      <c r="E59" s="183"/>
      <c r="F59" s="184">
        <f t="shared" si="2"/>
        <v>12.6</v>
      </c>
      <c r="G59" s="185">
        <v>12.6</v>
      </c>
      <c r="H59" s="184"/>
      <c r="I59" s="185">
        <v>2.11</v>
      </c>
      <c r="J59" s="186">
        <v>1</v>
      </c>
    </row>
    <row r="60" spans="1:10" ht="10.5" customHeight="1">
      <c r="A60" s="195">
        <v>207</v>
      </c>
      <c r="B60" s="180" t="s">
        <v>54</v>
      </c>
      <c r="C60" s="181">
        <v>12.6</v>
      </c>
      <c r="D60" s="182"/>
      <c r="E60" s="183"/>
      <c r="F60" s="184">
        <f t="shared" si="2"/>
        <v>12.6</v>
      </c>
      <c r="G60" s="185">
        <v>12.6</v>
      </c>
      <c r="H60" s="184"/>
      <c r="I60" s="185">
        <v>2.11</v>
      </c>
      <c r="J60" s="186">
        <v>1</v>
      </c>
    </row>
    <row r="61" spans="1:10" ht="10.5" customHeight="1">
      <c r="A61" s="195">
        <v>208</v>
      </c>
      <c r="B61" s="180" t="s">
        <v>54</v>
      </c>
      <c r="C61" s="181">
        <v>12.5</v>
      </c>
      <c r="D61" s="182"/>
      <c r="E61" s="183"/>
      <c r="F61" s="184">
        <f t="shared" si="2"/>
        <v>12.5</v>
      </c>
      <c r="G61" s="185">
        <v>12.5</v>
      </c>
      <c r="H61" s="184"/>
      <c r="I61" s="185">
        <v>2.11</v>
      </c>
      <c r="J61" s="186">
        <v>1</v>
      </c>
    </row>
    <row r="62" spans="1:10" ht="10.5" customHeight="1">
      <c r="A62" s="195">
        <f>A61+1</f>
        <v>209</v>
      </c>
      <c r="B62" s="180" t="s">
        <v>54</v>
      </c>
      <c r="C62" s="181">
        <v>12.3</v>
      </c>
      <c r="D62" s="182"/>
      <c r="E62" s="183"/>
      <c r="F62" s="184">
        <f t="shared" si="2"/>
        <v>12.3</v>
      </c>
      <c r="G62" s="185">
        <v>12.3</v>
      </c>
      <c r="H62" s="184"/>
      <c r="I62" s="185">
        <v>2.11</v>
      </c>
      <c r="J62" s="186">
        <v>1</v>
      </c>
    </row>
    <row r="63" spans="1:10" ht="10.5" customHeight="1">
      <c r="A63" s="195">
        <f t="shared" ref="A63:A69" si="3">A62+1</f>
        <v>210</v>
      </c>
      <c r="B63" s="180" t="s">
        <v>54</v>
      </c>
      <c r="C63" s="181">
        <v>12.2</v>
      </c>
      <c r="D63" s="182"/>
      <c r="E63" s="183"/>
      <c r="F63" s="184">
        <f t="shared" si="2"/>
        <v>12.2</v>
      </c>
      <c r="G63" s="185">
        <v>12.2</v>
      </c>
      <c r="H63" s="184"/>
      <c r="I63" s="185">
        <v>2.11</v>
      </c>
      <c r="J63" s="186">
        <v>1</v>
      </c>
    </row>
    <row r="64" spans="1:10" ht="10.5" customHeight="1">
      <c r="A64" s="195">
        <f t="shared" si="3"/>
        <v>211</v>
      </c>
      <c r="B64" s="180" t="s">
        <v>54</v>
      </c>
      <c r="C64" s="181">
        <v>12.2</v>
      </c>
      <c r="D64" s="182"/>
      <c r="E64" s="183"/>
      <c r="F64" s="184">
        <f t="shared" si="2"/>
        <v>12.2</v>
      </c>
      <c r="G64" s="185">
        <v>12.2</v>
      </c>
      <c r="H64" s="184"/>
      <c r="I64" s="185">
        <v>2.11</v>
      </c>
      <c r="J64" s="186">
        <v>1</v>
      </c>
    </row>
    <row r="65" spans="1:10" ht="10.5" customHeight="1">
      <c r="A65" s="195">
        <f t="shared" si="3"/>
        <v>212</v>
      </c>
      <c r="B65" s="180" t="s">
        <v>54</v>
      </c>
      <c r="C65" s="181">
        <v>8.3000000000000007</v>
      </c>
      <c r="D65" s="182"/>
      <c r="E65" s="183"/>
      <c r="F65" s="184">
        <f t="shared" si="2"/>
        <v>8.3000000000000007</v>
      </c>
      <c r="G65" s="185">
        <v>8.3000000000000007</v>
      </c>
      <c r="H65" s="184"/>
      <c r="I65" s="185">
        <v>2.11</v>
      </c>
      <c r="J65" s="186">
        <v>1</v>
      </c>
    </row>
    <row r="66" spans="1:10" ht="10.5" customHeight="1">
      <c r="A66" s="195">
        <f t="shared" si="3"/>
        <v>213</v>
      </c>
      <c r="B66" s="180" t="s">
        <v>54</v>
      </c>
      <c r="C66" s="181">
        <v>9.9</v>
      </c>
      <c r="D66" s="182"/>
      <c r="E66" s="183">
        <v>9.9</v>
      </c>
      <c r="F66" s="184"/>
      <c r="G66" s="185">
        <v>9.9</v>
      </c>
      <c r="H66" s="184"/>
      <c r="I66" s="185">
        <v>2.11</v>
      </c>
      <c r="J66" s="186">
        <v>1</v>
      </c>
    </row>
    <row r="67" spans="1:10" ht="10.5" customHeight="1">
      <c r="A67" s="195">
        <f t="shared" si="3"/>
        <v>214</v>
      </c>
      <c r="B67" s="180" t="s">
        <v>33</v>
      </c>
      <c r="C67" s="181">
        <v>7.8</v>
      </c>
      <c r="D67" s="182">
        <v>7.8</v>
      </c>
      <c r="E67" s="183"/>
      <c r="F67" s="184"/>
      <c r="G67" s="185">
        <v>7.8</v>
      </c>
      <c r="H67" s="184"/>
      <c r="I67" s="185">
        <v>1.25</v>
      </c>
      <c r="J67" s="186">
        <v>1</v>
      </c>
    </row>
    <row r="68" spans="1:10" ht="10.5" customHeight="1">
      <c r="A68" s="195">
        <f t="shared" si="3"/>
        <v>215</v>
      </c>
      <c r="B68" s="180" t="s">
        <v>18</v>
      </c>
      <c r="C68" s="181">
        <v>2.9</v>
      </c>
      <c r="D68" s="182">
        <v>2.9</v>
      </c>
      <c r="E68" s="183"/>
      <c r="F68" s="184"/>
      <c r="G68" s="185">
        <v>2.9</v>
      </c>
      <c r="H68" s="184"/>
      <c r="I68" s="185">
        <v>0</v>
      </c>
      <c r="J68" s="186"/>
    </row>
    <row r="69" spans="1:10" ht="10.5" customHeight="1">
      <c r="A69" s="195">
        <f t="shared" si="3"/>
        <v>216</v>
      </c>
      <c r="B69" s="180" t="s">
        <v>28</v>
      </c>
      <c r="C69" s="181">
        <v>5.7</v>
      </c>
      <c r="D69" s="182">
        <v>5.7</v>
      </c>
      <c r="E69" s="183"/>
      <c r="F69" s="184"/>
      <c r="G69" s="185">
        <v>5.7</v>
      </c>
      <c r="H69" s="184"/>
      <c r="I69" s="185">
        <v>1.25</v>
      </c>
      <c r="J69" s="186">
        <v>1</v>
      </c>
    </row>
    <row r="70" spans="1:10" ht="10.5" customHeight="1">
      <c r="A70" s="195">
        <v>217</v>
      </c>
      <c r="B70" s="180" t="s">
        <v>54</v>
      </c>
      <c r="C70" s="181">
        <v>8.8000000000000007</v>
      </c>
      <c r="D70" s="182"/>
      <c r="E70" s="183">
        <f>C70</f>
        <v>8.8000000000000007</v>
      </c>
      <c r="F70" s="184"/>
      <c r="G70" s="185">
        <v>8.8000000000000007</v>
      </c>
      <c r="H70" s="184"/>
      <c r="I70" s="185">
        <v>2.11</v>
      </c>
      <c r="J70" s="186">
        <v>1</v>
      </c>
    </row>
    <row r="71" spans="1:10" ht="10.5" customHeight="1">
      <c r="A71" s="195">
        <v>218</v>
      </c>
      <c r="B71" s="180" t="s">
        <v>54</v>
      </c>
      <c r="C71" s="181">
        <v>8.1999999999999993</v>
      </c>
      <c r="D71" s="182"/>
      <c r="E71" s="183"/>
      <c r="F71" s="184">
        <v>8.1999999999999993</v>
      </c>
      <c r="G71" s="185">
        <v>8.1999999999999993</v>
      </c>
      <c r="H71" s="184"/>
      <c r="I71" s="185">
        <v>2.11</v>
      </c>
      <c r="J71" s="186">
        <v>1</v>
      </c>
    </row>
    <row r="72" spans="1:10" ht="10.5" customHeight="1">
      <c r="A72" s="196"/>
      <c r="B72" s="187" t="s">
        <v>9</v>
      </c>
      <c r="C72" s="188">
        <v>56.1</v>
      </c>
      <c r="D72" s="197">
        <v>30.5</v>
      </c>
      <c r="E72" s="198">
        <v>25.6</v>
      </c>
      <c r="F72" s="199"/>
      <c r="G72" s="200">
        <v>56.1</v>
      </c>
      <c r="H72" s="199"/>
      <c r="I72" s="200">
        <v>7.58</v>
      </c>
      <c r="J72" s="186">
        <v>2</v>
      </c>
    </row>
    <row r="73" spans="1:10" ht="10.5" customHeight="1" thickBot="1">
      <c r="A73" s="195"/>
      <c r="B73" s="180" t="s">
        <v>34</v>
      </c>
      <c r="C73" s="188">
        <v>14</v>
      </c>
      <c r="D73" s="197">
        <v>14</v>
      </c>
      <c r="E73" s="198"/>
      <c r="F73" s="199"/>
      <c r="G73" s="205">
        <v>14</v>
      </c>
      <c r="H73" s="204"/>
      <c r="I73" s="200">
        <v>9.94</v>
      </c>
      <c r="J73" s="220">
        <v>1</v>
      </c>
    </row>
    <row r="74" spans="1:10" ht="10.5" customHeight="1" thickBot="1">
      <c r="C74" s="208">
        <f>SUM(C51:C73)</f>
        <v>316</v>
      </c>
      <c r="D74" s="209">
        <f t="shared" ref="D74:I74" si="4">SUM(D51:D73)</f>
        <v>60.9</v>
      </c>
      <c r="E74" s="208">
        <f t="shared" si="4"/>
        <v>87.699999999999989</v>
      </c>
      <c r="F74" s="208">
        <f>SUM(F51:F73)</f>
        <v>167.39999999999998</v>
      </c>
      <c r="G74" s="209">
        <f>SUM(G51:G73)</f>
        <v>316</v>
      </c>
      <c r="H74" s="208"/>
      <c r="I74" s="208">
        <f t="shared" si="4"/>
        <v>63.469999999999992</v>
      </c>
      <c r="J74" s="211">
        <f>SUM(J51:J73)</f>
        <v>26</v>
      </c>
    </row>
    <row r="75" spans="1:10" ht="10.5" customHeight="1">
      <c r="A75" s="287" t="s">
        <v>29</v>
      </c>
      <c r="B75" s="287"/>
      <c r="C75" s="222"/>
      <c r="D75" s="223"/>
      <c r="E75" s="223"/>
      <c r="F75" s="224"/>
      <c r="G75" s="215"/>
      <c r="H75" s="214"/>
      <c r="I75" s="215"/>
      <c r="J75" s="193"/>
    </row>
    <row r="76" spans="1:10" ht="10.5" customHeight="1">
      <c r="A76" s="195">
        <v>301</v>
      </c>
      <c r="B76" s="180" t="s">
        <v>54</v>
      </c>
      <c r="C76" s="181">
        <v>12.7</v>
      </c>
      <c r="D76" s="182"/>
      <c r="E76" s="183">
        <f>C76</f>
        <v>12.7</v>
      </c>
      <c r="F76" s="184"/>
      <c r="G76" s="185">
        <f>C76</f>
        <v>12.7</v>
      </c>
      <c r="H76" s="184"/>
      <c r="I76" s="185">
        <v>2.11</v>
      </c>
      <c r="J76" s="186">
        <v>1</v>
      </c>
    </row>
    <row r="77" spans="1:10" ht="10.5" customHeight="1">
      <c r="A77" s="195">
        <v>302</v>
      </c>
      <c r="B77" s="180" t="s">
        <v>54</v>
      </c>
      <c r="C77" s="181">
        <v>13.6</v>
      </c>
      <c r="D77" s="182"/>
      <c r="E77" s="183">
        <f>C77</f>
        <v>13.6</v>
      </c>
      <c r="F77" s="184"/>
      <c r="G77" s="185">
        <f t="shared" ref="G77:G97" si="5">C77</f>
        <v>13.6</v>
      </c>
      <c r="H77" s="184"/>
      <c r="I77" s="185">
        <v>2.11</v>
      </c>
      <c r="J77" s="186">
        <v>1</v>
      </c>
    </row>
    <row r="78" spans="1:10" ht="10.5" customHeight="1">
      <c r="A78" s="195">
        <v>303</v>
      </c>
      <c r="B78" s="180" t="s">
        <v>54</v>
      </c>
      <c r="C78" s="181">
        <v>13</v>
      </c>
      <c r="D78" s="182"/>
      <c r="E78" s="183">
        <f>C78</f>
        <v>13</v>
      </c>
      <c r="F78" s="184"/>
      <c r="G78" s="185">
        <f t="shared" si="5"/>
        <v>13</v>
      </c>
      <c r="H78" s="184"/>
      <c r="I78" s="185">
        <v>1.69</v>
      </c>
      <c r="J78" s="186">
        <v>1</v>
      </c>
    </row>
    <row r="79" spans="1:10" ht="10.5" customHeight="1">
      <c r="A79" s="195">
        <v>304</v>
      </c>
      <c r="B79" s="180" t="s">
        <v>54</v>
      </c>
      <c r="C79" s="181">
        <v>15.3</v>
      </c>
      <c r="D79" s="182"/>
      <c r="E79" s="183">
        <v>6.2</v>
      </c>
      <c r="F79" s="184">
        <f>C79-E79</f>
        <v>9.1000000000000014</v>
      </c>
      <c r="G79" s="185">
        <f t="shared" si="5"/>
        <v>15.3</v>
      </c>
      <c r="H79" s="184"/>
      <c r="I79" s="185">
        <v>2.11</v>
      </c>
      <c r="J79" s="186">
        <v>1</v>
      </c>
    </row>
    <row r="80" spans="1:10" ht="10.5" customHeight="1">
      <c r="A80" s="195"/>
      <c r="B80" s="180" t="s">
        <v>54</v>
      </c>
      <c r="C80" s="181">
        <v>25.8</v>
      </c>
      <c r="D80" s="182"/>
      <c r="E80" s="183">
        <v>12.4</v>
      </c>
      <c r="F80" s="184">
        <f t="shared" ref="F80:F90" si="6">C80-E80</f>
        <v>13.4</v>
      </c>
      <c r="G80" s="185">
        <f t="shared" si="5"/>
        <v>25.8</v>
      </c>
      <c r="H80" s="184"/>
      <c r="I80" s="185">
        <v>5.91</v>
      </c>
      <c r="J80" s="186">
        <v>3</v>
      </c>
    </row>
    <row r="81" spans="1:10" ht="10.5" customHeight="1">
      <c r="A81" s="195"/>
      <c r="B81" s="180" t="s">
        <v>54</v>
      </c>
      <c r="C81" s="181">
        <v>17.3</v>
      </c>
      <c r="D81" s="182"/>
      <c r="E81" s="183">
        <v>6.2</v>
      </c>
      <c r="F81" s="184">
        <f t="shared" si="6"/>
        <v>11.100000000000001</v>
      </c>
      <c r="G81" s="185">
        <f t="shared" si="5"/>
        <v>17.3</v>
      </c>
      <c r="H81" s="184"/>
      <c r="I81" s="185">
        <v>2.11</v>
      </c>
      <c r="J81" s="186">
        <v>1</v>
      </c>
    </row>
    <row r="82" spans="1:10" ht="10.5" customHeight="1">
      <c r="A82" s="195">
        <v>305</v>
      </c>
      <c r="B82" s="180" t="s">
        <v>54</v>
      </c>
      <c r="C82" s="181">
        <v>15.8</v>
      </c>
      <c r="D82" s="182"/>
      <c r="E82" s="183"/>
      <c r="F82" s="184">
        <f t="shared" si="6"/>
        <v>15.8</v>
      </c>
      <c r="G82" s="185">
        <f t="shared" si="5"/>
        <v>15.8</v>
      </c>
      <c r="H82" s="184"/>
      <c r="I82" s="185">
        <v>2.11</v>
      </c>
      <c r="J82" s="186">
        <v>1</v>
      </c>
    </row>
    <row r="83" spans="1:10" ht="10.5" customHeight="1">
      <c r="A83" s="195">
        <v>306</v>
      </c>
      <c r="B83" s="180" t="s">
        <v>54</v>
      </c>
      <c r="C83" s="181">
        <v>12.7</v>
      </c>
      <c r="D83" s="182"/>
      <c r="E83" s="183"/>
      <c r="F83" s="184">
        <f t="shared" si="6"/>
        <v>12.7</v>
      </c>
      <c r="G83" s="185">
        <f t="shared" si="5"/>
        <v>12.7</v>
      </c>
      <c r="H83" s="184"/>
      <c r="I83" s="185">
        <v>2.11</v>
      </c>
      <c r="J83" s="186">
        <v>1</v>
      </c>
    </row>
    <row r="84" spans="1:10" ht="10.5" customHeight="1">
      <c r="A84" s="195">
        <v>307</v>
      </c>
      <c r="B84" s="180" t="s">
        <v>54</v>
      </c>
      <c r="C84" s="181">
        <v>12.5</v>
      </c>
      <c r="D84" s="182"/>
      <c r="E84" s="183"/>
      <c r="F84" s="184">
        <f t="shared" si="6"/>
        <v>12.5</v>
      </c>
      <c r="G84" s="185">
        <f t="shared" si="5"/>
        <v>12.5</v>
      </c>
      <c r="H84" s="184"/>
      <c r="I84" s="185">
        <v>2.11</v>
      </c>
      <c r="J84" s="186">
        <v>1</v>
      </c>
    </row>
    <row r="85" spans="1:10" ht="10.5" customHeight="1">
      <c r="A85" s="195">
        <v>308</v>
      </c>
      <c r="B85" s="180" t="s">
        <v>54</v>
      </c>
      <c r="C85" s="181">
        <v>12.4</v>
      </c>
      <c r="D85" s="182"/>
      <c r="E85" s="183"/>
      <c r="F85" s="184">
        <f t="shared" si="6"/>
        <v>12.4</v>
      </c>
      <c r="G85" s="185">
        <f t="shared" si="5"/>
        <v>12.4</v>
      </c>
      <c r="H85" s="184"/>
      <c r="I85" s="185">
        <v>2.11</v>
      </c>
      <c r="J85" s="186">
        <v>1</v>
      </c>
    </row>
    <row r="86" spans="1:10" ht="10.5" customHeight="1">
      <c r="A86" s="195">
        <v>309</v>
      </c>
      <c r="B86" s="180" t="s">
        <v>54</v>
      </c>
      <c r="C86" s="181">
        <v>12.5</v>
      </c>
      <c r="D86" s="182"/>
      <c r="E86" s="183">
        <f>C86</f>
        <v>12.5</v>
      </c>
      <c r="F86" s="184"/>
      <c r="G86" s="185">
        <f t="shared" si="5"/>
        <v>12.5</v>
      </c>
      <c r="H86" s="184"/>
      <c r="I86" s="185">
        <v>2.11</v>
      </c>
      <c r="J86" s="186">
        <v>1</v>
      </c>
    </row>
    <row r="87" spans="1:10" ht="10.5" customHeight="1">
      <c r="A87" s="195">
        <v>310</v>
      </c>
      <c r="B87" s="180" t="s">
        <v>54</v>
      </c>
      <c r="C87" s="181">
        <v>12.2</v>
      </c>
      <c r="D87" s="182"/>
      <c r="E87" s="183">
        <f>C87</f>
        <v>12.2</v>
      </c>
      <c r="F87" s="184"/>
      <c r="G87" s="185">
        <f t="shared" si="5"/>
        <v>12.2</v>
      </c>
      <c r="H87" s="184"/>
      <c r="I87" s="185">
        <v>2.11</v>
      </c>
      <c r="J87" s="186">
        <v>1</v>
      </c>
    </row>
    <row r="88" spans="1:10" ht="10.5" customHeight="1">
      <c r="A88" s="195">
        <v>311</v>
      </c>
      <c r="B88" s="180" t="s">
        <v>54</v>
      </c>
      <c r="C88" s="181">
        <v>12.4</v>
      </c>
      <c r="D88" s="182"/>
      <c r="E88" s="183"/>
      <c r="F88" s="184">
        <f t="shared" si="6"/>
        <v>12.4</v>
      </c>
      <c r="G88" s="185">
        <f t="shared" si="5"/>
        <v>12.4</v>
      </c>
      <c r="H88" s="184"/>
      <c r="I88" s="185">
        <v>2.11</v>
      </c>
      <c r="J88" s="186">
        <v>1</v>
      </c>
    </row>
    <row r="89" spans="1:10" ht="10.5" customHeight="1">
      <c r="A89" s="195">
        <v>312</v>
      </c>
      <c r="B89" s="180" t="s">
        <v>54</v>
      </c>
      <c r="C89" s="181">
        <v>8.4</v>
      </c>
      <c r="D89" s="182"/>
      <c r="E89" s="183"/>
      <c r="F89" s="184">
        <f t="shared" si="6"/>
        <v>8.4</v>
      </c>
      <c r="G89" s="185">
        <f t="shared" si="5"/>
        <v>8.4</v>
      </c>
      <c r="H89" s="184"/>
      <c r="I89" s="185">
        <v>2.11</v>
      </c>
      <c r="J89" s="186">
        <v>1</v>
      </c>
    </row>
    <row r="90" spans="1:10" ht="10.5" customHeight="1">
      <c r="A90" s="195">
        <v>313</v>
      </c>
      <c r="B90" s="180" t="s">
        <v>54</v>
      </c>
      <c r="C90" s="181">
        <v>9.9</v>
      </c>
      <c r="D90" s="182"/>
      <c r="E90" s="183">
        <f>C90</f>
        <v>9.9</v>
      </c>
      <c r="F90" s="184">
        <f t="shared" si="6"/>
        <v>0</v>
      </c>
      <c r="G90" s="185">
        <f t="shared" si="5"/>
        <v>9.9</v>
      </c>
      <c r="H90" s="184"/>
      <c r="I90" s="185">
        <v>2.11</v>
      </c>
      <c r="J90" s="186">
        <v>1</v>
      </c>
    </row>
    <row r="91" spans="1:10" ht="10.5" customHeight="1">
      <c r="A91" s="195">
        <v>314</v>
      </c>
      <c r="B91" s="180" t="s">
        <v>15</v>
      </c>
      <c r="C91" s="181">
        <v>7.8</v>
      </c>
      <c r="D91" s="182">
        <v>7.8</v>
      </c>
      <c r="E91" s="183"/>
      <c r="F91" s="184"/>
      <c r="G91" s="185">
        <f t="shared" si="5"/>
        <v>7.8</v>
      </c>
      <c r="H91" s="184"/>
      <c r="I91" s="185">
        <v>1.25</v>
      </c>
      <c r="J91" s="186">
        <v>1</v>
      </c>
    </row>
    <row r="92" spans="1:10" ht="10.5" customHeight="1">
      <c r="A92" s="195">
        <v>315</v>
      </c>
      <c r="B92" s="180" t="s">
        <v>18</v>
      </c>
      <c r="C92" s="181">
        <v>2.9</v>
      </c>
      <c r="D92" s="182">
        <v>2.9</v>
      </c>
      <c r="E92" s="183"/>
      <c r="F92" s="184"/>
      <c r="G92" s="185">
        <f t="shared" si="5"/>
        <v>2.9</v>
      </c>
      <c r="H92" s="184"/>
      <c r="I92" s="185">
        <v>0</v>
      </c>
      <c r="J92" s="186"/>
    </row>
    <row r="93" spans="1:10" ht="10.5" customHeight="1">
      <c r="A93" s="195">
        <v>316</v>
      </c>
      <c r="B93" s="180" t="s">
        <v>31</v>
      </c>
      <c r="C93" s="181">
        <v>5.4</v>
      </c>
      <c r="D93" s="182">
        <v>5.4</v>
      </c>
      <c r="E93" s="183"/>
      <c r="F93" s="184"/>
      <c r="G93" s="185">
        <f t="shared" si="5"/>
        <v>5.4</v>
      </c>
      <c r="H93" s="184"/>
      <c r="I93" s="185">
        <v>1.25</v>
      </c>
      <c r="J93" s="186">
        <v>1</v>
      </c>
    </row>
    <row r="94" spans="1:10" ht="10.5" customHeight="1">
      <c r="A94" s="195">
        <v>317</v>
      </c>
      <c r="B94" s="180" t="s">
        <v>54</v>
      </c>
      <c r="C94" s="181">
        <v>9.1</v>
      </c>
      <c r="D94" s="182"/>
      <c r="E94" s="183">
        <f>C94</f>
        <v>9.1</v>
      </c>
      <c r="F94" s="184"/>
      <c r="G94" s="185">
        <f t="shared" si="5"/>
        <v>9.1</v>
      </c>
      <c r="H94" s="184"/>
      <c r="I94" s="185">
        <v>2.11</v>
      </c>
      <c r="J94" s="186">
        <v>1</v>
      </c>
    </row>
    <row r="95" spans="1:10" ht="10.5" customHeight="1">
      <c r="A95" s="195">
        <v>318</v>
      </c>
      <c r="B95" s="180" t="s">
        <v>54</v>
      </c>
      <c r="C95" s="181">
        <v>8.3000000000000007</v>
      </c>
      <c r="D95" s="182"/>
      <c r="E95" s="183"/>
      <c r="F95" s="184">
        <v>8.3000000000000007</v>
      </c>
      <c r="G95" s="185">
        <f t="shared" si="5"/>
        <v>8.3000000000000007</v>
      </c>
      <c r="H95" s="184"/>
      <c r="I95" s="185">
        <v>2.11</v>
      </c>
      <c r="J95" s="186">
        <v>1</v>
      </c>
    </row>
    <row r="96" spans="1:10" ht="10.5" customHeight="1">
      <c r="A96" s="196"/>
      <c r="B96" s="187" t="s">
        <v>9</v>
      </c>
      <c r="C96" s="188">
        <v>62.3</v>
      </c>
      <c r="D96" s="197">
        <v>32.4</v>
      </c>
      <c r="E96" s="198">
        <v>29.9</v>
      </c>
      <c r="F96" s="199"/>
      <c r="G96" s="185">
        <f t="shared" si="5"/>
        <v>62.3</v>
      </c>
      <c r="H96" s="199"/>
      <c r="I96" s="200">
        <v>7.95</v>
      </c>
      <c r="J96" s="186">
        <v>3</v>
      </c>
    </row>
    <row r="97" spans="1:11" ht="10.5" customHeight="1" thickBot="1">
      <c r="A97" s="195"/>
      <c r="B97" s="180" t="s">
        <v>34</v>
      </c>
      <c r="C97" s="188">
        <v>14</v>
      </c>
      <c r="D97" s="197">
        <v>14</v>
      </c>
      <c r="E97" s="198"/>
      <c r="F97" s="199"/>
      <c r="G97" s="205">
        <f t="shared" si="5"/>
        <v>14</v>
      </c>
      <c r="H97" s="204"/>
      <c r="I97" s="205">
        <v>9.94</v>
      </c>
      <c r="J97" s="206">
        <v>1</v>
      </c>
    </row>
    <row r="98" spans="1:11" ht="10.5" customHeight="1" thickBot="1">
      <c r="B98" s="207"/>
      <c r="C98" s="208">
        <f>SUM(C76:C97)</f>
        <v>316.3</v>
      </c>
      <c r="D98" s="209">
        <f t="shared" ref="D98:I98" si="7">SUM(D76:D97)</f>
        <v>62.5</v>
      </c>
      <c r="E98" s="208">
        <f t="shared" si="7"/>
        <v>137.69999999999999</v>
      </c>
      <c r="F98" s="208">
        <f t="shared" si="7"/>
        <v>116.10000000000002</v>
      </c>
      <c r="G98" s="209">
        <f>SUM(G76:G97)</f>
        <v>316.3</v>
      </c>
      <c r="H98" s="208"/>
      <c r="I98" s="208">
        <f t="shared" si="7"/>
        <v>59.639999999999993</v>
      </c>
      <c r="J98" s="211">
        <f>SUM(J76:J97)</f>
        <v>25</v>
      </c>
    </row>
    <row r="99" spans="1:11" ht="6.75" customHeight="1" thickBot="1">
      <c r="B99" s="207"/>
      <c r="C99" s="225"/>
      <c r="D99" s="189"/>
      <c r="E99" s="189"/>
      <c r="F99" s="226"/>
      <c r="G99" s="207"/>
      <c r="H99" s="207"/>
      <c r="I99" s="207"/>
    </row>
    <row r="100" spans="1:11" ht="14.25" customHeight="1" thickTop="1" thickBot="1">
      <c r="A100" s="286" t="s">
        <v>46</v>
      </c>
      <c r="B100" s="286"/>
      <c r="C100" s="275">
        <f>C98+C74+C49+C21</f>
        <v>1271.6499999999999</v>
      </c>
      <c r="D100" s="272">
        <f t="shared" ref="D100:J100" si="8">D98+D74+D49+D21</f>
        <v>527.21</v>
      </c>
      <c r="E100" s="272">
        <f t="shared" si="8"/>
        <v>372.76</v>
      </c>
      <c r="F100" s="273">
        <f t="shared" si="8"/>
        <v>371.68</v>
      </c>
      <c r="G100" s="274">
        <f>G98+G74+G49+G21</f>
        <v>1076.28</v>
      </c>
      <c r="H100" s="272">
        <f>H98+H74+H49+H21</f>
        <v>195.36999999999998</v>
      </c>
      <c r="I100" s="227">
        <f t="shared" si="8"/>
        <v>228.32999999999998</v>
      </c>
      <c r="J100" s="227">
        <f t="shared" si="8"/>
        <v>99</v>
      </c>
      <c r="K100" s="4"/>
    </row>
    <row r="101" spans="1:11">
      <c r="B101" s="189" t="s">
        <v>100</v>
      </c>
      <c r="C101" s="276"/>
      <c r="D101" s="280">
        <f>SUM(D100:F100)</f>
        <v>1271.6500000000001</v>
      </c>
      <c r="E101" s="281"/>
      <c r="F101" s="281"/>
      <c r="G101" s="280">
        <f>SUM(G100:H100)</f>
        <v>1271.6499999999999</v>
      </c>
      <c r="H101" s="281"/>
    </row>
    <row r="103" spans="1:11">
      <c r="B103" s="349" t="s">
        <v>108</v>
      </c>
      <c r="C103" s="349"/>
      <c r="D103" s="349"/>
    </row>
  </sheetData>
  <mergeCells count="16">
    <mergeCell ref="A1:D1"/>
    <mergeCell ref="D3:F3"/>
    <mergeCell ref="C3:C4"/>
    <mergeCell ref="B103:D103"/>
    <mergeCell ref="D101:F101"/>
    <mergeCell ref="G101:H101"/>
    <mergeCell ref="A2:J2"/>
    <mergeCell ref="B3:B4"/>
    <mergeCell ref="A3:A4"/>
    <mergeCell ref="A100:B100"/>
    <mergeCell ref="A75:B75"/>
    <mergeCell ref="A22:B22"/>
    <mergeCell ref="A50:B50"/>
    <mergeCell ref="A5:B5"/>
    <mergeCell ref="G3:H3"/>
    <mergeCell ref="I3:J3"/>
  </mergeCells>
  <phoneticPr fontId="8" type="noConversion"/>
  <pageMargins left="1.1811023622047245" right="0.59055118110236227" top="0.59055118110236227" bottom="0.55118110236220474" header="0.19685039370078741" footer="0.39370078740157483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62"/>
  <sheetViews>
    <sheetView zoomScaleNormal="100" workbookViewId="0">
      <pane ySplit="4" topLeftCell="A23" activePane="bottomLeft" state="frozen"/>
      <selection activeCell="H17" sqref="H17"/>
      <selection pane="bottomLeft"/>
    </sheetView>
  </sheetViews>
  <sheetFormatPr defaultRowHeight="14.25"/>
  <cols>
    <col min="1" max="1" width="3.125" customWidth="1"/>
    <col min="2" max="2" width="21" customWidth="1"/>
    <col min="3" max="9" width="6.125" customWidth="1"/>
    <col min="10" max="10" width="4.875" customWidth="1"/>
  </cols>
  <sheetData>
    <row r="1" spans="1:10">
      <c r="A1" t="s">
        <v>109</v>
      </c>
      <c r="B1" s="221"/>
      <c r="C1" s="221"/>
      <c r="D1" s="221"/>
      <c r="E1" s="221"/>
      <c r="F1" s="221"/>
      <c r="G1" s="221"/>
      <c r="H1" s="279" t="s">
        <v>104</v>
      </c>
      <c r="I1" s="221"/>
      <c r="J1" s="221"/>
    </row>
    <row r="2" spans="1:10" ht="15.75" thickBot="1">
      <c r="A2" s="302" t="s">
        <v>101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0" ht="25.5" customHeight="1" thickBot="1">
      <c r="A3" s="303" t="s">
        <v>24</v>
      </c>
      <c r="B3" s="305" t="s">
        <v>0</v>
      </c>
      <c r="C3" s="305" t="s">
        <v>1</v>
      </c>
      <c r="D3" s="305"/>
      <c r="E3" s="305"/>
      <c r="F3" s="305"/>
      <c r="G3" s="306" t="s">
        <v>61</v>
      </c>
      <c r="H3" s="307"/>
      <c r="I3" s="308" t="s">
        <v>65</v>
      </c>
      <c r="J3" s="308"/>
    </row>
    <row r="4" spans="1:10" ht="61.5" customHeight="1" thickBot="1">
      <c r="A4" s="304"/>
      <c r="B4" s="305"/>
      <c r="C4" s="13" t="s">
        <v>4</v>
      </c>
      <c r="D4" s="13" t="s">
        <v>2</v>
      </c>
      <c r="E4" s="13" t="s">
        <v>3</v>
      </c>
      <c r="F4" s="13" t="s">
        <v>91</v>
      </c>
      <c r="G4" s="13" t="s">
        <v>60</v>
      </c>
      <c r="H4" s="13" t="s">
        <v>62</v>
      </c>
      <c r="I4" s="14" t="s">
        <v>63</v>
      </c>
      <c r="J4" s="16" t="s">
        <v>64</v>
      </c>
    </row>
    <row r="5" spans="1:10" ht="10.5" customHeight="1">
      <c r="A5" s="300" t="s">
        <v>22</v>
      </c>
      <c r="B5" s="300"/>
      <c r="C5" s="52"/>
      <c r="D5" s="32"/>
      <c r="E5" s="32"/>
      <c r="F5" s="33"/>
      <c r="G5" s="31"/>
      <c r="H5" s="33"/>
      <c r="I5" s="31"/>
      <c r="J5" s="33"/>
    </row>
    <row r="6" spans="1:10" ht="10.5" customHeight="1">
      <c r="A6" s="2">
        <v>1</v>
      </c>
      <c r="B6" s="25" t="s">
        <v>80</v>
      </c>
      <c r="C6" s="53">
        <v>24.43</v>
      </c>
      <c r="D6" s="19">
        <v>24.43</v>
      </c>
      <c r="E6" s="3"/>
      <c r="F6" s="23"/>
      <c r="G6" s="22"/>
      <c r="H6" s="23">
        <f>D6</f>
        <v>24.43</v>
      </c>
      <c r="I6" s="22">
        <f>0.4*J6</f>
        <v>0.8</v>
      </c>
      <c r="J6" s="27">
        <v>2</v>
      </c>
    </row>
    <row r="7" spans="1:10" ht="10.5" customHeight="1">
      <c r="A7" s="2">
        <v>2</v>
      </c>
      <c r="B7" s="25" t="s">
        <v>10</v>
      </c>
      <c r="C7" s="53">
        <v>12.84</v>
      </c>
      <c r="D7" s="19">
        <v>12.84</v>
      </c>
      <c r="E7" s="3"/>
      <c r="F7" s="23"/>
      <c r="G7" s="22"/>
      <c r="H7" s="23">
        <f t="shared" ref="H7:H12" si="0">D7</f>
        <v>12.84</v>
      </c>
      <c r="I7" s="22">
        <f>0.4*J7</f>
        <v>0.4</v>
      </c>
      <c r="J7" s="27">
        <v>1</v>
      </c>
    </row>
    <row r="8" spans="1:10" ht="10.5" customHeight="1">
      <c r="A8" s="2">
        <v>3</v>
      </c>
      <c r="B8" s="25" t="s">
        <v>79</v>
      </c>
      <c r="C8" s="53">
        <v>14.71</v>
      </c>
      <c r="D8" s="19">
        <v>14.71</v>
      </c>
      <c r="E8" s="3"/>
      <c r="F8" s="23"/>
      <c r="G8" s="22"/>
      <c r="H8" s="23">
        <f t="shared" si="0"/>
        <v>14.71</v>
      </c>
      <c r="I8" s="22">
        <f>0.4*J8</f>
        <v>0.4</v>
      </c>
      <c r="J8" s="27">
        <v>1</v>
      </c>
    </row>
    <row r="9" spans="1:10" ht="10.5" customHeight="1">
      <c r="A9" s="2">
        <v>4</v>
      </c>
      <c r="B9" s="25" t="s">
        <v>103</v>
      </c>
      <c r="C9" s="53"/>
      <c r="D9" s="19"/>
      <c r="E9" s="3"/>
      <c r="F9" s="23"/>
      <c r="G9" s="22"/>
      <c r="H9" s="23"/>
      <c r="I9" s="22"/>
      <c r="J9" s="27"/>
    </row>
    <row r="10" spans="1:10" ht="10.5" customHeight="1">
      <c r="A10" s="2">
        <v>5</v>
      </c>
      <c r="B10" s="25" t="s">
        <v>85</v>
      </c>
      <c r="C10" s="53"/>
      <c r="D10" s="19"/>
      <c r="E10" s="3"/>
      <c r="F10" s="23"/>
      <c r="G10" s="22"/>
      <c r="H10" s="23"/>
      <c r="I10" s="22"/>
      <c r="J10" s="27"/>
    </row>
    <row r="11" spans="1:10" ht="10.5" customHeight="1">
      <c r="A11" s="2">
        <v>6</v>
      </c>
      <c r="B11" s="40" t="s">
        <v>8</v>
      </c>
      <c r="C11" s="60">
        <v>23.61</v>
      </c>
      <c r="D11" s="69">
        <v>23.61</v>
      </c>
      <c r="E11" s="70"/>
      <c r="F11" s="71"/>
      <c r="G11" s="72"/>
      <c r="H11" s="23">
        <f t="shared" si="0"/>
        <v>23.61</v>
      </c>
      <c r="I11" s="22">
        <f>0.4*J11</f>
        <v>0.8</v>
      </c>
      <c r="J11" s="73">
        <v>2</v>
      </c>
    </row>
    <row r="12" spans="1:10" ht="10.5" customHeight="1">
      <c r="A12" s="12"/>
      <c r="B12" s="26" t="s">
        <v>9</v>
      </c>
      <c r="C12" s="54">
        <v>16.329999999999998</v>
      </c>
      <c r="D12" s="21">
        <v>16.329999999999998</v>
      </c>
      <c r="E12" s="6"/>
      <c r="F12" s="24"/>
      <c r="G12" s="28"/>
      <c r="H12" s="23">
        <f t="shared" si="0"/>
        <v>16.329999999999998</v>
      </c>
      <c r="I12" s="28"/>
      <c r="J12" s="27"/>
    </row>
    <row r="13" spans="1:10" ht="10.5" customHeight="1" thickBot="1">
      <c r="A13" s="2"/>
      <c r="B13" s="40"/>
      <c r="C13" s="47"/>
      <c r="D13" s="46"/>
      <c r="E13" s="36"/>
      <c r="F13" s="37"/>
      <c r="G13" s="35"/>
      <c r="H13" s="37"/>
      <c r="I13" s="35"/>
      <c r="J13" s="45"/>
    </row>
    <row r="14" spans="1:10" ht="10.5" customHeight="1" thickBot="1">
      <c r="A14" s="1"/>
      <c r="B14" s="1"/>
      <c r="C14" s="7">
        <f>SUM(C6:C13)</f>
        <v>91.92</v>
      </c>
      <c r="D14" s="20">
        <f>SUM(D6:D13)</f>
        <v>91.92</v>
      </c>
      <c r="E14" s="7"/>
      <c r="F14" s="8"/>
      <c r="G14" s="7">
        <f>SUM(G6:G13)</f>
        <v>0</v>
      </c>
      <c r="H14" s="7">
        <f>SUM(H6:H13)</f>
        <v>91.92</v>
      </c>
      <c r="I14" s="7">
        <f>SUM(I6:I12)</f>
        <v>2.4000000000000004</v>
      </c>
      <c r="J14" s="17">
        <f>SUM(J6:J13)</f>
        <v>6</v>
      </c>
    </row>
    <row r="15" spans="1:10" ht="10.5" customHeight="1">
      <c r="A15" s="301" t="s">
        <v>11</v>
      </c>
      <c r="B15" s="301"/>
      <c r="C15" s="38"/>
      <c r="D15" s="39"/>
      <c r="E15" s="39"/>
      <c r="F15" s="42"/>
      <c r="G15" s="42"/>
      <c r="H15" s="42"/>
      <c r="I15" s="42"/>
      <c r="J15" s="32"/>
    </row>
    <row r="16" spans="1:10" ht="10.5" customHeight="1">
      <c r="A16" s="2">
        <v>100</v>
      </c>
      <c r="B16" s="25" t="s">
        <v>32</v>
      </c>
      <c r="C16" s="53">
        <v>8.7899999999999991</v>
      </c>
      <c r="D16" s="19">
        <v>8.7899999999999991</v>
      </c>
      <c r="E16" s="3"/>
      <c r="F16" s="23"/>
      <c r="G16" s="22">
        <f>D16</f>
        <v>8.7899999999999991</v>
      </c>
      <c r="H16" s="23"/>
      <c r="I16" s="22">
        <f>3.81*J16</f>
        <v>3.81</v>
      </c>
      <c r="J16" s="27">
        <v>1</v>
      </c>
    </row>
    <row r="17" spans="1:10" ht="10.5" customHeight="1">
      <c r="A17" s="2">
        <f>A16+1</f>
        <v>101</v>
      </c>
      <c r="B17" s="25" t="s">
        <v>17</v>
      </c>
      <c r="C17" s="53">
        <v>6.36</v>
      </c>
      <c r="D17" s="19">
        <v>6.36</v>
      </c>
      <c r="E17" s="3"/>
      <c r="F17" s="23"/>
      <c r="G17" s="22">
        <f>D17</f>
        <v>6.36</v>
      </c>
      <c r="H17" s="23"/>
      <c r="I17" s="22">
        <f>3.81*J17</f>
        <v>3.81</v>
      </c>
      <c r="J17" s="27">
        <v>1</v>
      </c>
    </row>
    <row r="18" spans="1:10" ht="10.5" customHeight="1">
      <c r="A18" s="2">
        <f t="shared" ref="A18:A33" si="1">A17+1</f>
        <v>102</v>
      </c>
      <c r="B18" s="25" t="s">
        <v>15</v>
      </c>
      <c r="C18" s="53">
        <v>3.55</v>
      </c>
      <c r="D18" s="19">
        <v>3.55</v>
      </c>
      <c r="E18" s="3"/>
      <c r="F18" s="23"/>
      <c r="G18" s="22">
        <f>D18</f>
        <v>3.55</v>
      </c>
      <c r="H18" s="23"/>
      <c r="I18" s="22"/>
      <c r="J18" s="27"/>
    </row>
    <row r="19" spans="1:10" ht="10.5" customHeight="1">
      <c r="A19" s="2"/>
      <c r="B19" s="25" t="s">
        <v>9</v>
      </c>
      <c r="C19" s="53">
        <v>6.68</v>
      </c>
      <c r="D19" s="19">
        <v>6.68</v>
      </c>
      <c r="E19" s="3"/>
      <c r="F19" s="23"/>
      <c r="G19" s="22">
        <f>D19</f>
        <v>6.68</v>
      </c>
      <c r="H19" s="23"/>
      <c r="I19" s="22"/>
      <c r="J19" s="27"/>
    </row>
    <row r="20" spans="1:10" ht="10.5" customHeight="1">
      <c r="A20" s="2">
        <v>103</v>
      </c>
      <c r="B20" s="25" t="s">
        <v>86</v>
      </c>
      <c r="C20" s="53"/>
      <c r="D20" s="19"/>
      <c r="E20" s="3"/>
      <c r="F20" s="23"/>
      <c r="G20" s="22"/>
      <c r="H20" s="23"/>
      <c r="I20" s="22"/>
      <c r="J20" s="27"/>
    </row>
    <row r="21" spans="1:10" ht="10.5" customHeight="1">
      <c r="A21" s="2">
        <f t="shared" si="1"/>
        <v>104</v>
      </c>
      <c r="B21" s="25" t="s">
        <v>87</v>
      </c>
      <c r="C21" s="53"/>
      <c r="D21" s="19"/>
      <c r="E21" s="3"/>
      <c r="F21" s="23"/>
      <c r="G21" s="22"/>
      <c r="H21" s="23"/>
      <c r="I21" s="22"/>
      <c r="J21" s="27"/>
    </row>
    <row r="22" spans="1:10" ht="10.5" customHeight="1">
      <c r="A22" s="2">
        <f t="shared" si="1"/>
        <v>105</v>
      </c>
      <c r="B22" s="25" t="s">
        <v>86</v>
      </c>
      <c r="C22" s="53"/>
      <c r="D22" s="19"/>
      <c r="E22" s="3"/>
      <c r="F22" s="23"/>
      <c r="G22" s="22"/>
      <c r="H22" s="23"/>
      <c r="I22" s="22"/>
      <c r="J22" s="27"/>
    </row>
    <row r="23" spans="1:10" ht="10.5" customHeight="1">
      <c r="A23" s="2">
        <f t="shared" si="1"/>
        <v>106</v>
      </c>
      <c r="B23" s="25" t="s">
        <v>88</v>
      </c>
      <c r="C23" s="53"/>
      <c r="D23" s="19"/>
      <c r="E23" s="3"/>
      <c r="F23" s="23"/>
      <c r="G23" s="22"/>
      <c r="H23" s="23"/>
      <c r="I23" s="22"/>
      <c r="J23" s="27"/>
    </row>
    <row r="24" spans="1:10" ht="10.5" customHeight="1">
      <c r="A24" s="2">
        <f t="shared" si="1"/>
        <v>107</v>
      </c>
      <c r="B24" s="25" t="s">
        <v>87</v>
      </c>
      <c r="C24" s="53"/>
      <c r="D24" s="19"/>
      <c r="E24" s="3"/>
      <c r="F24" s="23"/>
      <c r="G24" s="22"/>
      <c r="H24" s="23"/>
      <c r="I24" s="22"/>
      <c r="J24" s="27"/>
    </row>
    <row r="25" spans="1:10" ht="10.5" customHeight="1">
      <c r="A25" s="2"/>
      <c r="B25" s="25" t="s">
        <v>9</v>
      </c>
      <c r="C25" s="53"/>
      <c r="D25" s="19"/>
      <c r="E25" s="3"/>
      <c r="F25" s="23"/>
      <c r="G25" s="22"/>
      <c r="H25" s="23"/>
      <c r="I25" s="22"/>
      <c r="J25" s="27"/>
    </row>
    <row r="26" spans="1:10" ht="10.5" customHeight="1">
      <c r="A26" s="2">
        <v>108</v>
      </c>
      <c r="B26" s="25" t="s">
        <v>87</v>
      </c>
      <c r="C26" s="53"/>
      <c r="D26" s="19"/>
      <c r="E26" s="3"/>
      <c r="F26" s="23"/>
      <c r="G26" s="22"/>
      <c r="H26" s="23"/>
      <c r="I26" s="22"/>
      <c r="J26" s="27"/>
    </row>
    <row r="27" spans="1:10" ht="10.5" customHeight="1">
      <c r="A27" s="2">
        <f t="shared" si="1"/>
        <v>109</v>
      </c>
      <c r="B27" s="25" t="s">
        <v>87</v>
      </c>
      <c r="C27" s="53"/>
      <c r="D27" s="19"/>
      <c r="E27" s="3"/>
      <c r="F27" s="23"/>
      <c r="G27" s="22"/>
      <c r="H27" s="23"/>
      <c r="I27" s="22"/>
      <c r="J27" s="27"/>
    </row>
    <row r="28" spans="1:10" ht="10.5" customHeight="1">
      <c r="A28" s="2">
        <f t="shared" si="1"/>
        <v>110</v>
      </c>
      <c r="B28" s="25" t="s">
        <v>87</v>
      </c>
      <c r="C28" s="53"/>
      <c r="D28" s="19"/>
      <c r="E28" s="3"/>
      <c r="F28" s="23"/>
      <c r="G28" s="22"/>
      <c r="H28" s="23"/>
      <c r="I28" s="22"/>
      <c r="J28" s="27"/>
    </row>
    <row r="29" spans="1:10" ht="10.5" customHeight="1">
      <c r="A29" s="2"/>
      <c r="B29" s="25" t="s">
        <v>9</v>
      </c>
      <c r="C29" s="53"/>
      <c r="D29" s="19"/>
      <c r="E29" s="3"/>
      <c r="F29" s="23"/>
      <c r="G29" s="22"/>
      <c r="H29" s="23"/>
      <c r="I29" s="22"/>
      <c r="J29" s="27"/>
    </row>
    <row r="30" spans="1:10" ht="10.5" customHeight="1">
      <c r="A30" s="2">
        <v>111</v>
      </c>
      <c r="B30" s="25" t="s">
        <v>87</v>
      </c>
      <c r="C30" s="53"/>
      <c r="D30" s="19"/>
      <c r="E30" s="3"/>
      <c r="F30" s="23"/>
      <c r="G30" s="22"/>
      <c r="H30" s="23"/>
      <c r="I30" s="22"/>
      <c r="J30" s="27"/>
    </row>
    <row r="31" spans="1:10" ht="10.5" customHeight="1">
      <c r="A31" s="2">
        <f t="shared" si="1"/>
        <v>112</v>
      </c>
      <c r="B31" s="25" t="s">
        <v>87</v>
      </c>
      <c r="C31" s="53"/>
      <c r="D31" s="19"/>
      <c r="E31" s="3"/>
      <c r="F31" s="23"/>
      <c r="G31" s="22"/>
      <c r="H31" s="23"/>
      <c r="I31" s="22"/>
      <c r="J31" s="27"/>
    </row>
    <row r="32" spans="1:10" ht="10.5" customHeight="1">
      <c r="A32" s="2">
        <f t="shared" si="1"/>
        <v>113</v>
      </c>
      <c r="B32" s="25" t="s">
        <v>87</v>
      </c>
      <c r="C32" s="53"/>
      <c r="D32" s="19"/>
      <c r="E32" s="3"/>
      <c r="F32" s="23"/>
      <c r="G32" s="22"/>
      <c r="H32" s="23"/>
      <c r="I32" s="22"/>
      <c r="J32" s="27"/>
    </row>
    <row r="33" spans="1:10" ht="10.5" customHeight="1">
      <c r="A33" s="2">
        <f t="shared" si="1"/>
        <v>114</v>
      </c>
      <c r="B33" s="25" t="s">
        <v>15</v>
      </c>
      <c r="C33" s="53"/>
      <c r="D33" s="19"/>
      <c r="E33" s="3"/>
      <c r="F33" s="23"/>
      <c r="G33" s="22"/>
      <c r="H33" s="23"/>
      <c r="I33" s="22"/>
      <c r="J33" s="27"/>
    </row>
    <row r="34" spans="1:10" ht="10.5" customHeight="1">
      <c r="A34" s="2"/>
      <c r="B34" s="25" t="s">
        <v>9</v>
      </c>
      <c r="C34" s="53"/>
      <c r="D34" s="19"/>
      <c r="E34" s="3"/>
      <c r="F34" s="23"/>
      <c r="G34" s="22"/>
      <c r="H34" s="23"/>
      <c r="I34" s="22"/>
      <c r="J34" s="27"/>
    </row>
    <row r="35" spans="1:10" ht="10.5" customHeight="1">
      <c r="A35" s="2"/>
      <c r="B35" s="40" t="s">
        <v>34</v>
      </c>
      <c r="C35" s="53">
        <v>17.329999999999998</v>
      </c>
      <c r="D35" s="19">
        <v>17.329999999999998</v>
      </c>
      <c r="E35" s="3"/>
      <c r="F35" s="23"/>
      <c r="G35" s="22">
        <f>D35</f>
        <v>17.329999999999998</v>
      </c>
      <c r="H35" s="23"/>
      <c r="I35" s="22">
        <f>3.81*J35</f>
        <v>7.62</v>
      </c>
      <c r="J35" s="27">
        <v>2</v>
      </c>
    </row>
    <row r="36" spans="1:10" ht="10.5" customHeight="1" thickBot="1">
      <c r="A36" s="2"/>
      <c r="B36" s="25" t="s">
        <v>94</v>
      </c>
      <c r="C36" s="53"/>
      <c r="D36" s="19"/>
      <c r="E36" s="3"/>
      <c r="F36" s="23"/>
      <c r="G36" s="22"/>
      <c r="H36" s="23"/>
      <c r="I36" s="22">
        <v>8.4</v>
      </c>
      <c r="J36" s="27">
        <v>1</v>
      </c>
    </row>
    <row r="37" spans="1:10" ht="10.5" customHeight="1" thickBot="1">
      <c r="A37" s="1"/>
      <c r="B37" s="1"/>
      <c r="C37" s="7">
        <f>SUM(C16:C36)</f>
        <v>42.709999999999994</v>
      </c>
      <c r="D37" s="20">
        <f>SUM(D16:D36)</f>
        <v>42.709999999999994</v>
      </c>
      <c r="E37" s="7">
        <f>SUM(E16:E36)</f>
        <v>0</v>
      </c>
      <c r="F37" s="7">
        <f>SUM(F16:F36)</f>
        <v>0</v>
      </c>
      <c r="G37" s="7">
        <f>SUM(G16:G36)</f>
        <v>42.709999999999994</v>
      </c>
      <c r="H37" s="7"/>
      <c r="I37" s="7">
        <f>SUM(I16:I36)</f>
        <v>23.64</v>
      </c>
      <c r="J37" s="17">
        <f>SUM(J16:J36)</f>
        <v>5</v>
      </c>
    </row>
    <row r="38" spans="1:10" ht="10.5" customHeight="1">
      <c r="A38" s="298" t="s">
        <v>23</v>
      </c>
      <c r="B38" s="298"/>
      <c r="C38" s="59"/>
      <c r="D38" s="42"/>
      <c r="E38" s="15"/>
      <c r="F38" s="30"/>
      <c r="G38" s="29"/>
      <c r="H38" s="30"/>
      <c r="I38" s="29"/>
      <c r="J38" s="33"/>
    </row>
    <row r="39" spans="1:10" ht="10.5" customHeight="1">
      <c r="A39" s="2">
        <v>200</v>
      </c>
      <c r="B39" s="25" t="s">
        <v>26</v>
      </c>
      <c r="C39" s="53">
        <v>28.45</v>
      </c>
      <c r="D39" s="19"/>
      <c r="E39" s="3"/>
      <c r="F39" s="23">
        <v>28.45</v>
      </c>
      <c r="G39" s="22">
        <f>C39</f>
        <v>28.45</v>
      </c>
      <c r="H39" s="23"/>
      <c r="I39" s="22">
        <f>3.81*J39</f>
        <v>7.62</v>
      </c>
      <c r="J39" s="27">
        <v>2</v>
      </c>
    </row>
    <row r="40" spans="1:10" ht="10.5" customHeight="1">
      <c r="A40" s="2">
        <f>A39+1</f>
        <v>201</v>
      </c>
      <c r="B40" s="25" t="s">
        <v>25</v>
      </c>
      <c r="C40" s="53">
        <v>29.56</v>
      </c>
      <c r="D40" s="19"/>
      <c r="E40" s="3">
        <v>14</v>
      </c>
      <c r="F40" s="23">
        <f>C40-E40</f>
        <v>15.559999999999999</v>
      </c>
      <c r="G40" s="22">
        <f t="shared" ref="G40:G55" si="2">C40</f>
        <v>29.56</v>
      </c>
      <c r="H40" s="23"/>
      <c r="I40" s="22">
        <f t="shared" ref="I40:I55" si="3">3.81*J40</f>
        <v>7.62</v>
      </c>
      <c r="J40" s="27">
        <v>2</v>
      </c>
    </row>
    <row r="41" spans="1:10" ht="10.5" customHeight="1">
      <c r="A41" s="2">
        <f t="shared" ref="A41:A56" si="4">A40+1</f>
        <v>202</v>
      </c>
      <c r="B41" s="25" t="s">
        <v>89</v>
      </c>
      <c r="C41" s="53">
        <v>26.19</v>
      </c>
      <c r="D41" s="19"/>
      <c r="E41" s="3">
        <v>20</v>
      </c>
      <c r="F41" s="23">
        <f>C41-E41</f>
        <v>6.1900000000000013</v>
      </c>
      <c r="G41" s="22">
        <f t="shared" si="2"/>
        <v>26.19</v>
      </c>
      <c r="H41" s="23"/>
      <c r="I41" s="22">
        <f t="shared" si="3"/>
        <v>7.62</v>
      </c>
      <c r="J41" s="27">
        <v>2</v>
      </c>
    </row>
    <row r="42" spans="1:10" ht="10.5" customHeight="1">
      <c r="A42" s="2">
        <f t="shared" si="4"/>
        <v>203</v>
      </c>
      <c r="B42" s="25" t="s">
        <v>9</v>
      </c>
      <c r="C42" s="53">
        <v>6.16</v>
      </c>
      <c r="D42" s="19"/>
      <c r="E42" s="3"/>
      <c r="F42" s="23">
        <f>C42-E42</f>
        <v>6.16</v>
      </c>
      <c r="G42" s="22">
        <f t="shared" si="2"/>
        <v>6.16</v>
      </c>
      <c r="H42" s="23"/>
      <c r="I42" s="22">
        <f t="shared" si="3"/>
        <v>0</v>
      </c>
      <c r="J42" s="27">
        <v>0</v>
      </c>
    </row>
    <row r="43" spans="1:10" ht="10.5" customHeight="1">
      <c r="A43" s="2">
        <f t="shared" si="4"/>
        <v>204</v>
      </c>
      <c r="B43" s="25" t="s">
        <v>92</v>
      </c>
      <c r="C43" s="53">
        <v>8.25</v>
      </c>
      <c r="D43" s="58"/>
      <c r="E43" s="3"/>
      <c r="F43" s="23">
        <f>C43-E43</f>
        <v>8.25</v>
      </c>
      <c r="G43" s="22">
        <f t="shared" si="2"/>
        <v>8.25</v>
      </c>
      <c r="H43" s="23"/>
      <c r="I43" s="22">
        <f t="shared" si="3"/>
        <v>3.81</v>
      </c>
      <c r="J43" s="27">
        <v>1</v>
      </c>
    </row>
    <row r="44" spans="1:10" ht="10.5" customHeight="1">
      <c r="A44" s="2">
        <f t="shared" si="4"/>
        <v>205</v>
      </c>
      <c r="B44" s="25" t="s">
        <v>92</v>
      </c>
      <c r="C44" s="53">
        <v>18.23</v>
      </c>
      <c r="D44" s="19"/>
      <c r="E44" s="3">
        <v>9</v>
      </c>
      <c r="F44" s="23">
        <f>C44-E44</f>
        <v>9.23</v>
      </c>
      <c r="G44" s="22">
        <f t="shared" si="2"/>
        <v>18.23</v>
      </c>
      <c r="H44" s="23"/>
      <c r="I44" s="22">
        <f t="shared" si="3"/>
        <v>7.62</v>
      </c>
      <c r="J44" s="27">
        <v>2</v>
      </c>
    </row>
    <row r="45" spans="1:10" ht="10.5" customHeight="1">
      <c r="A45" s="2">
        <f t="shared" si="4"/>
        <v>206</v>
      </c>
      <c r="B45" s="25" t="s">
        <v>15</v>
      </c>
      <c r="C45" s="53">
        <v>9.69</v>
      </c>
      <c r="D45" s="19">
        <v>9.69</v>
      </c>
      <c r="E45" s="3"/>
      <c r="F45" s="23"/>
      <c r="G45" s="22">
        <f t="shared" si="2"/>
        <v>9.69</v>
      </c>
      <c r="H45" s="23"/>
      <c r="I45" s="22">
        <f t="shared" si="3"/>
        <v>3.81</v>
      </c>
      <c r="J45" s="27">
        <v>1</v>
      </c>
    </row>
    <row r="46" spans="1:10" ht="10.5" customHeight="1">
      <c r="A46" s="2">
        <f t="shared" si="4"/>
        <v>207</v>
      </c>
      <c r="B46" s="25" t="s">
        <v>92</v>
      </c>
      <c r="C46" s="53">
        <v>8.76</v>
      </c>
      <c r="D46" s="19"/>
      <c r="E46" s="3"/>
      <c r="F46" s="23">
        <f>C46</f>
        <v>8.76</v>
      </c>
      <c r="G46" s="22">
        <f t="shared" si="2"/>
        <v>8.76</v>
      </c>
      <c r="H46" s="23"/>
      <c r="I46" s="22">
        <f t="shared" si="3"/>
        <v>3.81</v>
      </c>
      <c r="J46" s="27">
        <v>1</v>
      </c>
    </row>
    <row r="47" spans="1:10" ht="10.5" customHeight="1">
      <c r="A47" s="2">
        <f t="shared" si="4"/>
        <v>208</v>
      </c>
      <c r="B47" s="25" t="s">
        <v>92</v>
      </c>
      <c r="C47" s="53">
        <v>14.82</v>
      </c>
      <c r="D47" s="19"/>
      <c r="E47" s="3">
        <v>9</v>
      </c>
      <c r="F47" s="23">
        <f>C47-E47</f>
        <v>5.82</v>
      </c>
      <c r="G47" s="22">
        <f t="shared" si="2"/>
        <v>14.82</v>
      </c>
      <c r="H47" s="23"/>
      <c r="I47" s="22">
        <f t="shared" si="3"/>
        <v>7.62</v>
      </c>
      <c r="J47" s="27">
        <v>2</v>
      </c>
    </row>
    <row r="48" spans="1:10" ht="10.5" customHeight="1">
      <c r="A48" s="2">
        <f t="shared" si="4"/>
        <v>209</v>
      </c>
      <c r="B48" s="25" t="s">
        <v>9</v>
      </c>
      <c r="C48" s="53">
        <v>5.62</v>
      </c>
      <c r="D48" s="19"/>
      <c r="E48" s="3"/>
      <c r="F48" s="23">
        <f>C48-E48</f>
        <v>5.62</v>
      </c>
      <c r="G48" s="22">
        <f t="shared" si="2"/>
        <v>5.62</v>
      </c>
      <c r="H48" s="23"/>
      <c r="I48" s="22"/>
      <c r="J48" s="27"/>
    </row>
    <row r="49" spans="1:11" ht="10.5" customHeight="1">
      <c r="A49" s="2">
        <f t="shared" si="4"/>
        <v>210</v>
      </c>
      <c r="B49" s="25" t="s">
        <v>92</v>
      </c>
      <c r="C49" s="53">
        <v>28.1</v>
      </c>
      <c r="D49" s="19"/>
      <c r="E49" s="3">
        <v>20</v>
      </c>
      <c r="F49" s="23">
        <f>C49-E49</f>
        <v>8.1000000000000014</v>
      </c>
      <c r="G49" s="22">
        <f t="shared" si="2"/>
        <v>28.1</v>
      </c>
      <c r="H49" s="23"/>
      <c r="I49" s="22">
        <f t="shared" si="3"/>
        <v>7.62</v>
      </c>
      <c r="J49" s="27">
        <v>2</v>
      </c>
    </row>
    <row r="50" spans="1:11" ht="10.5" customHeight="1">
      <c r="A50" s="2">
        <f t="shared" si="4"/>
        <v>211</v>
      </c>
      <c r="B50" s="25" t="s">
        <v>92</v>
      </c>
      <c r="C50" s="53">
        <v>29.18</v>
      </c>
      <c r="D50" s="19"/>
      <c r="E50" s="3">
        <v>20</v>
      </c>
      <c r="F50" s="23">
        <f>C50-E50</f>
        <v>9.18</v>
      </c>
      <c r="G50" s="22">
        <f t="shared" si="2"/>
        <v>29.18</v>
      </c>
      <c r="H50" s="23"/>
      <c r="I50" s="22">
        <f t="shared" si="3"/>
        <v>7.62</v>
      </c>
      <c r="J50" s="27">
        <v>2</v>
      </c>
    </row>
    <row r="51" spans="1:11" ht="10.5" customHeight="1">
      <c r="A51" s="2">
        <f t="shared" si="4"/>
        <v>212</v>
      </c>
      <c r="B51" s="25" t="s">
        <v>92</v>
      </c>
      <c r="C51" s="53">
        <v>29.2</v>
      </c>
      <c r="D51" s="19"/>
      <c r="E51" s="3">
        <v>14</v>
      </c>
      <c r="F51" s="23">
        <f>C51-E51</f>
        <v>15.2</v>
      </c>
      <c r="G51" s="22">
        <f t="shared" si="2"/>
        <v>29.2</v>
      </c>
      <c r="H51" s="23"/>
      <c r="I51" s="22">
        <f t="shared" si="3"/>
        <v>7.62</v>
      </c>
      <c r="J51" s="27">
        <v>2</v>
      </c>
    </row>
    <row r="52" spans="1:11" ht="10.5" customHeight="1">
      <c r="A52" s="2">
        <f t="shared" si="4"/>
        <v>213</v>
      </c>
      <c r="B52" s="25" t="s">
        <v>92</v>
      </c>
      <c r="C52" s="53">
        <v>8.15</v>
      </c>
      <c r="D52" s="19"/>
      <c r="E52" s="3"/>
      <c r="F52" s="23">
        <f>C52</f>
        <v>8.15</v>
      </c>
      <c r="G52" s="22">
        <f t="shared" si="2"/>
        <v>8.15</v>
      </c>
      <c r="H52" s="23"/>
      <c r="I52" s="22">
        <f t="shared" si="3"/>
        <v>3.81</v>
      </c>
      <c r="J52" s="27">
        <v>1</v>
      </c>
    </row>
    <row r="53" spans="1:11" ht="10.5" customHeight="1">
      <c r="A53" s="2">
        <f t="shared" si="4"/>
        <v>214</v>
      </c>
      <c r="B53" s="25" t="s">
        <v>9</v>
      </c>
      <c r="C53" s="53">
        <v>43.83</v>
      </c>
      <c r="D53" s="19">
        <v>43.83</v>
      </c>
      <c r="E53" s="3"/>
      <c r="F53" s="23"/>
      <c r="G53" s="22">
        <f t="shared" si="2"/>
        <v>43.83</v>
      </c>
      <c r="H53" s="23"/>
      <c r="I53" s="22"/>
      <c r="J53" s="27"/>
    </row>
    <row r="54" spans="1:11" ht="10.5" customHeight="1">
      <c r="A54" s="2">
        <f t="shared" si="4"/>
        <v>215</v>
      </c>
      <c r="B54" s="40" t="s">
        <v>42</v>
      </c>
      <c r="C54" s="60">
        <v>16.059999999999999</v>
      </c>
      <c r="D54" s="19">
        <v>16.059999999999999</v>
      </c>
      <c r="E54" s="3"/>
      <c r="F54" s="23"/>
      <c r="G54" s="22">
        <f t="shared" si="2"/>
        <v>16.059999999999999</v>
      </c>
      <c r="H54" s="23"/>
      <c r="I54" s="22">
        <f t="shared" si="3"/>
        <v>7.62</v>
      </c>
      <c r="J54" s="27">
        <v>2</v>
      </c>
    </row>
    <row r="55" spans="1:11" ht="10.5" customHeight="1">
      <c r="A55" s="2">
        <f t="shared" si="4"/>
        <v>216</v>
      </c>
      <c r="B55" s="25" t="s">
        <v>93</v>
      </c>
      <c r="C55" s="53">
        <v>4.1500000000000004</v>
      </c>
      <c r="D55" s="19">
        <v>4.1500000000000004</v>
      </c>
      <c r="E55" s="3"/>
      <c r="F55" s="23"/>
      <c r="G55" s="22">
        <f t="shared" si="2"/>
        <v>4.1500000000000004</v>
      </c>
      <c r="H55" s="23"/>
      <c r="I55" s="22">
        <f t="shared" si="3"/>
        <v>3.81</v>
      </c>
      <c r="J55" s="27">
        <v>1</v>
      </c>
    </row>
    <row r="56" spans="1:11" ht="10.5" customHeight="1" thickBot="1">
      <c r="A56" s="2">
        <f t="shared" si="4"/>
        <v>217</v>
      </c>
      <c r="B56" s="25"/>
      <c r="C56" s="53"/>
      <c r="D56" s="19"/>
      <c r="E56" s="3"/>
      <c r="F56" s="23"/>
      <c r="G56" s="22"/>
      <c r="H56" s="23"/>
      <c r="I56" s="22"/>
      <c r="J56" s="27"/>
    </row>
    <row r="57" spans="1:11" ht="10.5" customHeight="1" thickBot="1">
      <c r="C57" s="7">
        <f>SUM(C39:C56)</f>
        <v>314.39999999999998</v>
      </c>
      <c r="D57" s="20">
        <f>SUM(D39:D56)</f>
        <v>73.73</v>
      </c>
      <c r="E57" s="7">
        <f>SUM(E39:E56)</f>
        <v>106</v>
      </c>
      <c r="F57" s="7">
        <f>SUM(F39:F56)</f>
        <v>134.67000000000002</v>
      </c>
      <c r="G57" s="20">
        <f>SUM(G39:G56)</f>
        <v>314.39999999999998</v>
      </c>
      <c r="H57" s="7"/>
      <c r="I57" s="7">
        <f>SUM(I39:I56)</f>
        <v>87.63000000000001</v>
      </c>
      <c r="J57" s="17">
        <f>SUM(J39:J56)</f>
        <v>23</v>
      </c>
    </row>
    <row r="58" spans="1:11" ht="10.5" customHeight="1" thickBot="1">
      <c r="B58" s="1"/>
      <c r="C58" s="34"/>
      <c r="D58" s="10"/>
      <c r="E58" s="10"/>
      <c r="F58" s="43"/>
      <c r="G58" s="1"/>
      <c r="H58" s="1"/>
      <c r="I58" s="1"/>
    </row>
    <row r="59" spans="1:11" ht="16.5" customHeight="1" thickTop="1" thickBot="1">
      <c r="A59" s="299" t="s">
        <v>46</v>
      </c>
      <c r="B59" s="299"/>
      <c r="C59" s="270">
        <f t="shared" ref="C59:J59" si="5">C57+C37+C14</f>
        <v>449.03</v>
      </c>
      <c r="D59" s="271">
        <f t="shared" si="5"/>
        <v>208.36</v>
      </c>
      <c r="E59" s="271">
        <f t="shared" si="5"/>
        <v>106</v>
      </c>
      <c r="F59" s="271">
        <f t="shared" si="5"/>
        <v>134.67000000000002</v>
      </c>
      <c r="G59" s="271">
        <f t="shared" si="5"/>
        <v>357.10999999999996</v>
      </c>
      <c r="H59" s="271">
        <f t="shared" si="5"/>
        <v>91.92</v>
      </c>
      <c r="I59" s="44">
        <f t="shared" si="5"/>
        <v>113.67000000000002</v>
      </c>
      <c r="J59" s="44">
        <f t="shared" si="5"/>
        <v>34</v>
      </c>
      <c r="K59" s="4"/>
    </row>
    <row r="60" spans="1:11">
      <c r="B60" s="5" t="s">
        <v>100</v>
      </c>
      <c r="C60" s="258"/>
      <c r="D60" s="296">
        <f>SUM(D59:F59)</f>
        <v>449.03000000000003</v>
      </c>
      <c r="E60" s="297"/>
      <c r="F60" s="297"/>
      <c r="G60" s="296">
        <f>SUM(G59:H59)</f>
        <v>449.03</v>
      </c>
      <c r="H60" s="297"/>
    </row>
    <row r="61" spans="1:11">
      <c r="B61" s="5"/>
      <c r="F61" s="4"/>
    </row>
    <row r="62" spans="1:11">
      <c r="B62" s="221" t="s">
        <v>110</v>
      </c>
      <c r="F62" s="4"/>
    </row>
  </sheetData>
  <mergeCells count="12">
    <mergeCell ref="A2:J2"/>
    <mergeCell ref="A3:A4"/>
    <mergeCell ref="B3:B4"/>
    <mergeCell ref="C3:F3"/>
    <mergeCell ref="G3:H3"/>
    <mergeCell ref="I3:J3"/>
    <mergeCell ref="D60:F60"/>
    <mergeCell ref="G60:H60"/>
    <mergeCell ref="A38:B38"/>
    <mergeCell ref="A59:B59"/>
    <mergeCell ref="A5:B5"/>
    <mergeCell ref="A15:B15"/>
  </mergeCells>
  <phoneticPr fontId="8" type="noConversion"/>
  <pageMargins left="0.59055118110236227" right="0.59055118110236227" top="0.59055118110236227" bottom="0.55118110236220474" header="0.19685039370078741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80"/>
  <sheetViews>
    <sheetView zoomScaleNormal="100" workbookViewId="0">
      <pane ySplit="4" topLeftCell="A17" activePane="bottomLeft" state="frozen"/>
      <selection activeCell="H17" sqref="H17"/>
      <selection pane="bottomLeft"/>
    </sheetView>
  </sheetViews>
  <sheetFormatPr defaultRowHeight="14.25"/>
  <cols>
    <col min="1" max="1" width="3.625" customWidth="1"/>
    <col min="2" max="2" width="4.875" customWidth="1"/>
    <col min="3" max="3" width="17.75" customWidth="1"/>
    <col min="4" max="4" width="6.5" customWidth="1"/>
    <col min="5" max="10" width="5.25" customWidth="1"/>
    <col min="11" max="11" width="4.125" customWidth="1"/>
  </cols>
  <sheetData>
    <row r="1" spans="1:11">
      <c r="A1" t="s">
        <v>109</v>
      </c>
      <c r="B1" s="221"/>
      <c r="C1" s="221"/>
      <c r="D1" s="221"/>
      <c r="E1" s="221"/>
      <c r="F1" s="221"/>
      <c r="G1" s="221"/>
      <c r="H1" s="279" t="s">
        <v>104</v>
      </c>
      <c r="I1" s="221"/>
      <c r="J1" s="221"/>
    </row>
    <row r="2" spans="1:11" ht="14.25" customHeight="1" thickBot="1">
      <c r="A2" s="318" t="s">
        <v>98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1" ht="37.5" customHeight="1" thickBot="1">
      <c r="A3" s="312" t="s">
        <v>24</v>
      </c>
      <c r="B3" s="319" t="s">
        <v>78</v>
      </c>
      <c r="C3" s="314" t="s">
        <v>0</v>
      </c>
      <c r="D3" s="316" t="s">
        <v>4</v>
      </c>
      <c r="E3" s="322" t="s">
        <v>84</v>
      </c>
      <c r="F3" s="322"/>
      <c r="G3" s="323"/>
      <c r="H3" s="324" t="s">
        <v>61</v>
      </c>
      <c r="I3" s="323"/>
      <c r="J3" s="325" t="s">
        <v>66</v>
      </c>
      <c r="K3" s="325"/>
    </row>
    <row r="4" spans="1:11" ht="56.25" customHeight="1" thickBot="1">
      <c r="A4" s="313"/>
      <c r="B4" s="320"/>
      <c r="C4" s="314"/>
      <c r="D4" s="317"/>
      <c r="E4" s="139" t="s">
        <v>2</v>
      </c>
      <c r="F4" s="16" t="s">
        <v>3</v>
      </c>
      <c r="G4" s="18" t="s">
        <v>90</v>
      </c>
      <c r="H4" s="18" t="s">
        <v>60</v>
      </c>
      <c r="I4" s="18" t="s">
        <v>62</v>
      </c>
      <c r="J4" s="228" t="s">
        <v>63</v>
      </c>
      <c r="K4" s="16" t="s">
        <v>67</v>
      </c>
    </row>
    <row r="5" spans="1:11" ht="14.25" customHeight="1">
      <c r="A5" s="315" t="s">
        <v>22</v>
      </c>
      <c r="B5" s="315"/>
      <c r="C5" s="315"/>
      <c r="D5" s="140"/>
      <c r="E5" s="141"/>
      <c r="F5" s="141"/>
      <c r="G5" s="143"/>
      <c r="H5" s="142"/>
      <c r="I5" s="143"/>
      <c r="J5" s="142"/>
      <c r="K5" s="143"/>
    </row>
    <row r="6" spans="1:11" ht="14.25" customHeight="1">
      <c r="A6" s="144">
        <v>1</v>
      </c>
      <c r="B6" s="40">
        <v>17</v>
      </c>
      <c r="C6" s="40" t="s">
        <v>35</v>
      </c>
      <c r="D6" s="60">
        <v>20.28</v>
      </c>
      <c r="E6" s="69">
        <f>D6</f>
        <v>20.28</v>
      </c>
      <c r="F6" s="70"/>
      <c r="G6" s="71"/>
      <c r="H6" s="72"/>
      <c r="I6" s="71">
        <v>20.28</v>
      </c>
      <c r="J6" s="229"/>
      <c r="K6" s="230"/>
    </row>
    <row r="7" spans="1:11" ht="14.25" customHeight="1" thickBot="1">
      <c r="A7" s="5"/>
      <c r="B7" s="5">
        <v>28</v>
      </c>
      <c r="C7" s="41" t="s">
        <v>59</v>
      </c>
      <c r="D7" s="63"/>
      <c r="E7" s="167"/>
      <c r="F7" s="158"/>
      <c r="G7" s="159"/>
      <c r="H7" s="157"/>
      <c r="I7" s="159"/>
      <c r="J7" s="231"/>
      <c r="K7" s="232"/>
    </row>
    <row r="8" spans="1:11" ht="14.25" customHeight="1" thickBot="1">
      <c r="A8" s="160"/>
      <c r="B8" s="233"/>
      <c r="C8" s="64"/>
      <c r="D8" s="9">
        <f>SUM(D6:D7)</f>
        <v>20.28</v>
      </c>
      <c r="E8" s="62">
        <f>SUM(E6:E7)</f>
        <v>20.28</v>
      </c>
      <c r="F8" s="9"/>
      <c r="G8" s="9"/>
      <c r="H8" s="9"/>
      <c r="I8" s="9">
        <f>SUM(I6:I7)</f>
        <v>20.28</v>
      </c>
      <c r="J8" s="161">
        <f>SUM(J6:J6)</f>
        <v>0</v>
      </c>
      <c r="K8" s="234"/>
    </row>
    <row r="9" spans="1:11" ht="14.25" customHeight="1">
      <c r="A9" s="321" t="s">
        <v>56</v>
      </c>
      <c r="B9" s="321"/>
      <c r="C9" s="321"/>
      <c r="D9" s="169"/>
      <c r="E9" s="170"/>
      <c r="F9" s="170"/>
      <c r="G9" s="172"/>
      <c r="H9" s="164"/>
      <c r="I9" s="235"/>
      <c r="J9" s="170"/>
      <c r="K9" s="143"/>
    </row>
    <row r="10" spans="1:11" ht="14.25" customHeight="1">
      <c r="A10" s="144">
        <v>301</v>
      </c>
      <c r="B10" s="40">
        <v>5</v>
      </c>
      <c r="C10" s="40" t="s">
        <v>5</v>
      </c>
      <c r="D10" s="60">
        <v>11.18</v>
      </c>
      <c r="E10" s="69"/>
      <c r="F10" s="70">
        <f>D10</f>
        <v>11.18</v>
      </c>
      <c r="G10" s="71"/>
      <c r="H10" s="72"/>
      <c r="I10" s="71">
        <v>11.18</v>
      </c>
      <c r="J10" s="69">
        <v>2.38</v>
      </c>
      <c r="K10" s="73">
        <v>1</v>
      </c>
    </row>
    <row r="11" spans="1:11" ht="14.25" customHeight="1">
      <c r="A11" s="144">
        <v>302</v>
      </c>
      <c r="B11" s="40">
        <v>4</v>
      </c>
      <c r="C11" s="40" t="s">
        <v>25</v>
      </c>
      <c r="D11" s="60">
        <v>11.92</v>
      </c>
      <c r="E11" s="69"/>
      <c r="F11" s="70">
        <f t="shared" ref="F11:F22" si="0">D11</f>
        <v>11.92</v>
      </c>
      <c r="G11" s="71"/>
      <c r="H11" s="72">
        <f>D11</f>
        <v>11.92</v>
      </c>
      <c r="I11" s="71"/>
      <c r="J11" s="69">
        <v>2.38</v>
      </c>
      <c r="K11" s="73">
        <v>1</v>
      </c>
    </row>
    <row r="12" spans="1:11" ht="14.25" customHeight="1">
      <c r="A12" s="144">
        <v>303</v>
      </c>
      <c r="B12" s="40">
        <v>3</v>
      </c>
      <c r="C12" s="40" t="s">
        <v>41</v>
      </c>
      <c r="D12" s="60">
        <v>24.25</v>
      </c>
      <c r="E12" s="69"/>
      <c r="F12" s="70">
        <f t="shared" si="0"/>
        <v>24.25</v>
      </c>
      <c r="G12" s="71"/>
      <c r="H12" s="72">
        <f t="shared" ref="H12:H24" si="1">D12</f>
        <v>24.25</v>
      </c>
      <c r="I12" s="71"/>
      <c r="J12" s="69">
        <v>4.78</v>
      </c>
      <c r="K12" s="73">
        <v>2</v>
      </c>
    </row>
    <row r="13" spans="1:11" ht="14.25" customHeight="1">
      <c r="A13" s="144">
        <v>304</v>
      </c>
      <c r="B13" s="40">
        <v>2</v>
      </c>
      <c r="C13" s="40" t="s">
        <v>48</v>
      </c>
      <c r="D13" s="60">
        <v>11.71</v>
      </c>
      <c r="E13" s="69"/>
      <c r="F13" s="70">
        <f t="shared" si="0"/>
        <v>11.71</v>
      </c>
      <c r="G13" s="71"/>
      <c r="H13" s="72">
        <f t="shared" si="1"/>
        <v>11.71</v>
      </c>
      <c r="I13" s="71"/>
      <c r="J13" s="69">
        <v>2.38</v>
      </c>
      <c r="K13" s="73">
        <v>1</v>
      </c>
    </row>
    <row r="14" spans="1:11" ht="14.25" customHeight="1">
      <c r="A14" s="144">
        <v>305</v>
      </c>
      <c r="B14" s="40">
        <v>1</v>
      </c>
      <c r="C14" s="40" t="s">
        <v>26</v>
      </c>
      <c r="D14" s="60">
        <v>23.63</v>
      </c>
      <c r="E14" s="69"/>
      <c r="F14" s="70">
        <f t="shared" si="0"/>
        <v>23.63</v>
      </c>
      <c r="G14" s="71"/>
      <c r="H14" s="72">
        <f t="shared" si="1"/>
        <v>23.63</v>
      </c>
      <c r="I14" s="71"/>
      <c r="J14" s="69">
        <v>4.78</v>
      </c>
      <c r="K14" s="73">
        <v>2</v>
      </c>
    </row>
    <row r="15" spans="1:11" ht="14.25" customHeight="1">
      <c r="A15" s="144">
        <v>306</v>
      </c>
      <c r="B15" s="40">
        <v>6</v>
      </c>
      <c r="C15" s="40" t="s">
        <v>27</v>
      </c>
      <c r="D15" s="60">
        <v>12.05</v>
      </c>
      <c r="E15" s="69"/>
      <c r="F15" s="70">
        <f t="shared" si="0"/>
        <v>12.05</v>
      </c>
      <c r="G15" s="71"/>
      <c r="H15" s="72">
        <f t="shared" si="1"/>
        <v>12.05</v>
      </c>
      <c r="I15" s="71"/>
      <c r="J15" s="69">
        <v>2.38</v>
      </c>
      <c r="K15" s="73">
        <v>1</v>
      </c>
    </row>
    <row r="16" spans="1:11" ht="14.25" customHeight="1">
      <c r="A16" s="144">
        <v>307</v>
      </c>
      <c r="B16" s="40">
        <v>7</v>
      </c>
      <c r="C16" s="40" t="s">
        <v>27</v>
      </c>
      <c r="D16" s="60">
        <v>10.56</v>
      </c>
      <c r="E16" s="69"/>
      <c r="F16" s="70">
        <f t="shared" si="0"/>
        <v>10.56</v>
      </c>
      <c r="G16" s="71"/>
      <c r="H16" s="72">
        <f t="shared" si="1"/>
        <v>10.56</v>
      </c>
      <c r="I16" s="71"/>
      <c r="J16" s="69">
        <v>2.38</v>
      </c>
      <c r="K16" s="73">
        <v>1</v>
      </c>
    </row>
    <row r="17" spans="1:11" ht="14.25" customHeight="1">
      <c r="A17" s="144">
        <v>308</v>
      </c>
      <c r="B17" s="40">
        <v>8</v>
      </c>
      <c r="C17" s="40" t="s">
        <v>30</v>
      </c>
      <c r="D17" s="60">
        <v>10.75</v>
      </c>
      <c r="E17" s="69"/>
      <c r="F17" s="70">
        <f t="shared" si="0"/>
        <v>10.75</v>
      </c>
      <c r="G17" s="71"/>
      <c r="H17" s="72">
        <f t="shared" si="1"/>
        <v>10.75</v>
      </c>
      <c r="I17" s="71"/>
      <c r="J17" s="69">
        <v>2.38</v>
      </c>
      <c r="K17" s="73">
        <v>1</v>
      </c>
    </row>
    <row r="18" spans="1:11" ht="14.25" customHeight="1">
      <c r="A18" s="144">
        <v>309</v>
      </c>
      <c r="B18" s="40">
        <v>9</v>
      </c>
      <c r="C18" s="40" t="s">
        <v>15</v>
      </c>
      <c r="D18" s="60">
        <v>6.3</v>
      </c>
      <c r="E18" s="69">
        <f>D18</f>
        <v>6.3</v>
      </c>
      <c r="F18" s="70"/>
      <c r="G18" s="71"/>
      <c r="H18" s="72">
        <f t="shared" si="1"/>
        <v>6.3</v>
      </c>
      <c r="I18" s="236"/>
      <c r="J18" s="69">
        <v>1.35</v>
      </c>
      <c r="K18" s="73">
        <v>1</v>
      </c>
    </row>
    <row r="19" spans="1:11" ht="14.25" customHeight="1">
      <c r="A19" s="144">
        <v>310</v>
      </c>
      <c r="B19" s="40">
        <v>10</v>
      </c>
      <c r="C19" s="40" t="s">
        <v>15</v>
      </c>
      <c r="D19" s="60">
        <v>6.8</v>
      </c>
      <c r="E19" s="69">
        <f>D19</f>
        <v>6.8</v>
      </c>
      <c r="F19" s="70"/>
      <c r="G19" s="71"/>
      <c r="H19" s="72">
        <f t="shared" si="1"/>
        <v>6.8</v>
      </c>
      <c r="I19" s="71"/>
      <c r="J19" s="69">
        <v>1.35</v>
      </c>
      <c r="K19" s="73">
        <v>1</v>
      </c>
    </row>
    <row r="20" spans="1:11" ht="14.25" customHeight="1">
      <c r="A20" s="144">
        <v>311</v>
      </c>
      <c r="B20" s="40">
        <v>11</v>
      </c>
      <c r="C20" s="40" t="s">
        <v>25</v>
      </c>
      <c r="D20" s="60">
        <v>10.72</v>
      </c>
      <c r="E20" s="69"/>
      <c r="F20" s="70">
        <f t="shared" si="0"/>
        <v>10.72</v>
      </c>
      <c r="G20" s="71"/>
      <c r="H20" s="72">
        <f t="shared" si="1"/>
        <v>10.72</v>
      </c>
      <c r="I20" s="71"/>
      <c r="J20" s="69">
        <v>2.38</v>
      </c>
      <c r="K20" s="73">
        <v>1</v>
      </c>
    </row>
    <row r="21" spans="1:11" ht="14.25" customHeight="1">
      <c r="A21" s="147">
        <v>312</v>
      </c>
      <c r="B21" s="41">
        <v>12</v>
      </c>
      <c r="C21" s="41" t="s">
        <v>25</v>
      </c>
      <c r="D21" s="61">
        <v>9.57</v>
      </c>
      <c r="E21" s="148"/>
      <c r="F21" s="70">
        <f t="shared" si="0"/>
        <v>9.57</v>
      </c>
      <c r="G21" s="152"/>
      <c r="H21" s="72">
        <f t="shared" si="1"/>
        <v>9.57</v>
      </c>
      <c r="I21" s="152"/>
      <c r="J21" s="148">
        <v>2.38</v>
      </c>
      <c r="K21" s="73">
        <v>1</v>
      </c>
    </row>
    <row r="22" spans="1:11" ht="14.25" customHeight="1">
      <c r="A22" s="144">
        <v>313</v>
      </c>
      <c r="B22" s="40">
        <v>13</v>
      </c>
      <c r="C22" s="40" t="s">
        <v>25</v>
      </c>
      <c r="D22" s="60">
        <v>9.9</v>
      </c>
      <c r="E22" s="69"/>
      <c r="F22" s="70">
        <f t="shared" si="0"/>
        <v>9.9</v>
      </c>
      <c r="G22" s="71"/>
      <c r="H22" s="72">
        <f t="shared" si="1"/>
        <v>9.9</v>
      </c>
      <c r="I22" s="71"/>
      <c r="J22" s="69">
        <v>2.38</v>
      </c>
      <c r="K22" s="73">
        <v>1</v>
      </c>
    </row>
    <row r="23" spans="1:11" ht="14.25" customHeight="1">
      <c r="A23" s="144"/>
      <c r="B23" s="40">
        <v>14.15</v>
      </c>
      <c r="C23" s="40" t="s">
        <v>9</v>
      </c>
      <c r="D23" s="60">
        <v>54.4</v>
      </c>
      <c r="E23" s="69">
        <v>54.4</v>
      </c>
      <c r="F23" s="70"/>
      <c r="G23" s="71"/>
      <c r="H23" s="72">
        <f t="shared" si="1"/>
        <v>54.4</v>
      </c>
      <c r="I23" s="71"/>
      <c r="J23" s="69">
        <v>2.38</v>
      </c>
      <c r="K23" s="73">
        <v>1</v>
      </c>
    </row>
    <row r="24" spans="1:11" ht="14.25" customHeight="1" thickBot="1">
      <c r="A24" s="147"/>
      <c r="B24" s="41">
        <v>16</v>
      </c>
      <c r="C24" s="41" t="s">
        <v>34</v>
      </c>
      <c r="D24" s="63">
        <v>18.18</v>
      </c>
      <c r="E24" s="167">
        <v>18.18</v>
      </c>
      <c r="F24" s="158"/>
      <c r="G24" s="159"/>
      <c r="H24" s="157">
        <f t="shared" si="1"/>
        <v>18.18</v>
      </c>
      <c r="I24" s="159"/>
      <c r="J24" s="167"/>
      <c r="K24" s="156"/>
    </row>
    <row r="25" spans="1:11" ht="14.25" customHeight="1" thickBot="1">
      <c r="A25" s="160"/>
      <c r="B25" s="233"/>
      <c r="C25" s="64"/>
      <c r="D25" s="9">
        <f>SUM(D10:D24)</f>
        <v>231.92000000000002</v>
      </c>
      <c r="E25" s="62">
        <f>SUM(E10:E24)</f>
        <v>85.68</v>
      </c>
      <c r="F25" s="9">
        <f>SUM(F10:F24)</f>
        <v>146.24</v>
      </c>
      <c r="G25" s="9">
        <f>SUM(G10:G24)</f>
        <v>0</v>
      </c>
      <c r="H25" s="9">
        <f>SUM(H11:H24)</f>
        <v>220.74</v>
      </c>
      <c r="I25" s="9">
        <f>SUM(I10:I24)</f>
        <v>11.18</v>
      </c>
      <c r="J25" s="9">
        <f>SUM(J10:J23)</f>
        <v>36.06</v>
      </c>
      <c r="K25" s="162">
        <f>SUM(K10:K24)</f>
        <v>16</v>
      </c>
    </row>
    <row r="26" spans="1:11" ht="14.25" customHeight="1">
      <c r="A26" s="311" t="s">
        <v>57</v>
      </c>
      <c r="B26" s="311"/>
      <c r="C26" s="311"/>
      <c r="D26" s="169"/>
      <c r="E26" s="170"/>
      <c r="F26" s="171"/>
      <c r="G26" s="172"/>
      <c r="H26" s="237"/>
      <c r="I26" s="172"/>
      <c r="J26" s="164"/>
      <c r="K26" s="143"/>
    </row>
    <row r="27" spans="1:11" ht="14.25" customHeight="1">
      <c r="A27" s="144">
        <v>401</v>
      </c>
      <c r="B27" s="40">
        <v>1</v>
      </c>
      <c r="C27" s="40" t="s">
        <v>10</v>
      </c>
      <c r="D27" s="55">
        <v>11.67</v>
      </c>
      <c r="E27" s="238"/>
      <c r="F27" s="239">
        <v>5.76</v>
      </c>
      <c r="G27" s="240">
        <f>D27-F27</f>
        <v>5.91</v>
      </c>
      <c r="H27" s="72"/>
      <c r="I27" s="240">
        <v>11.67</v>
      </c>
      <c r="J27" s="241">
        <v>1.61</v>
      </c>
      <c r="K27" s="73">
        <v>1</v>
      </c>
    </row>
    <row r="28" spans="1:11" ht="14.25" customHeight="1">
      <c r="A28" s="144">
        <f>A27+1</f>
        <v>402</v>
      </c>
      <c r="B28" s="40">
        <v>13</v>
      </c>
      <c r="C28" s="40" t="s">
        <v>102</v>
      </c>
      <c r="D28" s="55">
        <v>11.28</v>
      </c>
      <c r="E28" s="238"/>
      <c r="F28" s="239">
        <v>5.76</v>
      </c>
      <c r="G28" s="240">
        <f>D28-F28</f>
        <v>5.52</v>
      </c>
      <c r="H28" s="72"/>
      <c r="I28" s="240">
        <v>11.28</v>
      </c>
      <c r="J28" s="241">
        <v>1.61</v>
      </c>
      <c r="K28" s="73">
        <v>1</v>
      </c>
    </row>
    <row r="29" spans="1:11" ht="14.25" customHeight="1">
      <c r="A29" s="144">
        <f t="shared" ref="A29:A40" si="2">A28+1</f>
        <v>403</v>
      </c>
      <c r="B29" s="40">
        <v>12</v>
      </c>
      <c r="C29" s="40" t="s">
        <v>58</v>
      </c>
      <c r="D29" s="55">
        <v>12.64</v>
      </c>
      <c r="E29" s="238"/>
      <c r="F29" s="239">
        <v>5.76</v>
      </c>
      <c r="G29" s="240">
        <f>D29-F29</f>
        <v>6.8800000000000008</v>
      </c>
      <c r="H29" s="72">
        <f>D29</f>
        <v>12.64</v>
      </c>
      <c r="I29" s="240"/>
      <c r="J29" s="241">
        <v>1.61</v>
      </c>
      <c r="K29" s="73">
        <v>1</v>
      </c>
    </row>
    <row r="30" spans="1:11" ht="14.25" customHeight="1">
      <c r="A30" s="144">
        <f t="shared" si="2"/>
        <v>404</v>
      </c>
      <c r="B30" s="40">
        <v>11</v>
      </c>
      <c r="C30" s="40" t="s">
        <v>15</v>
      </c>
      <c r="D30" s="55">
        <v>6.3</v>
      </c>
      <c r="E30" s="238">
        <v>6.3</v>
      </c>
      <c r="F30" s="239"/>
      <c r="G30" s="240"/>
      <c r="H30" s="72">
        <f t="shared" ref="H30:H42" si="3">D30</f>
        <v>6.3</v>
      </c>
      <c r="I30" s="240"/>
      <c r="J30" s="241"/>
      <c r="K30" s="73"/>
    </row>
    <row r="31" spans="1:11" ht="14.25" customHeight="1">
      <c r="A31" s="144">
        <f t="shared" si="2"/>
        <v>405</v>
      </c>
      <c r="B31" s="40">
        <v>10</v>
      </c>
      <c r="C31" s="40" t="s">
        <v>15</v>
      </c>
      <c r="D31" s="55">
        <v>6.8</v>
      </c>
      <c r="E31" s="238">
        <v>6.8</v>
      </c>
      <c r="F31" s="239"/>
      <c r="G31" s="240"/>
      <c r="H31" s="72">
        <f t="shared" si="3"/>
        <v>6.8</v>
      </c>
      <c r="I31" s="240"/>
      <c r="J31" s="241"/>
      <c r="K31" s="73"/>
    </row>
    <row r="32" spans="1:11" ht="14.25" customHeight="1">
      <c r="A32" s="144">
        <f t="shared" si="2"/>
        <v>406</v>
      </c>
      <c r="B32" s="40">
        <v>9</v>
      </c>
      <c r="C32" s="40" t="s">
        <v>55</v>
      </c>
      <c r="D32" s="55">
        <v>12.68</v>
      </c>
      <c r="E32" s="238"/>
      <c r="F32" s="239">
        <v>5.76</v>
      </c>
      <c r="G32" s="240">
        <f>D32-F32</f>
        <v>6.92</v>
      </c>
      <c r="H32" s="72">
        <f t="shared" si="3"/>
        <v>12.68</v>
      </c>
      <c r="I32" s="240"/>
      <c r="J32" s="241">
        <v>1.61</v>
      </c>
      <c r="K32" s="73">
        <v>1</v>
      </c>
    </row>
    <row r="33" spans="1:12" ht="14.25" customHeight="1">
      <c r="A33" s="144">
        <f t="shared" si="2"/>
        <v>407</v>
      </c>
      <c r="B33" s="40">
        <v>8</v>
      </c>
      <c r="C33" s="40" t="s">
        <v>27</v>
      </c>
      <c r="D33" s="55">
        <v>12.45</v>
      </c>
      <c r="E33" s="238"/>
      <c r="F33" s="239">
        <v>5.76</v>
      </c>
      <c r="G33" s="240">
        <f>D33-F33</f>
        <v>6.6899999999999995</v>
      </c>
      <c r="H33" s="72">
        <f t="shared" si="3"/>
        <v>12.45</v>
      </c>
      <c r="I33" s="240"/>
      <c r="J33" s="241">
        <v>1.61</v>
      </c>
      <c r="K33" s="73">
        <v>1</v>
      </c>
    </row>
    <row r="34" spans="1:12" ht="14.25" customHeight="1">
      <c r="A34" s="144">
        <f t="shared" si="2"/>
        <v>408</v>
      </c>
      <c r="B34" s="40">
        <v>7</v>
      </c>
      <c r="C34" s="40" t="s">
        <v>27</v>
      </c>
      <c r="D34" s="55">
        <v>14.35</v>
      </c>
      <c r="E34" s="238"/>
      <c r="F34" s="239">
        <v>5.76</v>
      </c>
      <c r="G34" s="240">
        <f>D34-F34</f>
        <v>8.59</v>
      </c>
      <c r="H34" s="72">
        <f t="shared" si="3"/>
        <v>14.35</v>
      </c>
      <c r="I34" s="240"/>
      <c r="J34" s="241">
        <v>1.61</v>
      </c>
      <c r="K34" s="73">
        <v>1</v>
      </c>
    </row>
    <row r="35" spans="1:12" ht="14.25" customHeight="1">
      <c r="A35" s="144">
        <f t="shared" si="2"/>
        <v>409</v>
      </c>
      <c r="B35" s="40">
        <v>1</v>
      </c>
      <c r="C35" s="40" t="s">
        <v>13</v>
      </c>
      <c r="D35" s="56">
        <v>17.8</v>
      </c>
      <c r="E35" s="242"/>
      <c r="F35" s="243"/>
      <c r="G35" s="240">
        <v>17.8</v>
      </c>
      <c r="H35" s="72">
        <f t="shared" si="3"/>
        <v>17.8</v>
      </c>
      <c r="I35" s="240"/>
      <c r="J35" s="241">
        <v>3.22</v>
      </c>
      <c r="K35" s="73">
        <v>2</v>
      </c>
    </row>
    <row r="36" spans="1:12" ht="14.25" customHeight="1">
      <c r="A36" s="144">
        <f t="shared" si="2"/>
        <v>410</v>
      </c>
      <c r="B36" s="40">
        <v>2</v>
      </c>
      <c r="C36" s="40" t="s">
        <v>27</v>
      </c>
      <c r="D36" s="55">
        <v>11.83</v>
      </c>
      <c r="E36" s="238"/>
      <c r="F36" s="239">
        <v>5.76</v>
      </c>
      <c r="G36" s="240">
        <f>D36-F36</f>
        <v>6.07</v>
      </c>
      <c r="H36" s="72">
        <f t="shared" si="3"/>
        <v>11.83</v>
      </c>
      <c r="I36" s="240"/>
      <c r="J36" s="241">
        <v>1.61</v>
      </c>
      <c r="K36" s="73">
        <v>1</v>
      </c>
    </row>
    <row r="37" spans="1:12" ht="14.25" customHeight="1">
      <c r="A37" s="144">
        <f t="shared" si="2"/>
        <v>411</v>
      </c>
      <c r="B37" s="40">
        <v>3</v>
      </c>
      <c r="C37" s="40" t="s">
        <v>27</v>
      </c>
      <c r="D37" s="55">
        <v>11.83</v>
      </c>
      <c r="E37" s="238"/>
      <c r="F37" s="239">
        <v>5.76</v>
      </c>
      <c r="G37" s="240">
        <f>D37-F37</f>
        <v>6.07</v>
      </c>
      <c r="H37" s="72">
        <f t="shared" si="3"/>
        <v>11.83</v>
      </c>
      <c r="I37" s="240"/>
      <c r="J37" s="241">
        <v>1.61</v>
      </c>
      <c r="K37" s="73">
        <v>1</v>
      </c>
    </row>
    <row r="38" spans="1:12" ht="14.25" customHeight="1">
      <c r="A38" s="144">
        <f t="shared" si="2"/>
        <v>412</v>
      </c>
      <c r="B38" s="40">
        <v>4</v>
      </c>
      <c r="C38" s="40" t="s">
        <v>27</v>
      </c>
      <c r="D38" s="56">
        <v>11.83</v>
      </c>
      <c r="E38" s="242"/>
      <c r="F38" s="243">
        <v>5.76</v>
      </c>
      <c r="G38" s="244">
        <f>D38-F38</f>
        <v>6.07</v>
      </c>
      <c r="H38" s="151">
        <f t="shared" si="3"/>
        <v>11.83</v>
      </c>
      <c r="I38" s="244"/>
      <c r="J38" s="245">
        <v>1.61</v>
      </c>
      <c r="K38" s="154">
        <v>1</v>
      </c>
    </row>
    <row r="39" spans="1:12" ht="14.25" customHeight="1">
      <c r="A39" s="144">
        <f t="shared" si="2"/>
        <v>413</v>
      </c>
      <c r="B39" s="40">
        <v>5</v>
      </c>
      <c r="C39" s="40" t="s">
        <v>27</v>
      </c>
      <c r="D39" s="55">
        <v>12.01</v>
      </c>
      <c r="E39" s="238"/>
      <c r="F39" s="239">
        <v>5.76</v>
      </c>
      <c r="G39" s="240">
        <f>D39-F39</f>
        <v>6.25</v>
      </c>
      <c r="H39" s="72">
        <f t="shared" si="3"/>
        <v>12.01</v>
      </c>
      <c r="I39" s="240"/>
      <c r="J39" s="241">
        <v>1.61</v>
      </c>
      <c r="K39" s="73">
        <v>1</v>
      </c>
    </row>
    <row r="40" spans="1:12" ht="14.25" customHeight="1">
      <c r="A40" s="144">
        <f t="shared" si="2"/>
        <v>414</v>
      </c>
      <c r="B40" s="40">
        <v>6</v>
      </c>
      <c r="C40" s="40" t="s">
        <v>27</v>
      </c>
      <c r="D40" s="55">
        <v>12.01</v>
      </c>
      <c r="E40" s="238"/>
      <c r="F40" s="239">
        <v>5.76</v>
      </c>
      <c r="G40" s="240">
        <f>D40-F40</f>
        <v>6.25</v>
      </c>
      <c r="H40" s="72">
        <f t="shared" si="3"/>
        <v>12.01</v>
      </c>
      <c r="I40" s="240"/>
      <c r="J40" s="241">
        <v>1.61</v>
      </c>
      <c r="K40" s="73">
        <v>1</v>
      </c>
    </row>
    <row r="41" spans="1:12" ht="14.25" customHeight="1">
      <c r="A41" s="147"/>
      <c r="B41" s="41">
        <v>15</v>
      </c>
      <c r="C41" s="41" t="s">
        <v>34</v>
      </c>
      <c r="D41" s="56">
        <v>20.11</v>
      </c>
      <c r="E41" s="242">
        <v>20.11</v>
      </c>
      <c r="F41" s="243"/>
      <c r="G41" s="244"/>
      <c r="H41" s="151">
        <f t="shared" si="3"/>
        <v>20.11</v>
      </c>
      <c r="I41" s="244"/>
      <c r="J41" s="245"/>
      <c r="K41" s="154"/>
    </row>
    <row r="42" spans="1:12" ht="14.25" customHeight="1" thickBot="1">
      <c r="A42" s="147"/>
      <c r="B42" s="41">
        <v>16</v>
      </c>
      <c r="C42" s="41" t="s">
        <v>9</v>
      </c>
      <c r="D42" s="57">
        <v>33.630000000000003</v>
      </c>
      <c r="E42" s="246">
        <v>33.630000000000003</v>
      </c>
      <c r="F42" s="247"/>
      <c r="G42" s="248"/>
      <c r="H42" s="157">
        <f t="shared" si="3"/>
        <v>33.630000000000003</v>
      </c>
      <c r="I42" s="248"/>
      <c r="J42" s="249">
        <v>3.22</v>
      </c>
      <c r="K42" s="156">
        <v>2</v>
      </c>
    </row>
    <row r="43" spans="1:12" ht="14.25" customHeight="1" thickBot="1">
      <c r="A43" s="250"/>
      <c r="B43" s="233"/>
      <c r="C43" s="50"/>
      <c r="D43" s="48">
        <f>SUM(D27:D42)</f>
        <v>219.21999999999997</v>
      </c>
      <c r="E43" s="51">
        <f t="shared" ref="E43:J43" si="4">SUM(E27:E42)</f>
        <v>66.84</v>
      </c>
      <c r="F43" s="48">
        <f t="shared" si="4"/>
        <v>63.359999999999985</v>
      </c>
      <c r="G43" s="48">
        <f t="shared" si="4"/>
        <v>89.019999999999982</v>
      </c>
      <c r="H43" s="48">
        <f>SUM(H27:H42)</f>
        <v>196.26999999999998</v>
      </c>
      <c r="I43" s="48">
        <f>SUM(I27:I42)</f>
        <v>22.95</v>
      </c>
      <c r="J43" s="48">
        <f t="shared" si="4"/>
        <v>24.15</v>
      </c>
      <c r="K43" s="251">
        <f>SUM(K27:K42)</f>
        <v>15</v>
      </c>
    </row>
    <row r="44" spans="1:12" ht="14.25" customHeight="1" thickBot="1">
      <c r="A44" s="5"/>
      <c r="B44" s="5"/>
      <c r="C44" s="5"/>
      <c r="D44" s="78"/>
      <c r="E44" s="78"/>
      <c r="F44" s="78"/>
      <c r="G44" s="78"/>
      <c r="H44" s="78"/>
      <c r="I44" s="78"/>
      <c r="J44" s="78"/>
      <c r="K44" s="254"/>
    </row>
    <row r="45" spans="1:12" ht="14.25" customHeight="1" thickTop="1" thickBot="1">
      <c r="A45" s="176"/>
      <c r="B45" s="176"/>
      <c r="C45" s="177" t="s">
        <v>46</v>
      </c>
      <c r="D45" s="178">
        <f>D43+D25+D8</f>
        <v>471.41999999999996</v>
      </c>
      <c r="E45" s="266">
        <f t="shared" ref="E45:K45" si="5">E43+E25+E8</f>
        <v>172.8</v>
      </c>
      <c r="F45" s="266">
        <f t="shared" si="5"/>
        <v>209.6</v>
      </c>
      <c r="G45" s="266">
        <f t="shared" si="5"/>
        <v>89.019999999999982</v>
      </c>
      <c r="H45" s="266">
        <f t="shared" si="5"/>
        <v>417.01</v>
      </c>
      <c r="I45" s="266">
        <f t="shared" si="5"/>
        <v>54.41</v>
      </c>
      <c r="J45" s="178">
        <f t="shared" si="5"/>
        <v>60.21</v>
      </c>
      <c r="K45" s="252">
        <f t="shared" si="5"/>
        <v>31</v>
      </c>
      <c r="L45" s="4"/>
    </row>
    <row r="46" spans="1:12" ht="15" thickTop="1">
      <c r="C46" s="1" t="s">
        <v>100</v>
      </c>
      <c r="D46" s="258"/>
      <c r="E46" s="309">
        <f>SUM(E45:G45)</f>
        <v>471.41999999999996</v>
      </c>
      <c r="F46" s="310"/>
      <c r="G46" s="310"/>
      <c r="H46" s="309">
        <f>SUM(H45:I45)</f>
        <v>471.41999999999996</v>
      </c>
      <c r="I46" s="310"/>
      <c r="J46" s="1"/>
    </row>
    <row r="47" spans="1:12">
      <c r="D47" s="1"/>
      <c r="E47" s="1"/>
      <c r="F47" s="1"/>
      <c r="G47" s="1"/>
      <c r="H47" s="1"/>
      <c r="I47" s="1"/>
      <c r="J47" s="1"/>
    </row>
    <row r="48" spans="1:12">
      <c r="B48" s="221" t="s">
        <v>110</v>
      </c>
      <c r="D48" s="1"/>
      <c r="E48" s="1"/>
      <c r="F48" s="1"/>
      <c r="G48" s="1"/>
      <c r="H48" s="1"/>
      <c r="I48" s="1"/>
      <c r="J48" s="1"/>
    </row>
    <row r="49" spans="4:10">
      <c r="D49" s="1"/>
      <c r="E49" s="1"/>
      <c r="F49" s="1"/>
      <c r="G49" s="1"/>
      <c r="H49" s="1"/>
      <c r="I49" s="1"/>
      <c r="J49" s="1"/>
    </row>
    <row r="50" spans="4:10">
      <c r="D50" s="1"/>
      <c r="E50" s="1"/>
      <c r="F50" s="1"/>
      <c r="G50" s="1"/>
      <c r="H50" s="1"/>
      <c r="I50" s="1"/>
      <c r="J50" s="1"/>
    </row>
    <row r="51" spans="4:10">
      <c r="D51" s="1"/>
      <c r="E51" s="1"/>
      <c r="F51" s="1"/>
      <c r="G51" s="1"/>
      <c r="H51" s="1"/>
      <c r="I51" s="1"/>
      <c r="J51" s="1"/>
    </row>
    <row r="52" spans="4:10">
      <c r="D52" s="1"/>
      <c r="E52" s="1"/>
      <c r="F52" s="1"/>
      <c r="G52" s="1"/>
      <c r="H52" s="1"/>
      <c r="I52" s="1"/>
      <c r="J52" s="1"/>
    </row>
    <row r="53" spans="4:10">
      <c r="D53" s="1"/>
      <c r="E53" s="1"/>
      <c r="F53" s="1"/>
      <c r="G53" s="1"/>
      <c r="H53" s="1"/>
      <c r="I53" s="1"/>
      <c r="J53" s="1"/>
    </row>
    <row r="54" spans="4:10">
      <c r="D54" s="1"/>
      <c r="E54" s="1"/>
      <c r="F54" s="1"/>
      <c r="G54" s="1"/>
      <c r="H54" s="1"/>
      <c r="I54" s="1"/>
      <c r="J54" s="1"/>
    </row>
    <row r="55" spans="4:10">
      <c r="D55" s="1"/>
      <c r="E55" s="1"/>
      <c r="F55" s="1"/>
      <c r="G55" s="1"/>
      <c r="H55" s="1"/>
      <c r="I55" s="1"/>
      <c r="J55" s="1"/>
    </row>
    <row r="56" spans="4:10">
      <c r="D56" s="1"/>
      <c r="E56" s="1"/>
      <c r="F56" s="1"/>
      <c r="G56" s="1"/>
      <c r="H56" s="1"/>
      <c r="I56" s="1"/>
      <c r="J56" s="1"/>
    </row>
    <row r="57" spans="4:10">
      <c r="D57" s="1"/>
      <c r="E57" s="1"/>
      <c r="F57" s="1"/>
      <c r="G57" s="1"/>
      <c r="H57" s="1"/>
      <c r="I57" s="1"/>
      <c r="J57" s="1"/>
    </row>
    <row r="58" spans="4:10">
      <c r="D58" s="1"/>
      <c r="E58" s="1"/>
      <c r="F58" s="1"/>
      <c r="G58" s="1"/>
      <c r="H58" s="1"/>
      <c r="I58" s="1"/>
      <c r="J58" s="1"/>
    </row>
    <row r="59" spans="4:10">
      <c r="D59" s="1"/>
      <c r="E59" s="1"/>
      <c r="F59" s="1"/>
      <c r="G59" s="1"/>
      <c r="H59" s="1"/>
      <c r="I59" s="1"/>
      <c r="J59" s="1"/>
    </row>
    <row r="60" spans="4:10">
      <c r="D60" s="1"/>
      <c r="E60" s="1"/>
      <c r="F60" s="1"/>
      <c r="G60" s="1"/>
      <c r="H60" s="1"/>
      <c r="I60" s="1"/>
      <c r="J60" s="1"/>
    </row>
    <row r="61" spans="4:10">
      <c r="D61" s="1"/>
      <c r="E61" s="1"/>
      <c r="F61" s="1"/>
      <c r="G61" s="1"/>
      <c r="H61" s="1"/>
      <c r="I61" s="1"/>
      <c r="J61" s="1"/>
    </row>
    <row r="62" spans="4:10">
      <c r="D62" s="1"/>
      <c r="E62" s="1"/>
      <c r="F62" s="1"/>
      <c r="G62" s="1"/>
      <c r="H62" s="1"/>
      <c r="I62" s="1"/>
      <c r="J62" s="1"/>
    </row>
    <row r="63" spans="4:10">
      <c r="D63" s="1"/>
      <c r="E63" s="1"/>
      <c r="F63" s="1"/>
      <c r="G63" s="1"/>
      <c r="H63" s="1"/>
      <c r="I63" s="1"/>
      <c r="J63" s="1"/>
    </row>
    <row r="64" spans="4:10">
      <c r="D64" s="1"/>
      <c r="E64" s="1"/>
      <c r="F64" s="1"/>
      <c r="G64" s="1"/>
      <c r="H64" s="1"/>
      <c r="I64" s="1"/>
      <c r="J64" s="1"/>
    </row>
    <row r="65" spans="4:10">
      <c r="D65" s="1"/>
      <c r="E65" s="1"/>
      <c r="F65" s="1"/>
      <c r="G65" s="1"/>
      <c r="H65" s="1"/>
      <c r="I65" s="1"/>
      <c r="J65" s="1"/>
    </row>
    <row r="66" spans="4:10">
      <c r="D66" s="1"/>
      <c r="E66" s="1"/>
      <c r="F66" s="1"/>
      <c r="G66" s="1"/>
      <c r="H66" s="1"/>
      <c r="I66" s="1"/>
      <c r="J66" s="1"/>
    </row>
    <row r="67" spans="4:10">
      <c r="D67" s="1"/>
      <c r="E67" s="1"/>
      <c r="F67" s="1"/>
      <c r="G67" s="1"/>
      <c r="H67" s="1"/>
      <c r="I67" s="1"/>
      <c r="J67" s="1"/>
    </row>
    <row r="68" spans="4:10">
      <c r="D68" s="1"/>
      <c r="E68" s="1"/>
      <c r="F68" s="1"/>
      <c r="G68" s="1"/>
      <c r="H68" s="1"/>
      <c r="I68" s="1"/>
      <c r="J68" s="1"/>
    </row>
    <row r="69" spans="4:10">
      <c r="D69" s="1"/>
      <c r="E69" s="1"/>
      <c r="F69" s="1"/>
      <c r="G69" s="1"/>
      <c r="H69" s="1"/>
      <c r="I69" s="1"/>
      <c r="J69" s="1"/>
    </row>
    <row r="70" spans="4:10">
      <c r="D70" s="1"/>
      <c r="E70" s="1"/>
      <c r="F70" s="1"/>
      <c r="G70" s="1"/>
      <c r="H70" s="1"/>
      <c r="I70" s="1"/>
      <c r="J70" s="1"/>
    </row>
    <row r="71" spans="4:10">
      <c r="D71" s="1"/>
      <c r="E71" s="1"/>
      <c r="F71" s="1"/>
      <c r="G71" s="1"/>
      <c r="H71" s="1"/>
      <c r="I71" s="1"/>
      <c r="J71" s="1"/>
    </row>
    <row r="72" spans="4:10">
      <c r="D72" s="1"/>
      <c r="E72" s="1"/>
      <c r="F72" s="1"/>
      <c r="G72" s="1"/>
      <c r="H72" s="1"/>
      <c r="I72" s="1"/>
      <c r="J72" s="1"/>
    </row>
    <row r="73" spans="4:10">
      <c r="D73" s="1"/>
      <c r="E73" s="1"/>
      <c r="F73" s="1"/>
      <c r="G73" s="1"/>
      <c r="H73" s="1"/>
      <c r="I73" s="1"/>
      <c r="J73" s="1"/>
    </row>
    <row r="74" spans="4:10">
      <c r="D74" s="1"/>
      <c r="E74" s="1"/>
      <c r="F74" s="1"/>
      <c r="G74" s="1"/>
      <c r="H74" s="1"/>
      <c r="I74" s="1"/>
      <c r="J74" s="1"/>
    </row>
    <row r="75" spans="4:10">
      <c r="D75" s="1"/>
      <c r="E75" s="1"/>
      <c r="F75" s="1"/>
      <c r="G75" s="1"/>
      <c r="H75" s="1"/>
      <c r="I75" s="1"/>
      <c r="J75" s="1"/>
    </row>
    <row r="76" spans="4:10">
      <c r="D76" s="1"/>
      <c r="E76" s="1"/>
      <c r="F76" s="1"/>
      <c r="G76" s="1"/>
      <c r="H76" s="1"/>
      <c r="I76" s="1"/>
      <c r="J76" s="1"/>
    </row>
    <row r="77" spans="4:10">
      <c r="D77" s="1"/>
      <c r="E77" s="1"/>
      <c r="F77" s="1"/>
      <c r="G77" s="1"/>
      <c r="H77" s="1"/>
      <c r="I77" s="1"/>
      <c r="J77" s="1"/>
    </row>
    <row r="78" spans="4:10">
      <c r="D78" s="1"/>
      <c r="E78" s="1"/>
      <c r="F78" s="1"/>
      <c r="G78" s="1"/>
      <c r="H78" s="1"/>
      <c r="I78" s="1"/>
      <c r="J78" s="1"/>
    </row>
    <row r="79" spans="4:10">
      <c r="D79" s="1"/>
      <c r="E79" s="1"/>
      <c r="F79" s="1"/>
      <c r="G79" s="1"/>
      <c r="H79" s="1"/>
      <c r="I79" s="1"/>
      <c r="J79" s="1"/>
    </row>
    <row r="80" spans="4:10">
      <c r="D80" s="1"/>
      <c r="E80" s="1"/>
      <c r="F80" s="1"/>
      <c r="G80" s="1"/>
      <c r="H80" s="1"/>
      <c r="I80" s="1"/>
      <c r="J80" s="1"/>
    </row>
  </sheetData>
  <mergeCells count="13">
    <mergeCell ref="A2:K2"/>
    <mergeCell ref="B3:B4"/>
    <mergeCell ref="A9:C9"/>
    <mergeCell ref="E3:G3"/>
    <mergeCell ref="H3:I3"/>
    <mergeCell ref="J3:K3"/>
    <mergeCell ref="E46:G46"/>
    <mergeCell ref="H46:I46"/>
    <mergeCell ref="A26:C26"/>
    <mergeCell ref="A3:A4"/>
    <mergeCell ref="C3:C4"/>
    <mergeCell ref="A5:C5"/>
    <mergeCell ref="D3:D4"/>
  </mergeCells>
  <phoneticPr fontId="8" type="noConversion"/>
  <pageMargins left="0.45" right="0.44" top="0.41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K75"/>
  <sheetViews>
    <sheetView zoomScaleNormal="100" workbookViewId="0">
      <pane ySplit="4" topLeftCell="A38" activePane="bottomLeft" state="frozen"/>
      <selection activeCell="H17" sqref="H17"/>
      <selection pane="bottomLeft"/>
    </sheetView>
  </sheetViews>
  <sheetFormatPr defaultRowHeight="14.25"/>
  <cols>
    <col min="1" max="1" width="3.625" customWidth="1"/>
    <col min="2" max="2" width="19.25" customWidth="1"/>
    <col min="3" max="10" width="6" customWidth="1"/>
  </cols>
  <sheetData>
    <row r="1" spans="1:11">
      <c r="A1" t="s">
        <v>109</v>
      </c>
      <c r="B1" s="221"/>
      <c r="C1" s="221"/>
      <c r="D1" s="221"/>
      <c r="E1" s="221"/>
      <c r="F1" s="221"/>
      <c r="G1" s="221"/>
      <c r="H1" s="279" t="s">
        <v>104</v>
      </c>
      <c r="I1" s="221"/>
      <c r="J1" s="221"/>
    </row>
    <row r="2" spans="1:11" ht="15.75" thickBot="1">
      <c r="A2" s="318" t="s">
        <v>96</v>
      </c>
      <c r="B2" s="318"/>
      <c r="C2" s="318"/>
      <c r="D2" s="318"/>
      <c r="E2" s="318"/>
      <c r="F2" s="318"/>
      <c r="G2" s="318"/>
      <c r="H2" s="318"/>
      <c r="I2" s="318"/>
      <c r="J2" s="318"/>
      <c r="K2" s="138"/>
    </row>
    <row r="3" spans="1:11" ht="44.25" customHeight="1" thickBot="1">
      <c r="A3" s="325" t="s">
        <v>24</v>
      </c>
      <c r="B3" s="314" t="s">
        <v>0</v>
      </c>
      <c r="C3" s="316" t="s">
        <v>4</v>
      </c>
      <c r="D3" s="322" t="s">
        <v>82</v>
      </c>
      <c r="E3" s="322"/>
      <c r="F3" s="323"/>
      <c r="G3" s="324" t="s">
        <v>61</v>
      </c>
      <c r="H3" s="323"/>
      <c r="I3" s="325" t="s">
        <v>66</v>
      </c>
      <c r="J3" s="325"/>
      <c r="K3" s="138"/>
    </row>
    <row r="4" spans="1:11" ht="74.25" customHeight="1" thickBot="1">
      <c r="A4" s="325"/>
      <c r="B4" s="314"/>
      <c r="C4" s="317"/>
      <c r="D4" s="139" t="s">
        <v>2</v>
      </c>
      <c r="E4" s="16" t="s">
        <v>3</v>
      </c>
      <c r="F4" s="18" t="s">
        <v>91</v>
      </c>
      <c r="G4" s="18" t="s">
        <v>60</v>
      </c>
      <c r="H4" s="18" t="s">
        <v>62</v>
      </c>
      <c r="I4" s="18" t="s">
        <v>63</v>
      </c>
      <c r="J4" s="16" t="s">
        <v>64</v>
      </c>
      <c r="K4" s="138"/>
    </row>
    <row r="5" spans="1:11">
      <c r="A5" s="315" t="s">
        <v>22</v>
      </c>
      <c r="B5" s="315"/>
      <c r="C5" s="140"/>
      <c r="D5" s="141"/>
      <c r="E5" s="141"/>
      <c r="F5" s="141"/>
      <c r="G5" s="142"/>
      <c r="H5" s="143"/>
      <c r="I5" s="141"/>
      <c r="J5" s="143"/>
      <c r="K5" s="138"/>
    </row>
    <row r="6" spans="1:11">
      <c r="A6" s="144">
        <v>1</v>
      </c>
      <c r="B6" s="40" t="s">
        <v>5</v>
      </c>
      <c r="C6" s="60">
        <v>8.2899999999999991</v>
      </c>
      <c r="D6" s="69">
        <f>C6</f>
        <v>8.2899999999999991</v>
      </c>
      <c r="E6" s="70"/>
      <c r="F6" s="145"/>
      <c r="G6" s="72"/>
      <c r="H6" s="71">
        <f>C6</f>
        <v>8.2899999999999991</v>
      </c>
      <c r="I6" s="69"/>
      <c r="J6" s="73"/>
      <c r="K6" s="138"/>
    </row>
    <row r="7" spans="1:11">
      <c r="A7" s="144">
        <v>2</v>
      </c>
      <c r="B7" s="40" t="s">
        <v>8</v>
      </c>
      <c r="C7" s="60">
        <v>8.2899999999999991</v>
      </c>
      <c r="D7" s="69">
        <v>8.2899999999999991</v>
      </c>
      <c r="E7" s="70"/>
      <c r="F7" s="145"/>
      <c r="G7" s="72"/>
      <c r="H7" s="71">
        <f t="shared" ref="H7:H15" si="0">C7</f>
        <v>8.2899999999999991</v>
      </c>
      <c r="I7" s="69">
        <v>0.64</v>
      </c>
      <c r="J7" s="73">
        <v>1</v>
      </c>
      <c r="K7" s="138"/>
    </row>
    <row r="8" spans="1:11">
      <c r="A8" s="144">
        <f>A7+1</f>
        <v>3</v>
      </c>
      <c r="B8" s="40" t="s">
        <v>35</v>
      </c>
      <c r="C8" s="60">
        <v>23.69</v>
      </c>
      <c r="D8" s="69">
        <v>23.69</v>
      </c>
      <c r="E8" s="70"/>
      <c r="F8" s="145"/>
      <c r="G8" s="72"/>
      <c r="H8" s="71">
        <f t="shared" si="0"/>
        <v>23.69</v>
      </c>
      <c r="I8" s="69">
        <v>0.64</v>
      </c>
      <c r="J8" s="73">
        <v>1</v>
      </c>
      <c r="K8" s="138"/>
    </row>
    <row r="9" spans="1:11">
      <c r="A9" s="144">
        <f>A8+1</f>
        <v>4</v>
      </c>
      <c r="B9" s="40" t="s">
        <v>6</v>
      </c>
      <c r="C9" s="60">
        <v>16.71</v>
      </c>
      <c r="D9" s="69">
        <f t="shared" ref="D9:D16" si="1">C9</f>
        <v>16.71</v>
      </c>
      <c r="E9" s="70"/>
      <c r="F9" s="145"/>
      <c r="G9" s="72"/>
      <c r="H9" s="71">
        <f t="shared" si="0"/>
        <v>16.71</v>
      </c>
      <c r="I9" s="69">
        <v>1.92</v>
      </c>
      <c r="J9" s="73">
        <v>3</v>
      </c>
      <c r="K9" s="138"/>
    </row>
    <row r="10" spans="1:11">
      <c r="A10" s="144">
        <f>A9+1</f>
        <v>5</v>
      </c>
      <c r="B10" s="40" t="s">
        <v>36</v>
      </c>
      <c r="C10" s="60">
        <v>11.42</v>
      </c>
      <c r="D10" s="69">
        <f t="shared" si="1"/>
        <v>11.42</v>
      </c>
      <c r="E10" s="70"/>
      <c r="F10" s="145"/>
      <c r="G10" s="72"/>
      <c r="H10" s="71">
        <f t="shared" si="0"/>
        <v>11.42</v>
      </c>
      <c r="I10" s="69">
        <v>1.28</v>
      </c>
      <c r="J10" s="73">
        <v>2</v>
      </c>
      <c r="K10" s="138"/>
    </row>
    <row r="11" spans="1:11">
      <c r="A11" s="144">
        <f>A10+1</f>
        <v>6</v>
      </c>
      <c r="B11" s="40" t="s">
        <v>36</v>
      </c>
      <c r="C11" s="60">
        <v>11.42</v>
      </c>
      <c r="D11" s="69">
        <f t="shared" si="1"/>
        <v>11.42</v>
      </c>
      <c r="E11" s="70"/>
      <c r="F11" s="145"/>
      <c r="G11" s="72"/>
      <c r="H11" s="71">
        <f t="shared" si="0"/>
        <v>11.42</v>
      </c>
      <c r="I11" s="146">
        <v>1.28</v>
      </c>
      <c r="J11" s="73">
        <v>2</v>
      </c>
      <c r="K11" s="138"/>
    </row>
    <row r="12" spans="1:11">
      <c r="A12" s="144">
        <f>A11+1</f>
        <v>7</v>
      </c>
      <c r="B12" s="40" t="s">
        <v>18</v>
      </c>
      <c r="C12" s="60">
        <v>14.92</v>
      </c>
      <c r="D12" s="69">
        <f t="shared" si="1"/>
        <v>14.92</v>
      </c>
      <c r="E12" s="70"/>
      <c r="F12" s="145"/>
      <c r="G12" s="72"/>
      <c r="H12" s="71">
        <f t="shared" si="0"/>
        <v>14.92</v>
      </c>
      <c r="I12" s="146">
        <v>1.28</v>
      </c>
      <c r="J12" s="73">
        <v>2</v>
      </c>
      <c r="K12" s="138"/>
    </row>
    <row r="13" spans="1:11">
      <c r="A13" s="144"/>
      <c r="B13" s="40" t="s">
        <v>9</v>
      </c>
      <c r="C13" s="60">
        <v>31.98</v>
      </c>
      <c r="D13" s="69">
        <f t="shared" si="1"/>
        <v>31.98</v>
      </c>
      <c r="E13" s="70"/>
      <c r="F13" s="145"/>
      <c r="G13" s="72"/>
      <c r="H13" s="71">
        <f t="shared" si="0"/>
        <v>31.98</v>
      </c>
      <c r="I13" s="146">
        <v>0.64</v>
      </c>
      <c r="J13" s="73">
        <v>1</v>
      </c>
      <c r="K13" s="138"/>
    </row>
    <row r="14" spans="1:11">
      <c r="A14" s="147"/>
      <c r="B14" s="41" t="s">
        <v>18</v>
      </c>
      <c r="C14" s="61">
        <v>5.23</v>
      </c>
      <c r="D14" s="148">
        <f t="shared" si="1"/>
        <v>5.23</v>
      </c>
      <c r="E14" s="149"/>
      <c r="F14" s="150"/>
      <c r="G14" s="151"/>
      <c r="H14" s="152">
        <f t="shared" si="0"/>
        <v>5.23</v>
      </c>
      <c r="I14" s="153"/>
      <c r="J14" s="154"/>
      <c r="K14" s="138"/>
    </row>
    <row r="15" spans="1:11">
      <c r="A15" s="147"/>
      <c r="B15" s="41" t="s">
        <v>34</v>
      </c>
      <c r="C15" s="61">
        <v>8.57</v>
      </c>
      <c r="D15" s="148">
        <f t="shared" si="1"/>
        <v>8.57</v>
      </c>
      <c r="E15" s="149"/>
      <c r="F15" s="150"/>
      <c r="G15" s="151"/>
      <c r="H15" s="152">
        <f t="shared" si="0"/>
        <v>8.57</v>
      </c>
      <c r="I15" s="153"/>
      <c r="J15" s="154"/>
      <c r="K15" s="138"/>
    </row>
    <row r="16" spans="1:11">
      <c r="A16" s="147"/>
      <c r="B16" s="41" t="s">
        <v>34</v>
      </c>
      <c r="C16" s="61">
        <v>14.66</v>
      </c>
      <c r="D16" s="148">
        <f t="shared" si="1"/>
        <v>14.66</v>
      </c>
      <c r="E16" s="149"/>
      <c r="F16" s="150"/>
      <c r="G16" s="151">
        <v>14.66</v>
      </c>
      <c r="H16" s="152"/>
      <c r="I16" s="153"/>
      <c r="J16" s="154"/>
      <c r="K16" s="138"/>
    </row>
    <row r="17" spans="1:11" ht="15" thickBot="1">
      <c r="A17" s="155"/>
      <c r="B17" s="156"/>
      <c r="C17" s="63"/>
      <c r="D17" s="157"/>
      <c r="E17" s="158"/>
      <c r="F17" s="159"/>
      <c r="G17" s="157"/>
      <c r="H17" s="159"/>
      <c r="I17" s="157"/>
      <c r="J17" s="156"/>
      <c r="K17" s="138"/>
    </row>
    <row r="18" spans="1:11" ht="15" thickBot="1">
      <c r="A18" s="160"/>
      <c r="B18" s="64" t="s">
        <v>70</v>
      </c>
      <c r="C18" s="9">
        <f>SUM(C6:C17)</f>
        <v>155.17999999999998</v>
      </c>
      <c r="D18" s="62">
        <f>SUM(D6:D17)</f>
        <v>155.17999999999998</v>
      </c>
      <c r="E18" s="9"/>
      <c r="F18" s="161"/>
      <c r="G18" s="9">
        <f>SUM(G6:G16)</f>
        <v>14.66</v>
      </c>
      <c r="H18" s="9">
        <f>SUM(H6:H16)</f>
        <v>140.51999999999998</v>
      </c>
      <c r="I18" s="161">
        <f>SUM(I6:I16)</f>
        <v>7.6800000000000006</v>
      </c>
      <c r="J18" s="162">
        <f>SUM(J6:J16)</f>
        <v>12</v>
      </c>
      <c r="K18" s="138"/>
    </row>
    <row r="19" spans="1:11">
      <c r="A19" s="326" t="s">
        <v>11</v>
      </c>
      <c r="B19" s="327"/>
      <c r="C19" s="163"/>
      <c r="D19" s="78"/>
      <c r="E19" s="78"/>
      <c r="F19" s="78"/>
      <c r="G19" s="164"/>
      <c r="H19" s="165"/>
      <c r="I19" s="78"/>
      <c r="J19" s="166"/>
      <c r="K19" s="138"/>
    </row>
    <row r="20" spans="1:11">
      <c r="A20" s="144">
        <v>100</v>
      </c>
      <c r="B20" s="40" t="s">
        <v>37</v>
      </c>
      <c r="C20" s="60">
        <v>11.98</v>
      </c>
      <c r="D20" s="69">
        <f>C20-E20</f>
        <v>11.38</v>
      </c>
      <c r="E20" s="70">
        <v>0.6</v>
      </c>
      <c r="F20" s="145"/>
      <c r="G20" s="72">
        <f>C20</f>
        <v>11.98</v>
      </c>
      <c r="H20" s="71"/>
      <c r="I20" s="69">
        <v>4.3600000000000003</v>
      </c>
      <c r="J20" s="73">
        <v>2</v>
      </c>
      <c r="K20" s="138"/>
    </row>
    <row r="21" spans="1:11">
      <c r="A21" s="144"/>
      <c r="B21" s="40" t="s">
        <v>33</v>
      </c>
      <c r="C21" s="60">
        <v>3.38</v>
      </c>
      <c r="D21" s="69">
        <v>3.38</v>
      </c>
      <c r="E21" s="70"/>
      <c r="F21" s="145"/>
      <c r="G21" s="72">
        <f t="shared" ref="G21:G31" si="2">C21</f>
        <v>3.38</v>
      </c>
      <c r="H21" s="71"/>
      <c r="I21" s="69">
        <v>0</v>
      </c>
      <c r="J21" s="73"/>
      <c r="K21" s="138"/>
    </row>
    <row r="22" spans="1:11">
      <c r="A22" s="144"/>
      <c r="B22" s="40" t="s">
        <v>28</v>
      </c>
      <c r="C22" s="60">
        <v>4.26</v>
      </c>
      <c r="D22" s="69">
        <v>4.26</v>
      </c>
      <c r="E22" s="70"/>
      <c r="F22" s="145"/>
      <c r="G22" s="72">
        <f t="shared" si="2"/>
        <v>4.26</v>
      </c>
      <c r="H22" s="71"/>
      <c r="I22" s="69">
        <v>0</v>
      </c>
      <c r="J22" s="73"/>
      <c r="K22" s="138"/>
    </row>
    <row r="23" spans="1:11">
      <c r="A23" s="144">
        <v>101</v>
      </c>
      <c r="B23" s="40" t="s">
        <v>32</v>
      </c>
      <c r="C23" s="60">
        <v>7.77</v>
      </c>
      <c r="D23" s="69"/>
      <c r="E23" s="70"/>
      <c r="F23" s="145">
        <v>7.77</v>
      </c>
      <c r="G23" s="72">
        <f t="shared" si="2"/>
        <v>7.77</v>
      </c>
      <c r="H23" s="71"/>
      <c r="I23" s="69">
        <v>1.62</v>
      </c>
      <c r="J23" s="73">
        <v>1</v>
      </c>
      <c r="K23" s="138"/>
    </row>
    <row r="24" spans="1:11">
      <c r="A24" s="144"/>
      <c r="B24" s="40" t="s">
        <v>15</v>
      </c>
      <c r="C24" s="60">
        <v>1.62</v>
      </c>
      <c r="D24" s="69">
        <v>1.62</v>
      </c>
      <c r="E24" s="70"/>
      <c r="F24" s="145"/>
      <c r="G24" s="72">
        <f t="shared" si="2"/>
        <v>1.62</v>
      </c>
      <c r="H24" s="71"/>
      <c r="I24" s="69">
        <v>0</v>
      </c>
      <c r="J24" s="73"/>
      <c r="K24" s="138"/>
    </row>
    <row r="25" spans="1:11">
      <c r="A25" s="144">
        <v>102</v>
      </c>
      <c r="B25" s="40" t="s">
        <v>38</v>
      </c>
      <c r="C25" s="60">
        <v>11.18</v>
      </c>
      <c r="D25" s="69"/>
      <c r="E25" s="70">
        <v>2.04</v>
      </c>
      <c r="F25" s="145">
        <f>C25-E25</f>
        <v>9.14</v>
      </c>
      <c r="G25" s="72">
        <f t="shared" si="2"/>
        <v>11.18</v>
      </c>
      <c r="H25" s="71"/>
      <c r="I25" s="69">
        <v>3.24</v>
      </c>
      <c r="J25" s="73">
        <v>2</v>
      </c>
      <c r="K25" s="138"/>
    </row>
    <row r="26" spans="1:11">
      <c r="A26" s="144">
        <v>103</v>
      </c>
      <c r="B26" s="40" t="s">
        <v>39</v>
      </c>
      <c r="C26" s="60">
        <v>11.1</v>
      </c>
      <c r="D26" s="69"/>
      <c r="E26" s="70">
        <v>2.38</v>
      </c>
      <c r="F26" s="145">
        <f>C26-E26</f>
        <v>8.7199999999999989</v>
      </c>
      <c r="G26" s="72">
        <f t="shared" si="2"/>
        <v>11.1</v>
      </c>
      <c r="H26" s="71"/>
      <c r="I26" s="69">
        <v>3.24</v>
      </c>
      <c r="J26" s="73">
        <v>2</v>
      </c>
      <c r="K26" s="138"/>
    </row>
    <row r="27" spans="1:11">
      <c r="A27" s="144">
        <v>104</v>
      </c>
      <c r="B27" s="40" t="s">
        <v>39</v>
      </c>
      <c r="C27" s="60">
        <v>10.93</v>
      </c>
      <c r="D27" s="69"/>
      <c r="E27" s="70">
        <v>3</v>
      </c>
      <c r="F27" s="145">
        <f>C27-E27</f>
        <v>7.93</v>
      </c>
      <c r="G27" s="72">
        <f t="shared" si="2"/>
        <v>10.93</v>
      </c>
      <c r="H27" s="71"/>
      <c r="I27" s="69">
        <v>3.24</v>
      </c>
      <c r="J27" s="73">
        <v>2</v>
      </c>
      <c r="K27" s="138"/>
    </row>
    <row r="28" spans="1:11">
      <c r="A28" s="144">
        <v>105</v>
      </c>
      <c r="B28" s="40" t="s">
        <v>39</v>
      </c>
      <c r="C28" s="60">
        <v>11.03</v>
      </c>
      <c r="D28" s="69"/>
      <c r="E28" s="70">
        <v>2.16</v>
      </c>
      <c r="F28" s="145">
        <f>C28-E28</f>
        <v>8.8699999999999992</v>
      </c>
      <c r="G28" s="72">
        <f t="shared" si="2"/>
        <v>11.03</v>
      </c>
      <c r="H28" s="71"/>
      <c r="I28" s="69">
        <v>3.24</v>
      </c>
      <c r="J28" s="73">
        <v>2</v>
      </c>
      <c r="K28" s="138"/>
    </row>
    <row r="29" spans="1:11">
      <c r="A29" s="144">
        <v>106</v>
      </c>
      <c r="B29" s="40" t="s">
        <v>39</v>
      </c>
      <c r="C29" s="60">
        <v>15.65</v>
      </c>
      <c r="D29" s="69"/>
      <c r="E29" s="70">
        <v>4.08</v>
      </c>
      <c r="F29" s="145">
        <f>C29-E29</f>
        <v>11.57</v>
      </c>
      <c r="G29" s="72">
        <f t="shared" si="2"/>
        <v>15.65</v>
      </c>
      <c r="H29" s="71"/>
      <c r="I29" s="69">
        <v>3.24</v>
      </c>
      <c r="J29" s="73">
        <v>2</v>
      </c>
      <c r="K29" s="138"/>
    </row>
    <row r="30" spans="1:11">
      <c r="A30" s="144"/>
      <c r="B30" s="40" t="s">
        <v>9</v>
      </c>
      <c r="C30" s="60">
        <v>37.94</v>
      </c>
      <c r="D30" s="69">
        <v>37.94</v>
      </c>
      <c r="E30" s="70"/>
      <c r="F30" s="145"/>
      <c r="G30" s="72">
        <f t="shared" si="2"/>
        <v>37.94</v>
      </c>
      <c r="H30" s="71"/>
      <c r="I30" s="69">
        <v>21.6</v>
      </c>
      <c r="J30" s="73">
        <v>2</v>
      </c>
      <c r="K30" s="138"/>
    </row>
    <row r="31" spans="1:11" ht="15" thickBot="1">
      <c r="A31" s="147"/>
      <c r="B31" s="41" t="s">
        <v>34</v>
      </c>
      <c r="C31" s="63">
        <v>29.01</v>
      </c>
      <c r="D31" s="167">
        <v>29.01</v>
      </c>
      <c r="E31" s="158"/>
      <c r="F31" s="168"/>
      <c r="G31" s="157">
        <f t="shared" si="2"/>
        <v>29.01</v>
      </c>
      <c r="H31" s="159"/>
      <c r="I31" s="148">
        <v>5.04</v>
      </c>
      <c r="J31" s="154">
        <v>2</v>
      </c>
      <c r="K31" s="138"/>
    </row>
    <row r="32" spans="1:11" ht="15" thickBot="1">
      <c r="A32" s="160"/>
      <c r="B32" s="64" t="s">
        <v>70</v>
      </c>
      <c r="C32" s="9">
        <f>SUM(C20:C31)</f>
        <v>155.85</v>
      </c>
      <c r="D32" s="62">
        <f>SUM(D20:D31)</f>
        <v>87.59</v>
      </c>
      <c r="E32" s="9">
        <f>SUM(E20:E31)</f>
        <v>14.26</v>
      </c>
      <c r="F32" s="161">
        <f>SUM(F20:F31)</f>
        <v>54</v>
      </c>
      <c r="G32" s="9">
        <f>SUM(G20:G31)</f>
        <v>155.85</v>
      </c>
      <c r="H32" s="9"/>
      <c r="I32" s="9">
        <f>SUM(I20:I31)</f>
        <v>48.82</v>
      </c>
      <c r="J32" s="162">
        <f>SUM(J20:J31)</f>
        <v>17</v>
      </c>
      <c r="K32" s="138"/>
    </row>
    <row r="33" spans="1:11">
      <c r="A33" s="311" t="s">
        <v>23</v>
      </c>
      <c r="B33" s="311"/>
      <c r="C33" s="169"/>
      <c r="D33" s="170"/>
      <c r="E33" s="171"/>
      <c r="F33" s="172"/>
      <c r="G33" s="164"/>
      <c r="H33" s="172"/>
      <c r="I33" s="78"/>
      <c r="J33" s="166"/>
      <c r="K33" s="138"/>
    </row>
    <row r="34" spans="1:11">
      <c r="A34" s="144">
        <v>201</v>
      </c>
      <c r="B34" s="40" t="s">
        <v>27</v>
      </c>
      <c r="C34" s="60">
        <v>17.309999999999999</v>
      </c>
      <c r="D34" s="69"/>
      <c r="E34" s="70">
        <v>6</v>
      </c>
      <c r="F34" s="71">
        <f>C34-E34</f>
        <v>11.309999999999999</v>
      </c>
      <c r="G34" s="72">
        <f>C34</f>
        <v>17.309999999999999</v>
      </c>
      <c r="H34" s="71"/>
      <c r="I34" s="69">
        <v>4.3600000000000003</v>
      </c>
      <c r="J34" s="73">
        <v>2</v>
      </c>
      <c r="K34" s="138"/>
    </row>
    <row r="35" spans="1:11">
      <c r="A35" s="144"/>
      <c r="B35" s="40" t="s">
        <v>33</v>
      </c>
      <c r="C35" s="60">
        <v>3.29</v>
      </c>
      <c r="D35" s="69">
        <v>3.29</v>
      </c>
      <c r="E35" s="70"/>
      <c r="F35" s="71"/>
      <c r="G35" s="72">
        <f t="shared" ref="G35:G42" si="3">C35</f>
        <v>3.29</v>
      </c>
      <c r="H35" s="71"/>
      <c r="I35" s="69">
        <v>0</v>
      </c>
      <c r="J35" s="73"/>
      <c r="K35" s="138"/>
    </row>
    <row r="36" spans="1:11">
      <c r="A36" s="144"/>
      <c r="B36" s="40" t="s">
        <v>28</v>
      </c>
      <c r="C36" s="60">
        <v>3.29</v>
      </c>
      <c r="D36" s="69">
        <v>3.29</v>
      </c>
      <c r="E36" s="70"/>
      <c r="F36" s="71"/>
      <c r="G36" s="72">
        <f t="shared" si="3"/>
        <v>3.29</v>
      </c>
      <c r="H36" s="71"/>
      <c r="I36" s="69">
        <v>0</v>
      </c>
      <c r="J36" s="73"/>
      <c r="K36" s="138"/>
    </row>
    <row r="37" spans="1:11">
      <c r="A37" s="144">
        <v>202</v>
      </c>
      <c r="B37" s="40" t="s">
        <v>40</v>
      </c>
      <c r="C37" s="60">
        <v>10.87</v>
      </c>
      <c r="D37" s="69"/>
      <c r="E37" s="70">
        <v>2.4</v>
      </c>
      <c r="F37" s="71">
        <f>C37-E37</f>
        <v>8.4699999999999989</v>
      </c>
      <c r="G37" s="72">
        <f t="shared" si="3"/>
        <v>10.87</v>
      </c>
      <c r="H37" s="71"/>
      <c r="I37" s="69">
        <v>3.24</v>
      </c>
      <c r="J37" s="73">
        <v>2</v>
      </c>
      <c r="K37" s="138"/>
    </row>
    <row r="38" spans="1:11">
      <c r="A38" s="144">
        <v>203</v>
      </c>
      <c r="B38" s="40" t="s">
        <v>26</v>
      </c>
      <c r="C38" s="60">
        <v>22.56</v>
      </c>
      <c r="D38" s="173"/>
      <c r="E38" s="70">
        <v>8.2799999999999994</v>
      </c>
      <c r="F38" s="71">
        <f>C38-E38</f>
        <v>14.28</v>
      </c>
      <c r="G38" s="72">
        <f t="shared" si="3"/>
        <v>22.56</v>
      </c>
      <c r="H38" s="71"/>
      <c r="I38" s="69">
        <v>6.48</v>
      </c>
      <c r="J38" s="73">
        <v>4</v>
      </c>
      <c r="K38" s="138"/>
    </row>
    <row r="39" spans="1:11">
      <c r="A39" s="144">
        <v>204</v>
      </c>
      <c r="B39" s="40" t="s">
        <v>41</v>
      </c>
      <c r="C39" s="60">
        <v>22.51</v>
      </c>
      <c r="D39" s="69"/>
      <c r="E39" s="70">
        <v>10.36</v>
      </c>
      <c r="F39" s="71">
        <f>C39-E39</f>
        <v>12.150000000000002</v>
      </c>
      <c r="G39" s="72">
        <f t="shared" si="3"/>
        <v>22.51</v>
      </c>
      <c r="H39" s="71"/>
      <c r="I39" s="69">
        <v>6.48</v>
      </c>
      <c r="J39" s="73">
        <v>4</v>
      </c>
      <c r="K39" s="138"/>
    </row>
    <row r="40" spans="1:11">
      <c r="A40" s="144">
        <v>205</v>
      </c>
      <c r="B40" s="40" t="s">
        <v>27</v>
      </c>
      <c r="C40" s="60">
        <v>15.9</v>
      </c>
      <c r="D40" s="69"/>
      <c r="E40" s="70">
        <v>4.08</v>
      </c>
      <c r="F40" s="71">
        <f>C40-E40</f>
        <v>11.82</v>
      </c>
      <c r="G40" s="72">
        <f t="shared" si="3"/>
        <v>15.9</v>
      </c>
      <c r="H40" s="71"/>
      <c r="I40" s="69">
        <v>4.8600000000000003</v>
      </c>
      <c r="J40" s="73">
        <v>3</v>
      </c>
      <c r="K40" s="138"/>
    </row>
    <row r="41" spans="1:11">
      <c r="A41" s="144"/>
      <c r="B41" s="40" t="s">
        <v>9</v>
      </c>
      <c r="C41" s="60">
        <v>32.99</v>
      </c>
      <c r="D41" s="69">
        <v>32.99</v>
      </c>
      <c r="E41" s="70"/>
      <c r="F41" s="71"/>
      <c r="G41" s="72">
        <f t="shared" si="3"/>
        <v>32.99</v>
      </c>
      <c r="H41" s="71"/>
      <c r="I41" s="69">
        <v>10.94</v>
      </c>
      <c r="J41" s="73">
        <v>2</v>
      </c>
      <c r="K41" s="138"/>
    </row>
    <row r="42" spans="1:11" ht="15" thickBot="1">
      <c r="A42" s="147"/>
      <c r="B42" s="41" t="s">
        <v>42</v>
      </c>
      <c r="C42" s="63">
        <v>29.25</v>
      </c>
      <c r="D42" s="167">
        <v>29.25</v>
      </c>
      <c r="E42" s="158"/>
      <c r="F42" s="159"/>
      <c r="G42" s="157">
        <f t="shared" si="3"/>
        <v>29.25</v>
      </c>
      <c r="H42" s="159"/>
      <c r="I42" s="148">
        <v>5.2</v>
      </c>
      <c r="J42" s="154">
        <v>3</v>
      </c>
      <c r="K42" s="138"/>
    </row>
    <row r="43" spans="1:11" ht="15" thickBot="1">
      <c r="A43" s="174"/>
      <c r="B43" s="64" t="s">
        <v>70</v>
      </c>
      <c r="C43" s="9">
        <f>SUM(C34:C42)</f>
        <v>157.97</v>
      </c>
      <c r="D43" s="62">
        <f>SUM(D34:D42)</f>
        <v>68.819999999999993</v>
      </c>
      <c r="E43" s="9">
        <f>SUM(E34:E42)</f>
        <v>31.119999999999997</v>
      </c>
      <c r="F43" s="161">
        <f>SUM(F34:F42)</f>
        <v>58.029999999999994</v>
      </c>
      <c r="G43" s="9">
        <f>SUM(G34:G42)</f>
        <v>157.97</v>
      </c>
      <c r="H43" s="9"/>
      <c r="I43" s="9">
        <f>SUM(I34:I42)</f>
        <v>41.56</v>
      </c>
      <c r="J43" s="162">
        <f>SUM(J34:J42)</f>
        <v>20</v>
      </c>
      <c r="K43" s="138"/>
    </row>
    <row r="44" spans="1:11">
      <c r="A44" s="311" t="s">
        <v>29</v>
      </c>
      <c r="B44" s="311"/>
      <c r="C44" s="169"/>
      <c r="D44" s="170"/>
      <c r="E44" s="170"/>
      <c r="F44" s="172"/>
      <c r="G44" s="164"/>
      <c r="H44" s="172"/>
      <c r="I44" s="78"/>
      <c r="J44" s="166"/>
      <c r="K44" s="138"/>
    </row>
    <row r="45" spans="1:11">
      <c r="A45" s="144">
        <v>301</v>
      </c>
      <c r="B45" s="40" t="s">
        <v>45</v>
      </c>
      <c r="C45" s="60">
        <v>18.88</v>
      </c>
      <c r="D45" s="69"/>
      <c r="E45" s="70">
        <v>3.75</v>
      </c>
      <c r="F45" s="71">
        <f>C45-E45</f>
        <v>15.129999999999999</v>
      </c>
      <c r="G45" s="72">
        <f>C45</f>
        <v>18.88</v>
      </c>
      <c r="H45" s="71"/>
      <c r="I45" s="69">
        <v>1.44</v>
      </c>
      <c r="J45" s="73">
        <v>1</v>
      </c>
      <c r="K45" s="138"/>
    </row>
    <row r="46" spans="1:11">
      <c r="A46" s="144"/>
      <c r="B46" s="40" t="s">
        <v>15</v>
      </c>
      <c r="C46" s="60">
        <v>3.43</v>
      </c>
      <c r="D46" s="69">
        <v>3.43</v>
      </c>
      <c r="E46" s="70"/>
      <c r="F46" s="71"/>
      <c r="G46" s="72">
        <f t="shared" ref="G46:G51" si="4">C46</f>
        <v>3.43</v>
      </c>
      <c r="H46" s="71"/>
      <c r="I46" s="69"/>
      <c r="J46" s="73"/>
      <c r="K46" s="138"/>
    </row>
    <row r="47" spans="1:11">
      <c r="A47" s="144"/>
      <c r="B47" s="40" t="s">
        <v>18</v>
      </c>
      <c r="C47" s="60">
        <v>4.3899999999999997</v>
      </c>
      <c r="D47" s="69">
        <v>4.3899999999999997</v>
      </c>
      <c r="E47" s="70"/>
      <c r="F47" s="71"/>
      <c r="G47" s="72">
        <f t="shared" si="4"/>
        <v>4.3899999999999997</v>
      </c>
      <c r="H47" s="71"/>
      <c r="I47" s="69">
        <v>0.77</v>
      </c>
      <c r="J47" s="73">
        <v>1</v>
      </c>
      <c r="K47" s="138"/>
    </row>
    <row r="48" spans="1:11">
      <c r="A48" s="144">
        <v>302</v>
      </c>
      <c r="B48" s="40" t="s">
        <v>13</v>
      </c>
      <c r="C48" s="60">
        <v>35.96</v>
      </c>
      <c r="D48" s="69"/>
      <c r="E48" s="70"/>
      <c r="F48" s="71">
        <v>35.96</v>
      </c>
      <c r="G48" s="72">
        <f t="shared" si="4"/>
        <v>35.96</v>
      </c>
      <c r="H48" s="71"/>
      <c r="I48" s="69">
        <v>2.31</v>
      </c>
      <c r="J48" s="73">
        <v>3</v>
      </c>
      <c r="K48" s="138"/>
    </row>
    <row r="49" spans="1:11">
      <c r="A49" s="144">
        <v>303</v>
      </c>
      <c r="B49" s="40" t="s">
        <v>55</v>
      </c>
      <c r="C49" s="60">
        <v>24.6</v>
      </c>
      <c r="D49" s="69"/>
      <c r="E49" s="70">
        <v>3.75</v>
      </c>
      <c r="F49" s="71">
        <f>C49-E49</f>
        <v>20.85</v>
      </c>
      <c r="G49" s="72">
        <f t="shared" si="4"/>
        <v>24.6</v>
      </c>
      <c r="H49" s="71"/>
      <c r="I49" s="69">
        <v>1.54</v>
      </c>
      <c r="J49" s="73">
        <v>2</v>
      </c>
      <c r="K49" s="138"/>
    </row>
    <row r="50" spans="1:11">
      <c r="A50" s="144">
        <v>304</v>
      </c>
      <c r="B50" s="40" t="s">
        <v>43</v>
      </c>
      <c r="C50" s="60">
        <v>17.11</v>
      </c>
      <c r="D50" s="69">
        <v>17.11</v>
      </c>
      <c r="E50" s="70"/>
      <c r="F50" s="71"/>
      <c r="G50" s="72">
        <f t="shared" si="4"/>
        <v>17.11</v>
      </c>
      <c r="H50" s="71"/>
      <c r="I50" s="69">
        <v>0.77</v>
      </c>
      <c r="J50" s="73">
        <v>1</v>
      </c>
      <c r="K50" s="138"/>
    </row>
    <row r="51" spans="1:11">
      <c r="A51" s="144"/>
      <c r="B51" s="40" t="s">
        <v>9</v>
      </c>
      <c r="C51" s="61">
        <v>35.619999999999997</v>
      </c>
      <c r="D51" s="148">
        <v>35.619999999999997</v>
      </c>
      <c r="E51" s="149"/>
      <c r="F51" s="152"/>
      <c r="G51" s="72">
        <f t="shared" si="4"/>
        <v>35.619999999999997</v>
      </c>
      <c r="H51" s="152"/>
      <c r="I51" s="148">
        <v>7.7</v>
      </c>
      <c r="J51" s="73">
        <v>1</v>
      </c>
      <c r="K51" s="138"/>
    </row>
    <row r="52" spans="1:11" ht="15" thickBot="1">
      <c r="A52" s="147"/>
      <c r="B52" s="41"/>
      <c r="C52" s="63"/>
      <c r="D52" s="167"/>
      <c r="E52" s="158"/>
      <c r="F52" s="159"/>
      <c r="G52" s="157"/>
      <c r="H52" s="159"/>
      <c r="I52" s="167"/>
      <c r="J52" s="156"/>
      <c r="K52" s="138"/>
    </row>
    <row r="53" spans="1:11" ht="15" thickBot="1">
      <c r="A53" s="160"/>
      <c r="B53" s="64" t="s">
        <v>70</v>
      </c>
      <c r="C53" s="9">
        <f>SUM(C45:C52)</f>
        <v>139.98999999999998</v>
      </c>
      <c r="D53" s="62">
        <f t="shared" ref="D53:I53" si="5">SUM(D45:D52)</f>
        <v>60.55</v>
      </c>
      <c r="E53" s="9">
        <f t="shared" si="5"/>
        <v>7.5</v>
      </c>
      <c r="F53" s="9">
        <f t="shared" si="5"/>
        <v>71.94</v>
      </c>
      <c r="G53" s="9">
        <f>SUM(G45:G52)</f>
        <v>139.98999999999998</v>
      </c>
      <c r="H53" s="9"/>
      <c r="I53" s="9">
        <f t="shared" si="5"/>
        <v>14.530000000000001</v>
      </c>
      <c r="J53" s="162">
        <f>SUM(J45:J52)</f>
        <v>9</v>
      </c>
      <c r="K53" s="138"/>
    </row>
    <row r="54" spans="1:11" ht="15" thickBot="1">
      <c r="A54" s="5"/>
      <c r="B54" s="5"/>
      <c r="C54" s="74"/>
      <c r="D54" s="74"/>
      <c r="E54" s="74"/>
      <c r="F54" s="74"/>
      <c r="G54" s="74"/>
      <c r="H54" s="74"/>
      <c r="I54" s="74"/>
      <c r="J54" s="175"/>
      <c r="K54" s="138"/>
    </row>
    <row r="55" spans="1:11" ht="23.25" customHeight="1" thickTop="1" thickBot="1">
      <c r="A55" s="176"/>
      <c r="B55" s="177" t="s">
        <v>46</v>
      </c>
      <c r="C55" s="178">
        <f>C53+C43+C32+C18+C54</f>
        <v>608.9899999999999</v>
      </c>
      <c r="D55" s="266">
        <f t="shared" ref="D55:J55" si="6">D53+D43+D32+D18</f>
        <v>372.14</v>
      </c>
      <c r="E55" s="266">
        <f t="shared" si="6"/>
        <v>52.879999999999995</v>
      </c>
      <c r="F55" s="266">
        <f t="shared" si="6"/>
        <v>183.97</v>
      </c>
      <c r="G55" s="266">
        <f t="shared" si="6"/>
        <v>468.46999999999997</v>
      </c>
      <c r="H55" s="266">
        <f t="shared" si="6"/>
        <v>140.51999999999998</v>
      </c>
      <c r="I55" s="178">
        <f t="shared" si="6"/>
        <v>112.59</v>
      </c>
      <c r="J55" s="178">
        <f t="shared" si="6"/>
        <v>58</v>
      </c>
      <c r="K55" s="260"/>
    </row>
    <row r="56" spans="1:11" ht="15" thickTop="1">
      <c r="B56" s="1" t="s">
        <v>100</v>
      </c>
      <c r="C56" s="253"/>
      <c r="D56" s="309">
        <f>SUM(D55:F55)</f>
        <v>608.99</v>
      </c>
      <c r="E56" s="310"/>
      <c r="F56" s="310"/>
      <c r="G56" s="309">
        <f>SUM(G55:H55)</f>
        <v>608.99</v>
      </c>
      <c r="H56" s="309"/>
      <c r="I56" s="1"/>
    </row>
    <row r="57" spans="1:11">
      <c r="B57" s="5"/>
      <c r="G57" s="11"/>
    </row>
    <row r="58" spans="1:11">
      <c r="B58" s="221" t="s">
        <v>110</v>
      </c>
      <c r="G58" s="11"/>
    </row>
    <row r="59" spans="1:11">
      <c r="G59" s="11"/>
    </row>
    <row r="60" spans="1:11">
      <c r="G60" s="11"/>
    </row>
    <row r="75" spans="6:7">
      <c r="F75" s="4"/>
      <c r="G75" s="4"/>
    </row>
  </sheetData>
  <mergeCells count="13">
    <mergeCell ref="A2:J2"/>
    <mergeCell ref="I3:J3"/>
    <mergeCell ref="A33:B33"/>
    <mergeCell ref="G3:H3"/>
    <mergeCell ref="D3:F3"/>
    <mergeCell ref="C3:C4"/>
    <mergeCell ref="D56:F56"/>
    <mergeCell ref="G56:H56"/>
    <mergeCell ref="A44:B44"/>
    <mergeCell ref="A3:A4"/>
    <mergeCell ref="B3:B4"/>
    <mergeCell ref="A5:B5"/>
    <mergeCell ref="A19:B1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K46"/>
  <sheetViews>
    <sheetView zoomScaleNormal="100" workbookViewId="0">
      <pane ySplit="4" topLeftCell="A26" activePane="bottomLeft" state="frozen"/>
      <selection activeCell="H17" sqref="H17"/>
      <selection pane="bottomLeft"/>
    </sheetView>
  </sheetViews>
  <sheetFormatPr defaultRowHeight="14.25"/>
  <cols>
    <col min="1" max="1" width="3.625" customWidth="1"/>
    <col min="2" max="2" width="19.5" customWidth="1"/>
    <col min="3" max="10" width="6.25" customWidth="1"/>
  </cols>
  <sheetData>
    <row r="1" spans="1:11">
      <c r="A1" t="s">
        <v>109</v>
      </c>
      <c r="B1" s="221"/>
      <c r="C1" s="221"/>
      <c r="D1" s="221"/>
      <c r="E1" s="221"/>
      <c r="F1" s="221"/>
      <c r="G1" s="221"/>
      <c r="H1" s="279" t="s">
        <v>104</v>
      </c>
      <c r="I1" s="221"/>
      <c r="J1" s="221"/>
      <c r="K1" s="81"/>
    </row>
    <row r="2" spans="1:11" ht="15.75" thickBot="1">
      <c r="A2" s="340" t="s">
        <v>95</v>
      </c>
      <c r="B2" s="340"/>
      <c r="C2" s="340"/>
      <c r="D2" s="340"/>
      <c r="E2" s="340"/>
      <c r="F2" s="340"/>
      <c r="G2" s="340"/>
      <c r="H2" s="340"/>
      <c r="I2" s="340"/>
      <c r="J2" s="340"/>
      <c r="K2" s="81"/>
    </row>
    <row r="3" spans="1:11" ht="44.25" customHeight="1" thickBot="1">
      <c r="A3" s="332" t="s">
        <v>24</v>
      </c>
      <c r="B3" s="334" t="s">
        <v>0</v>
      </c>
      <c r="C3" s="342" t="s">
        <v>4</v>
      </c>
      <c r="D3" s="341" t="s">
        <v>81</v>
      </c>
      <c r="E3" s="341"/>
      <c r="F3" s="339"/>
      <c r="G3" s="338" t="s">
        <v>61</v>
      </c>
      <c r="H3" s="339"/>
      <c r="I3" s="339" t="s">
        <v>66</v>
      </c>
      <c r="J3" s="332"/>
      <c r="K3" s="81"/>
    </row>
    <row r="4" spans="1:11" ht="68.25" customHeight="1" thickBot="1">
      <c r="A4" s="333"/>
      <c r="B4" s="335"/>
      <c r="C4" s="343"/>
      <c r="D4" s="83" t="s">
        <v>2</v>
      </c>
      <c r="E4" s="82" t="s">
        <v>3</v>
      </c>
      <c r="F4" s="84" t="s">
        <v>91</v>
      </c>
      <c r="G4" s="82" t="s">
        <v>60</v>
      </c>
      <c r="H4" s="82" t="s">
        <v>62</v>
      </c>
      <c r="I4" s="85" t="s">
        <v>63</v>
      </c>
      <c r="J4" s="79" t="s">
        <v>67</v>
      </c>
      <c r="K4" s="81"/>
    </row>
    <row r="5" spans="1:11" ht="14.25" customHeight="1">
      <c r="A5" s="336" t="s">
        <v>22</v>
      </c>
      <c r="B5" s="337"/>
      <c r="C5" s="86"/>
      <c r="D5" s="87"/>
      <c r="E5" s="86"/>
      <c r="F5" s="87"/>
      <c r="G5" s="88"/>
      <c r="H5" s="89"/>
      <c r="I5" s="88"/>
      <c r="J5" s="89"/>
      <c r="K5" s="81"/>
    </row>
    <row r="6" spans="1:11" ht="15" thickBot="1">
      <c r="A6" s="90">
        <v>1</v>
      </c>
      <c r="B6" s="91" t="s">
        <v>47</v>
      </c>
      <c r="C6" s="92">
        <v>133.4</v>
      </c>
      <c r="D6" s="93">
        <f>C6</f>
        <v>133.4</v>
      </c>
      <c r="E6" s="92"/>
      <c r="F6" s="93"/>
      <c r="G6" s="94"/>
      <c r="H6" s="95">
        <v>133.4</v>
      </c>
      <c r="I6" s="94"/>
      <c r="J6" s="96"/>
      <c r="K6" s="81"/>
    </row>
    <row r="7" spans="1:11" ht="15" thickBot="1">
      <c r="A7" s="97"/>
      <c r="B7" s="98"/>
      <c r="C7" s="99">
        <f>SUM(C6)</f>
        <v>133.4</v>
      </c>
      <c r="D7" s="100">
        <f>SUM(D6)</f>
        <v>133.4</v>
      </c>
      <c r="E7" s="99"/>
      <c r="F7" s="101"/>
      <c r="G7" s="101"/>
      <c r="H7" s="102">
        <f>SUM(H6)</f>
        <v>133.4</v>
      </c>
      <c r="I7" s="100">
        <f>SUM(I6:I6)</f>
        <v>0</v>
      </c>
      <c r="J7" s="103"/>
      <c r="K7" s="81"/>
    </row>
    <row r="8" spans="1:11">
      <c r="A8" s="330" t="s">
        <v>11</v>
      </c>
      <c r="B8" s="331"/>
      <c r="C8" s="104"/>
      <c r="D8" s="105"/>
      <c r="E8" s="104"/>
      <c r="F8" s="106"/>
      <c r="G8" s="107"/>
      <c r="H8" s="108"/>
      <c r="I8" s="109"/>
      <c r="J8" s="110"/>
      <c r="K8" s="81"/>
    </row>
    <row r="9" spans="1:11">
      <c r="A9" s="111">
        <v>1</v>
      </c>
      <c r="B9" s="112" t="s">
        <v>25</v>
      </c>
      <c r="C9" s="113">
        <v>30.02</v>
      </c>
      <c r="D9" s="95">
        <f>C9-E9</f>
        <v>21.98</v>
      </c>
      <c r="E9" s="113">
        <v>8.0399999999999991</v>
      </c>
      <c r="F9" s="95"/>
      <c r="G9" s="94">
        <f>C9</f>
        <v>30.02</v>
      </c>
      <c r="H9" s="114"/>
      <c r="I9" s="94">
        <v>21.19</v>
      </c>
      <c r="J9" s="115">
        <v>1</v>
      </c>
      <c r="K9" s="81"/>
    </row>
    <row r="10" spans="1:11">
      <c r="A10" s="111">
        <f>A9+1</f>
        <v>2</v>
      </c>
      <c r="B10" s="112" t="s">
        <v>37</v>
      </c>
      <c r="C10" s="113">
        <v>20.86</v>
      </c>
      <c r="D10" s="95"/>
      <c r="E10" s="113">
        <v>20.86</v>
      </c>
      <c r="F10" s="95"/>
      <c r="G10" s="94">
        <f t="shared" ref="G10:G25" si="0">C10</f>
        <v>20.86</v>
      </c>
      <c r="H10" s="114"/>
      <c r="I10" s="94">
        <v>2.25</v>
      </c>
      <c r="J10" s="115">
        <v>1</v>
      </c>
      <c r="K10" s="81"/>
    </row>
    <row r="11" spans="1:11">
      <c r="A11" s="111">
        <f t="shared" ref="A11:A34" si="1">A10+1</f>
        <v>3</v>
      </c>
      <c r="B11" s="112" t="s">
        <v>48</v>
      </c>
      <c r="C11" s="113">
        <v>19.690000000000001</v>
      </c>
      <c r="D11" s="95"/>
      <c r="E11" s="113">
        <v>10.08</v>
      </c>
      <c r="F11" s="95">
        <f>C11-E11</f>
        <v>9.6100000000000012</v>
      </c>
      <c r="G11" s="94">
        <f t="shared" si="0"/>
        <v>19.690000000000001</v>
      </c>
      <c r="H11" s="114"/>
      <c r="I11" s="94">
        <v>12.6</v>
      </c>
      <c r="J11" s="115">
        <v>1</v>
      </c>
      <c r="K11" s="81"/>
    </row>
    <row r="12" spans="1:11">
      <c r="A12" s="111">
        <f t="shared" si="1"/>
        <v>4</v>
      </c>
      <c r="B12" s="112" t="s">
        <v>27</v>
      </c>
      <c r="C12" s="113">
        <v>19.89</v>
      </c>
      <c r="D12" s="95"/>
      <c r="E12" s="113">
        <v>4</v>
      </c>
      <c r="F12" s="95">
        <f>C12-E12</f>
        <v>15.89</v>
      </c>
      <c r="G12" s="94">
        <f t="shared" si="0"/>
        <v>19.89</v>
      </c>
      <c r="H12" s="114"/>
      <c r="I12" s="94">
        <v>4.28</v>
      </c>
      <c r="J12" s="115">
        <v>1</v>
      </c>
      <c r="K12" s="81"/>
    </row>
    <row r="13" spans="1:11">
      <c r="A13" s="111">
        <f t="shared" si="1"/>
        <v>5</v>
      </c>
      <c r="B13" s="112" t="s">
        <v>27</v>
      </c>
      <c r="C13" s="113">
        <v>20.25</v>
      </c>
      <c r="D13" s="95"/>
      <c r="E13" s="113">
        <v>8</v>
      </c>
      <c r="F13" s="95">
        <f>C13-E13</f>
        <v>12.25</v>
      </c>
      <c r="G13" s="94">
        <f t="shared" si="0"/>
        <v>20.25</v>
      </c>
      <c r="H13" s="114"/>
      <c r="I13" s="94">
        <v>2.25</v>
      </c>
      <c r="J13" s="115">
        <v>1</v>
      </c>
      <c r="K13" s="81"/>
    </row>
    <row r="14" spans="1:11">
      <c r="A14" s="111">
        <f>A13+1</f>
        <v>6</v>
      </c>
      <c r="B14" s="112" t="s">
        <v>30</v>
      </c>
      <c r="C14" s="113">
        <v>18.989999999999998</v>
      </c>
      <c r="D14" s="95"/>
      <c r="E14" s="113">
        <v>6</v>
      </c>
      <c r="F14" s="95">
        <f>C14-E14</f>
        <v>12.989999999999998</v>
      </c>
      <c r="G14" s="94">
        <f t="shared" si="0"/>
        <v>18.989999999999998</v>
      </c>
      <c r="H14" s="114"/>
      <c r="I14" s="94">
        <v>3.6</v>
      </c>
      <c r="J14" s="115">
        <v>1</v>
      </c>
      <c r="K14" s="81"/>
    </row>
    <row r="15" spans="1:11">
      <c r="A15" s="111">
        <f t="shared" si="1"/>
        <v>7</v>
      </c>
      <c r="B15" s="112" t="s">
        <v>32</v>
      </c>
      <c r="C15" s="113">
        <v>12.91</v>
      </c>
      <c r="D15" s="95"/>
      <c r="E15" s="113"/>
      <c r="F15" s="95">
        <v>12.91</v>
      </c>
      <c r="G15" s="94">
        <f t="shared" si="0"/>
        <v>12.91</v>
      </c>
      <c r="H15" s="114"/>
      <c r="I15" s="94">
        <v>4.28</v>
      </c>
      <c r="J15" s="115">
        <v>1</v>
      </c>
      <c r="K15" s="81"/>
    </row>
    <row r="16" spans="1:11">
      <c r="A16" s="111"/>
      <c r="B16" s="112" t="s">
        <v>49</v>
      </c>
      <c r="C16" s="113">
        <v>3.95</v>
      </c>
      <c r="D16" s="95">
        <v>3.95</v>
      </c>
      <c r="E16" s="113"/>
      <c r="F16" s="95"/>
      <c r="G16" s="94">
        <f t="shared" si="0"/>
        <v>3.95</v>
      </c>
      <c r="H16" s="114"/>
      <c r="I16" s="94"/>
      <c r="J16" s="115"/>
      <c r="K16" s="81"/>
    </row>
    <row r="17" spans="1:11">
      <c r="A17" s="111"/>
      <c r="B17" s="112" t="s">
        <v>50</v>
      </c>
      <c r="C17" s="113">
        <v>2.38</v>
      </c>
      <c r="D17" s="95">
        <v>2.38</v>
      </c>
      <c r="E17" s="113"/>
      <c r="F17" s="95"/>
      <c r="G17" s="94">
        <f t="shared" si="0"/>
        <v>2.38</v>
      </c>
      <c r="H17" s="114"/>
      <c r="I17" s="94"/>
      <c r="J17" s="115"/>
      <c r="K17" s="81"/>
    </row>
    <row r="18" spans="1:11">
      <c r="A18" s="111"/>
      <c r="B18" s="112" t="s">
        <v>15</v>
      </c>
      <c r="C18" s="113">
        <v>3.85</v>
      </c>
      <c r="D18" s="95">
        <v>3.85</v>
      </c>
      <c r="E18" s="113"/>
      <c r="F18" s="95"/>
      <c r="G18" s="94">
        <f t="shared" si="0"/>
        <v>3.85</v>
      </c>
      <c r="H18" s="95"/>
      <c r="I18" s="94"/>
      <c r="J18" s="115"/>
      <c r="K18" s="81"/>
    </row>
    <row r="19" spans="1:11">
      <c r="A19" s="111">
        <v>8</v>
      </c>
      <c r="B19" s="112" t="s">
        <v>51</v>
      </c>
      <c r="C19" s="113">
        <v>13.59</v>
      </c>
      <c r="D19" s="95"/>
      <c r="E19" s="113"/>
      <c r="F19" s="95">
        <v>13.59</v>
      </c>
      <c r="G19" s="94">
        <f t="shared" si="0"/>
        <v>13.59</v>
      </c>
      <c r="H19" s="95"/>
      <c r="I19" s="94">
        <v>3.6</v>
      </c>
      <c r="J19" s="115">
        <v>1</v>
      </c>
      <c r="K19" s="81"/>
    </row>
    <row r="20" spans="1:11">
      <c r="A20" s="111">
        <f t="shared" si="1"/>
        <v>9</v>
      </c>
      <c r="B20" s="112" t="s">
        <v>27</v>
      </c>
      <c r="C20" s="113">
        <v>28.31</v>
      </c>
      <c r="D20" s="95"/>
      <c r="E20" s="113">
        <v>12</v>
      </c>
      <c r="F20" s="95">
        <f>C20-E20</f>
        <v>16.309999999999999</v>
      </c>
      <c r="G20" s="94">
        <f t="shared" si="0"/>
        <v>28.31</v>
      </c>
      <c r="H20" s="95"/>
      <c r="I20" s="94">
        <v>13.07</v>
      </c>
      <c r="J20" s="115">
        <v>2</v>
      </c>
      <c r="K20" s="81"/>
    </row>
    <row r="21" spans="1:11">
      <c r="A21" s="111">
        <f t="shared" si="1"/>
        <v>10</v>
      </c>
      <c r="B21" s="112" t="s">
        <v>18</v>
      </c>
      <c r="C21" s="113">
        <v>6.8</v>
      </c>
      <c r="D21" s="95">
        <v>6.8</v>
      </c>
      <c r="E21" s="113"/>
      <c r="F21" s="95"/>
      <c r="G21" s="94">
        <f t="shared" si="0"/>
        <v>6.8</v>
      </c>
      <c r="H21" s="95"/>
      <c r="I21" s="94">
        <v>0</v>
      </c>
      <c r="J21" s="115"/>
      <c r="K21" s="81"/>
    </row>
    <row r="22" spans="1:11">
      <c r="A22" s="111">
        <f t="shared" si="1"/>
        <v>11</v>
      </c>
      <c r="B22" s="112" t="s">
        <v>43</v>
      </c>
      <c r="C22" s="113">
        <v>6.66</v>
      </c>
      <c r="D22" s="95">
        <v>3.66</v>
      </c>
      <c r="E22" s="113">
        <v>3</v>
      </c>
      <c r="F22" s="95"/>
      <c r="G22" s="94">
        <f t="shared" si="0"/>
        <v>6.66</v>
      </c>
      <c r="H22" s="95"/>
      <c r="I22" s="94">
        <v>2.25</v>
      </c>
      <c r="J22" s="115">
        <v>1</v>
      </c>
      <c r="K22" s="81"/>
    </row>
    <row r="23" spans="1:11">
      <c r="A23" s="111">
        <f t="shared" si="1"/>
        <v>12</v>
      </c>
      <c r="B23" s="112" t="s">
        <v>52</v>
      </c>
      <c r="C23" s="113">
        <v>3.59</v>
      </c>
      <c r="D23" s="95">
        <v>3.59</v>
      </c>
      <c r="E23" s="113"/>
      <c r="F23" s="95"/>
      <c r="G23" s="94">
        <f t="shared" si="0"/>
        <v>3.59</v>
      </c>
      <c r="H23" s="95"/>
      <c r="I23" s="94">
        <v>1</v>
      </c>
      <c r="J23" s="115">
        <v>1</v>
      </c>
      <c r="K23" s="81"/>
    </row>
    <row r="24" spans="1:11">
      <c r="A24" s="111"/>
      <c r="B24" s="112" t="s">
        <v>9</v>
      </c>
      <c r="C24" s="113">
        <v>99.33</v>
      </c>
      <c r="D24" s="95">
        <v>99.33</v>
      </c>
      <c r="E24" s="113"/>
      <c r="F24" s="95"/>
      <c r="G24" s="94">
        <f t="shared" si="0"/>
        <v>99.33</v>
      </c>
      <c r="H24" s="95"/>
      <c r="I24" s="94">
        <v>11.91</v>
      </c>
      <c r="J24" s="115">
        <v>2</v>
      </c>
      <c r="K24" s="81"/>
    </row>
    <row r="25" spans="1:11" ht="15" thickBot="1">
      <c r="A25" s="90"/>
      <c r="B25" s="91" t="s">
        <v>53</v>
      </c>
      <c r="C25" s="92">
        <v>12.33</v>
      </c>
      <c r="D25" s="93">
        <v>12.33</v>
      </c>
      <c r="E25" s="92"/>
      <c r="F25" s="93"/>
      <c r="G25" s="94">
        <f t="shared" si="0"/>
        <v>12.33</v>
      </c>
      <c r="H25" s="93"/>
      <c r="I25" s="116"/>
      <c r="J25" s="117"/>
      <c r="K25" s="81"/>
    </row>
    <row r="26" spans="1:11" ht="15" thickBot="1">
      <c r="A26" s="97"/>
      <c r="B26" s="118" t="s">
        <v>68</v>
      </c>
      <c r="C26" s="99">
        <f>SUM(C9:C25)</f>
        <v>323.39999999999998</v>
      </c>
      <c r="D26" s="119">
        <f>SUM(D9:D25)</f>
        <v>157.87</v>
      </c>
      <c r="E26" s="120">
        <f>SUM(E9:E25)</f>
        <v>71.97999999999999</v>
      </c>
      <c r="F26" s="100">
        <f>SUM(F9:F25)</f>
        <v>93.55</v>
      </c>
      <c r="G26" s="100">
        <f>SUM(G9:G25)</f>
        <v>323.39999999999998</v>
      </c>
      <c r="H26" s="102"/>
      <c r="I26" s="100">
        <f>SUM(I9:I25)</f>
        <v>82.28</v>
      </c>
      <c r="J26" s="121">
        <f>SUM(J9:J25)</f>
        <v>14</v>
      </c>
      <c r="K26" s="81"/>
    </row>
    <row r="27" spans="1:11">
      <c r="A27" s="122" t="s">
        <v>23</v>
      </c>
      <c r="B27" s="123"/>
      <c r="C27" s="124"/>
      <c r="D27" s="125"/>
      <c r="E27" s="124"/>
      <c r="F27" s="125"/>
      <c r="G27" s="126"/>
      <c r="H27" s="127"/>
      <c r="I27" s="126"/>
      <c r="J27" s="87"/>
      <c r="K27" s="81"/>
    </row>
    <row r="28" spans="1:11">
      <c r="A28" s="111">
        <f>A23+1</f>
        <v>13</v>
      </c>
      <c r="B28" s="112" t="s">
        <v>27</v>
      </c>
      <c r="C28" s="113">
        <v>11.98</v>
      </c>
      <c r="D28" s="95"/>
      <c r="E28" s="113">
        <v>6</v>
      </c>
      <c r="F28" s="95">
        <f>C28-E28</f>
        <v>5.98</v>
      </c>
      <c r="G28" s="113">
        <f>C28</f>
        <v>11.98</v>
      </c>
      <c r="H28" s="95"/>
      <c r="I28" s="113">
        <v>2.25</v>
      </c>
      <c r="J28" s="115">
        <v>1</v>
      </c>
      <c r="K28" s="81"/>
    </row>
    <row r="29" spans="1:11">
      <c r="A29" s="111">
        <f t="shared" si="1"/>
        <v>14</v>
      </c>
      <c r="B29" s="112" t="s">
        <v>27</v>
      </c>
      <c r="C29" s="113">
        <v>11.9</v>
      </c>
      <c r="D29" s="95"/>
      <c r="E29" s="113">
        <v>3.83</v>
      </c>
      <c r="F29" s="95">
        <f>C29-E29</f>
        <v>8.07</v>
      </c>
      <c r="G29" s="113">
        <f t="shared" ref="G29:G39" si="2">C29</f>
        <v>11.9</v>
      </c>
      <c r="H29" s="95"/>
      <c r="I29" s="113">
        <v>3.83</v>
      </c>
      <c r="J29" s="115">
        <v>1</v>
      </c>
      <c r="K29" s="81"/>
    </row>
    <row r="30" spans="1:11">
      <c r="A30" s="111">
        <f t="shared" si="1"/>
        <v>15</v>
      </c>
      <c r="B30" s="112" t="s">
        <v>5</v>
      </c>
      <c r="C30" s="113">
        <v>10.47</v>
      </c>
      <c r="D30" s="95">
        <v>10.47</v>
      </c>
      <c r="E30" s="113"/>
      <c r="F30" s="95"/>
      <c r="G30" s="113"/>
      <c r="H30" s="95">
        <v>10.47</v>
      </c>
      <c r="I30" s="113">
        <v>2.25</v>
      </c>
      <c r="J30" s="115">
        <v>1</v>
      </c>
      <c r="K30" s="81"/>
    </row>
    <row r="31" spans="1:11">
      <c r="A31" s="111"/>
      <c r="B31" s="112" t="s">
        <v>15</v>
      </c>
      <c r="C31" s="113">
        <v>6.76</v>
      </c>
      <c r="D31" s="95">
        <v>6.76</v>
      </c>
      <c r="E31" s="113"/>
      <c r="F31" s="95"/>
      <c r="G31" s="113">
        <f t="shared" si="2"/>
        <v>6.76</v>
      </c>
      <c r="H31" s="95"/>
      <c r="I31" s="113"/>
      <c r="J31" s="115"/>
      <c r="K31" s="81"/>
    </row>
    <row r="32" spans="1:11">
      <c r="A32" s="111">
        <v>16</v>
      </c>
      <c r="B32" s="112" t="s">
        <v>27</v>
      </c>
      <c r="C32" s="113">
        <v>19.829999999999998</v>
      </c>
      <c r="D32" s="95"/>
      <c r="E32" s="113">
        <v>6</v>
      </c>
      <c r="F32" s="95">
        <f>C32-E32</f>
        <v>13.829999999999998</v>
      </c>
      <c r="G32" s="113">
        <f t="shared" si="2"/>
        <v>19.829999999999998</v>
      </c>
      <c r="H32" s="95"/>
      <c r="I32" s="113">
        <v>4.32</v>
      </c>
      <c r="J32" s="115">
        <v>1</v>
      </c>
      <c r="K32" s="81"/>
    </row>
    <row r="33" spans="1:11">
      <c r="A33" s="111">
        <f t="shared" si="1"/>
        <v>17</v>
      </c>
      <c r="B33" s="112" t="s">
        <v>27</v>
      </c>
      <c r="C33" s="113">
        <v>20.25</v>
      </c>
      <c r="D33" s="95"/>
      <c r="E33" s="113">
        <v>7.8</v>
      </c>
      <c r="F33" s="95">
        <f>C33-E33</f>
        <v>12.45</v>
      </c>
      <c r="G33" s="113">
        <f t="shared" si="2"/>
        <v>20.25</v>
      </c>
      <c r="H33" s="95"/>
      <c r="I33" s="113">
        <v>2.25</v>
      </c>
      <c r="J33" s="115">
        <v>1</v>
      </c>
      <c r="K33" s="81"/>
    </row>
    <row r="34" spans="1:11">
      <c r="A34" s="111">
        <f t="shared" si="1"/>
        <v>18</v>
      </c>
      <c r="B34" s="112" t="s">
        <v>44</v>
      </c>
      <c r="C34" s="113">
        <v>8.81</v>
      </c>
      <c r="D34" s="95"/>
      <c r="E34" s="113"/>
      <c r="F34" s="95">
        <v>8.81</v>
      </c>
      <c r="G34" s="113">
        <f t="shared" si="2"/>
        <v>8.81</v>
      </c>
      <c r="H34" s="95"/>
      <c r="I34" s="113">
        <v>2.25</v>
      </c>
      <c r="J34" s="115">
        <v>1</v>
      </c>
      <c r="K34" s="81"/>
    </row>
    <row r="35" spans="1:11">
      <c r="A35" s="111">
        <v>19</v>
      </c>
      <c r="B35" s="112" t="s">
        <v>27</v>
      </c>
      <c r="C35" s="113">
        <v>25.59</v>
      </c>
      <c r="D35" s="95"/>
      <c r="E35" s="113">
        <v>8.75</v>
      </c>
      <c r="F35" s="95">
        <f>C35-E35</f>
        <v>16.84</v>
      </c>
      <c r="G35" s="113">
        <f t="shared" si="2"/>
        <v>25.59</v>
      </c>
      <c r="H35" s="95"/>
      <c r="I35" s="113">
        <v>10.8</v>
      </c>
      <c r="J35" s="115">
        <v>1</v>
      </c>
      <c r="K35" s="81"/>
    </row>
    <row r="36" spans="1:11">
      <c r="A36" s="111">
        <v>20</v>
      </c>
      <c r="B36" s="112" t="s">
        <v>27</v>
      </c>
      <c r="C36" s="113">
        <v>19.04</v>
      </c>
      <c r="D36" s="95"/>
      <c r="E36" s="113">
        <v>6</v>
      </c>
      <c r="F36" s="95">
        <f>C36-E36</f>
        <v>13.04</v>
      </c>
      <c r="G36" s="113">
        <f t="shared" si="2"/>
        <v>19.04</v>
      </c>
      <c r="H36" s="95"/>
      <c r="I36" s="113">
        <v>4.32</v>
      </c>
      <c r="J36" s="115">
        <v>1</v>
      </c>
      <c r="K36" s="81"/>
    </row>
    <row r="37" spans="1:11">
      <c r="A37" s="90">
        <v>21</v>
      </c>
      <c r="B37" s="91" t="s">
        <v>54</v>
      </c>
      <c r="C37" s="113">
        <v>11.98</v>
      </c>
      <c r="D37" s="95"/>
      <c r="E37" s="113"/>
      <c r="F37" s="95">
        <v>11.98</v>
      </c>
      <c r="G37" s="113">
        <f t="shared" si="2"/>
        <v>11.98</v>
      </c>
      <c r="H37" s="95"/>
      <c r="I37" s="113">
        <v>2.25</v>
      </c>
      <c r="J37" s="115">
        <v>1</v>
      </c>
      <c r="K37" s="81"/>
    </row>
    <row r="38" spans="1:11">
      <c r="A38" s="111"/>
      <c r="B38" s="112" t="s">
        <v>9</v>
      </c>
      <c r="C38" s="113">
        <v>41.82</v>
      </c>
      <c r="D38" s="95">
        <v>41.82</v>
      </c>
      <c r="E38" s="113"/>
      <c r="F38" s="95"/>
      <c r="G38" s="113">
        <f t="shared" si="2"/>
        <v>41.82</v>
      </c>
      <c r="H38" s="95"/>
      <c r="I38" s="113">
        <v>2.16</v>
      </c>
      <c r="J38" s="115">
        <v>2</v>
      </c>
      <c r="K38" s="81"/>
    </row>
    <row r="39" spans="1:11" ht="15" thickBot="1">
      <c r="A39" s="90"/>
      <c r="B39" s="91" t="s">
        <v>34</v>
      </c>
      <c r="C39" s="128">
        <v>15.09</v>
      </c>
      <c r="D39" s="129">
        <v>15.09</v>
      </c>
      <c r="E39" s="128"/>
      <c r="F39" s="129"/>
      <c r="G39" s="128">
        <f t="shared" si="2"/>
        <v>15.09</v>
      </c>
      <c r="H39" s="129"/>
      <c r="I39" s="128">
        <v>2.25</v>
      </c>
      <c r="J39" s="130">
        <v>1</v>
      </c>
      <c r="K39" s="81"/>
    </row>
    <row r="40" spans="1:11" ht="15" thickBot="1">
      <c r="A40" s="97"/>
      <c r="B40" s="118" t="s">
        <v>69</v>
      </c>
      <c r="C40" s="99">
        <f t="shared" ref="C40:J40" si="3">SUM(C28:C39)</f>
        <v>203.51999999999998</v>
      </c>
      <c r="D40" s="131">
        <f t="shared" si="3"/>
        <v>74.14</v>
      </c>
      <c r="E40" s="131">
        <f t="shared" si="3"/>
        <v>38.379999999999995</v>
      </c>
      <c r="F40" s="100">
        <f t="shared" si="3"/>
        <v>91.000000000000014</v>
      </c>
      <c r="G40" s="102">
        <f t="shared" si="3"/>
        <v>193.04999999999998</v>
      </c>
      <c r="H40" s="132">
        <f t="shared" si="3"/>
        <v>10.47</v>
      </c>
      <c r="I40" s="133">
        <f t="shared" si="3"/>
        <v>38.929999999999993</v>
      </c>
      <c r="J40" s="134">
        <f t="shared" si="3"/>
        <v>12</v>
      </c>
      <c r="K40" s="81"/>
    </row>
    <row r="41" spans="1:11" ht="21.75" customHeight="1" thickBot="1">
      <c r="A41" s="135"/>
      <c r="B41" s="98" t="s">
        <v>46</v>
      </c>
      <c r="C41" s="136">
        <f t="shared" ref="C41:J41" si="4">C40+C26+C7</f>
        <v>660.31999999999994</v>
      </c>
      <c r="D41" s="267">
        <f t="shared" si="4"/>
        <v>365.40999999999997</v>
      </c>
      <c r="E41" s="268">
        <f t="shared" si="4"/>
        <v>110.35999999999999</v>
      </c>
      <c r="F41" s="269">
        <f t="shared" si="4"/>
        <v>184.55</v>
      </c>
      <c r="G41" s="268">
        <f t="shared" si="4"/>
        <v>516.44999999999993</v>
      </c>
      <c r="H41" s="268">
        <f t="shared" si="4"/>
        <v>143.87</v>
      </c>
      <c r="I41" s="137">
        <f t="shared" si="4"/>
        <v>121.21</v>
      </c>
      <c r="J41" s="136">
        <f t="shared" si="4"/>
        <v>26</v>
      </c>
      <c r="K41" s="261"/>
    </row>
    <row r="42" spans="1:11">
      <c r="A42" s="81"/>
      <c r="B42" s="80" t="s">
        <v>100</v>
      </c>
      <c r="C42" s="259"/>
      <c r="D42" s="328">
        <f>SUM(D41:F41)</f>
        <v>660.31999999999994</v>
      </c>
      <c r="E42" s="329"/>
      <c r="F42" s="329"/>
      <c r="G42" s="328">
        <f>SUM(G41:H41)</f>
        <v>660.31999999999994</v>
      </c>
      <c r="H42" s="329"/>
      <c r="I42" s="81"/>
      <c r="J42" s="81"/>
      <c r="K42" s="81"/>
    </row>
    <row r="43" spans="1:1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>
      <c r="B44" s="221" t="s">
        <v>110</v>
      </c>
      <c r="F44" s="76"/>
    </row>
    <row r="46" spans="1:11">
      <c r="G46" s="4"/>
    </row>
  </sheetData>
  <mergeCells count="11">
    <mergeCell ref="I3:J3"/>
    <mergeCell ref="A2:J2"/>
    <mergeCell ref="D3:F3"/>
    <mergeCell ref="C3:C4"/>
    <mergeCell ref="D42:F42"/>
    <mergeCell ref="G42:H42"/>
    <mergeCell ref="A8:B8"/>
    <mergeCell ref="A3:A4"/>
    <mergeCell ref="B3:B4"/>
    <mergeCell ref="A5:B5"/>
    <mergeCell ref="G3:H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"/>
  <sheetViews>
    <sheetView zoomScaleNormal="100" workbookViewId="0">
      <selection activeCell="C8" sqref="C8"/>
    </sheetView>
  </sheetViews>
  <sheetFormatPr defaultRowHeight="14.25"/>
  <cols>
    <col min="1" max="1" width="3.625" customWidth="1"/>
    <col min="2" max="2" width="16.375" customWidth="1"/>
    <col min="3" max="3" width="8.5" customWidth="1"/>
    <col min="4" max="10" width="6.375" customWidth="1"/>
  </cols>
  <sheetData>
    <row r="1" spans="1:11">
      <c r="A1" t="s">
        <v>109</v>
      </c>
      <c r="B1" s="221"/>
      <c r="C1" s="221"/>
      <c r="D1" s="221"/>
      <c r="E1" s="221"/>
      <c r="F1" s="221"/>
      <c r="G1" s="221"/>
      <c r="H1" s="279" t="s">
        <v>104</v>
      </c>
      <c r="I1" s="221"/>
      <c r="J1" s="221"/>
    </row>
    <row r="2" spans="1:11" ht="15">
      <c r="H2" s="346"/>
      <c r="I2" s="346"/>
      <c r="J2" s="346"/>
    </row>
    <row r="3" spans="1:11" ht="15">
      <c r="A3" s="346" t="s">
        <v>99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1" ht="12.75" customHeight="1" thickBot="1"/>
    <row r="5" spans="1:11" ht="44.25" customHeight="1" thickBot="1">
      <c r="A5" s="303" t="s">
        <v>24</v>
      </c>
      <c r="B5" s="305" t="s">
        <v>0</v>
      </c>
      <c r="C5" s="344" t="s">
        <v>4</v>
      </c>
      <c r="D5" s="347" t="s">
        <v>76</v>
      </c>
      <c r="E5" s="347"/>
      <c r="F5" s="307"/>
      <c r="G5" s="306" t="s">
        <v>61</v>
      </c>
      <c r="H5" s="307"/>
      <c r="I5" s="308" t="s">
        <v>66</v>
      </c>
      <c r="J5" s="308"/>
    </row>
    <row r="6" spans="1:11" ht="68.25" customHeight="1" thickBot="1">
      <c r="A6" s="304"/>
      <c r="B6" s="305"/>
      <c r="C6" s="345"/>
      <c r="D6" s="77" t="s">
        <v>2</v>
      </c>
      <c r="E6" s="13" t="s">
        <v>3</v>
      </c>
      <c r="F6" s="14" t="s">
        <v>91</v>
      </c>
      <c r="G6" s="277" t="s">
        <v>60</v>
      </c>
      <c r="H6" s="278" t="s">
        <v>62</v>
      </c>
      <c r="I6" s="14" t="s">
        <v>63</v>
      </c>
      <c r="J6" s="18" t="s">
        <v>67</v>
      </c>
    </row>
    <row r="7" spans="1:11">
      <c r="A7" s="49"/>
      <c r="B7" s="49"/>
      <c r="C7" s="75"/>
      <c r="D7" s="75"/>
      <c r="E7" s="75"/>
      <c r="F7" s="75"/>
      <c r="G7" s="75"/>
      <c r="H7" s="75"/>
      <c r="I7" s="75"/>
      <c r="J7" s="75"/>
    </row>
    <row r="8" spans="1:11">
      <c r="A8" s="68">
        <v>1</v>
      </c>
      <c r="B8" s="68" t="s">
        <v>71</v>
      </c>
      <c r="C8" s="3">
        <f>Krosno!C100</f>
        <v>1271.6499999999999</v>
      </c>
      <c r="D8" s="3">
        <f>Krosno!D100</f>
        <v>527.21</v>
      </c>
      <c r="E8" s="3">
        <f>Krosno!E100</f>
        <v>372.76</v>
      </c>
      <c r="F8" s="3">
        <f>Krosno!F100</f>
        <v>371.68</v>
      </c>
      <c r="G8" s="3">
        <f>Krosno!G100</f>
        <v>1076.28</v>
      </c>
      <c r="H8" s="3">
        <f>Krosno!H100</f>
        <v>195.36999999999998</v>
      </c>
      <c r="I8" s="3">
        <f>Krosno!I100</f>
        <v>228.32999999999998</v>
      </c>
      <c r="J8" s="65">
        <f>Krosno!J100</f>
        <v>99</v>
      </c>
    </row>
    <row r="9" spans="1:11">
      <c r="A9" s="68">
        <v>2</v>
      </c>
      <c r="B9" s="68" t="s">
        <v>72</v>
      </c>
      <c r="C9" s="65">
        <f>'Brzozów '!C59</f>
        <v>449.03</v>
      </c>
      <c r="D9" s="65">
        <f>'Brzozów '!D59</f>
        <v>208.36</v>
      </c>
      <c r="E9" s="65">
        <f>'Brzozów '!E59</f>
        <v>106</v>
      </c>
      <c r="F9" s="65">
        <f>'Brzozów '!F59</f>
        <v>134.67000000000002</v>
      </c>
      <c r="G9" s="65">
        <f>'Brzozów '!G59</f>
        <v>357.10999999999996</v>
      </c>
      <c r="H9" s="65">
        <f>'Brzozów '!H59</f>
        <v>91.92</v>
      </c>
      <c r="I9" s="65">
        <f>'Brzozów '!I59</f>
        <v>113.67000000000002</v>
      </c>
      <c r="J9" s="65">
        <f>'Brzozów '!J59</f>
        <v>34</v>
      </c>
    </row>
    <row r="10" spans="1:11">
      <c r="A10" s="68">
        <v>3</v>
      </c>
      <c r="B10" s="68" t="s">
        <v>73</v>
      </c>
      <c r="C10" s="65">
        <f>Jasło!D45</f>
        <v>471.41999999999996</v>
      </c>
      <c r="D10" s="65">
        <f>Jasło!E45</f>
        <v>172.8</v>
      </c>
      <c r="E10" s="65">
        <f>Jasło!F45</f>
        <v>209.6</v>
      </c>
      <c r="F10" s="65">
        <f>Jasło!G45</f>
        <v>89.019999999999982</v>
      </c>
      <c r="G10" s="65">
        <f>Jasło!H45</f>
        <v>417.01</v>
      </c>
      <c r="H10" s="65">
        <f>Jasło!I45</f>
        <v>54.41</v>
      </c>
      <c r="I10" s="65">
        <f>Jasło!J45</f>
        <v>60.21</v>
      </c>
      <c r="J10" s="65">
        <f>Jasło!K45</f>
        <v>31</v>
      </c>
    </row>
    <row r="11" spans="1:11">
      <c r="A11" s="68">
        <v>4</v>
      </c>
      <c r="B11" s="68" t="s">
        <v>74</v>
      </c>
      <c r="C11" s="65">
        <f>Lesko!C55</f>
        <v>608.9899999999999</v>
      </c>
      <c r="D11" s="65">
        <f>Lesko!D55</f>
        <v>372.14</v>
      </c>
      <c r="E11" s="65">
        <f>Lesko!E55</f>
        <v>52.879999999999995</v>
      </c>
      <c r="F11" s="65">
        <f>Lesko!F55</f>
        <v>183.97</v>
      </c>
      <c r="G11" s="65">
        <f>Lesko!G55</f>
        <v>468.46999999999997</v>
      </c>
      <c r="H11" s="65">
        <f>Lesko!H55</f>
        <v>140.51999999999998</v>
      </c>
      <c r="I11" s="65">
        <f>Lesko!I55</f>
        <v>112.59</v>
      </c>
      <c r="J11" s="65">
        <f>Lesko!J55</f>
        <v>58</v>
      </c>
    </row>
    <row r="12" spans="1:11" ht="15" thickBot="1">
      <c r="A12" s="255">
        <v>5</v>
      </c>
      <c r="B12" s="255" t="s">
        <v>75</v>
      </c>
      <c r="C12" s="66">
        <f>Sanok!C41</f>
        <v>660.31999999999994</v>
      </c>
      <c r="D12" s="66">
        <f>Sanok!D41</f>
        <v>365.40999999999997</v>
      </c>
      <c r="E12" s="66">
        <f>Sanok!E41</f>
        <v>110.35999999999999</v>
      </c>
      <c r="F12" s="66">
        <f>Sanok!F41</f>
        <v>184.55</v>
      </c>
      <c r="G12" s="66">
        <f>Sanok!G41</f>
        <v>516.44999999999993</v>
      </c>
      <c r="H12" s="66">
        <f>Sanok!H41</f>
        <v>143.87</v>
      </c>
      <c r="I12" s="66">
        <f>Sanok!I41</f>
        <v>121.21</v>
      </c>
      <c r="J12" s="66">
        <f>Sanok!J41</f>
        <v>26</v>
      </c>
    </row>
    <row r="13" spans="1:11" ht="15" thickBot="1">
      <c r="A13" s="256"/>
      <c r="B13" s="257" t="s">
        <v>77</v>
      </c>
      <c r="C13" s="67">
        <f t="shared" ref="C13:J13" si="0">SUM(C8:C12)</f>
        <v>3461.41</v>
      </c>
      <c r="D13" s="262">
        <f t="shared" si="0"/>
        <v>1645.92</v>
      </c>
      <c r="E13" s="262">
        <f t="shared" si="0"/>
        <v>851.6</v>
      </c>
      <c r="F13" s="262">
        <f t="shared" si="0"/>
        <v>963.8900000000001</v>
      </c>
      <c r="G13" s="263">
        <f t="shared" si="0"/>
        <v>2835.3199999999997</v>
      </c>
      <c r="H13" s="264">
        <f t="shared" si="0"/>
        <v>626.08999999999992</v>
      </c>
      <c r="I13" s="67">
        <f t="shared" si="0"/>
        <v>636.01</v>
      </c>
      <c r="J13" s="67">
        <f t="shared" si="0"/>
        <v>248</v>
      </c>
    </row>
    <row r="14" spans="1:11">
      <c r="B14" s="265" t="s">
        <v>100</v>
      </c>
      <c r="C14" s="258"/>
      <c r="D14" s="296">
        <f>SUM(D13:F13)</f>
        <v>3461.41</v>
      </c>
      <c r="E14" s="297"/>
      <c r="F14" s="297"/>
      <c r="G14" s="296">
        <f>SUM(G13:H13)</f>
        <v>3461.41</v>
      </c>
      <c r="H14" s="297"/>
      <c r="K14" s="4"/>
    </row>
    <row r="16" spans="1:11">
      <c r="B16" s="221" t="s">
        <v>108</v>
      </c>
    </row>
  </sheetData>
  <mergeCells count="10">
    <mergeCell ref="D14:F14"/>
    <mergeCell ref="G14:H14"/>
    <mergeCell ref="C5:C6"/>
    <mergeCell ref="H2:J2"/>
    <mergeCell ref="A3:J3"/>
    <mergeCell ref="A5:A6"/>
    <mergeCell ref="B5:B6"/>
    <mergeCell ref="G5:H5"/>
    <mergeCell ref="I5:J5"/>
    <mergeCell ref="D5:F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Krosno</vt:lpstr>
      <vt:lpstr>Brzozów </vt:lpstr>
      <vt:lpstr>Jasło</vt:lpstr>
      <vt:lpstr>Lesko</vt:lpstr>
      <vt:lpstr>Sanok</vt:lpstr>
      <vt:lpstr>Razem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glesniak</dc:creator>
  <cp:lastModifiedBy>Barbara Braun</cp:lastModifiedBy>
  <cp:lastPrinted>2022-10-24T10:48:41Z</cp:lastPrinted>
  <dcterms:created xsi:type="dcterms:W3CDTF">2008-12-23T07:43:47Z</dcterms:created>
  <dcterms:modified xsi:type="dcterms:W3CDTF">2022-10-24T11:36:51Z</dcterms:modified>
</cp:coreProperties>
</file>