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\2023_08_01\"/>
    </mc:Choice>
  </mc:AlternateContent>
  <xr:revisionPtr revIDLastSave="0" documentId="13_ncr:1_{88C78F34-9D57-43CC-B046-745260187FF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ZiS" sheetId="48" r:id="rId1"/>
    <sheet name="Bilans" sheetId="49" r:id="rId2"/>
    <sheet name="Przepływy" sheetId="50" r:id="rId3"/>
  </sheets>
  <definedNames>
    <definedName name="_xlnm.Print_Area" localSheetId="1">Bilans!$B$2:$Z$46</definedName>
    <definedName name="_xlnm.Print_Area" localSheetId="2">Przepływy!$B$2:$Z$44</definedName>
    <definedName name="_xlnm.Print_Area" localSheetId="0">RZiS!$B$2:$Z$33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8" l="1"/>
  <c r="E14" i="49"/>
  <c r="Y4" i="50"/>
  <c r="X4" i="50"/>
  <c r="W4" i="50"/>
  <c r="V4" i="50"/>
  <c r="U4" i="50"/>
  <c r="T4" i="50"/>
  <c r="S4" i="50"/>
  <c r="R4" i="50"/>
  <c r="Q4" i="50"/>
  <c r="P4" i="50"/>
  <c r="O4" i="50"/>
  <c r="N4" i="50"/>
  <c r="M4" i="50"/>
  <c r="L4" i="50"/>
  <c r="K4" i="50"/>
  <c r="J4" i="50"/>
  <c r="I4" i="50"/>
  <c r="G4" i="50"/>
  <c r="F4" i="50"/>
  <c r="E4" i="50"/>
  <c r="Y4" i="49"/>
  <c r="X4" i="49"/>
  <c r="W4" i="49"/>
  <c r="V4" i="49"/>
  <c r="U4" i="49"/>
  <c r="T4" i="49"/>
  <c r="S4" i="49"/>
  <c r="R4" i="49"/>
  <c r="Q4" i="49"/>
  <c r="P4" i="49"/>
  <c r="O4" i="49"/>
  <c r="N4" i="49"/>
  <c r="M4" i="49"/>
  <c r="L4" i="49"/>
  <c r="K4" i="49"/>
  <c r="J4" i="49"/>
  <c r="I4" i="49"/>
  <c r="G4" i="49"/>
  <c r="F4" i="49"/>
  <c r="E4" i="49"/>
  <c r="Y4" i="48"/>
  <c r="X4" i="48"/>
  <c r="W4" i="48"/>
  <c r="V4" i="48"/>
  <c r="U4" i="48"/>
  <c r="T4" i="48"/>
  <c r="S4" i="48"/>
  <c r="R4" i="48"/>
  <c r="Q4" i="48"/>
  <c r="P4" i="48"/>
  <c r="O4" i="48"/>
  <c r="N4" i="48"/>
  <c r="M4" i="48"/>
  <c r="L4" i="48"/>
  <c r="K4" i="48"/>
  <c r="J4" i="48"/>
  <c r="I4" i="48"/>
  <c r="G4" i="48"/>
  <c r="F4" i="48"/>
  <c r="F9" i="50"/>
  <c r="F8" i="50" s="1"/>
  <c r="G9" i="50"/>
  <c r="G8" i="50" s="1"/>
  <c r="H9" i="50"/>
  <c r="H8" i="50" s="1"/>
  <c r="I9" i="50"/>
  <c r="I8" i="50" s="1"/>
  <c r="J9" i="50"/>
  <c r="J8" i="50"/>
  <c r="K9" i="50"/>
  <c r="K8" i="50"/>
  <c r="L9" i="50"/>
  <c r="L8" i="50"/>
  <c r="M9" i="50"/>
  <c r="M8" i="50"/>
  <c r="N9" i="50"/>
  <c r="N8" i="50"/>
  <c r="O9" i="50"/>
  <c r="O8" i="50"/>
  <c r="P9" i="50"/>
  <c r="P8" i="50"/>
  <c r="Q9" i="50"/>
  <c r="Q8" i="50"/>
  <c r="R9" i="50"/>
  <c r="R8" i="50"/>
  <c r="S9" i="50"/>
  <c r="S8" i="50"/>
  <c r="T9" i="50"/>
  <c r="T8" i="50"/>
  <c r="U9" i="50"/>
  <c r="U8" i="50"/>
  <c r="V9" i="50"/>
  <c r="V8" i="50"/>
  <c r="W9" i="50"/>
  <c r="W8" i="50"/>
  <c r="X9" i="50"/>
  <c r="X8" i="50"/>
  <c r="Y9" i="50"/>
  <c r="Y8" i="50"/>
  <c r="Z9" i="50"/>
  <c r="Z8" i="50"/>
  <c r="E9" i="50"/>
  <c r="E8" i="50"/>
  <c r="Z7" i="48"/>
  <c r="Z16" i="48"/>
  <c r="Z20" i="48" s="1"/>
  <c r="Z24" i="48" s="1"/>
  <c r="Z27" i="48" s="1"/>
  <c r="Z7" i="50" s="1"/>
  <c r="Z19" i="50" s="1"/>
  <c r="Z35" i="50" s="1"/>
  <c r="Z38" i="50" s="1"/>
  <c r="F34" i="50"/>
  <c r="G34" i="50"/>
  <c r="H34" i="50"/>
  <c r="I34" i="50"/>
  <c r="J34" i="50"/>
  <c r="K34" i="50"/>
  <c r="L34" i="50"/>
  <c r="M34" i="50"/>
  <c r="N34" i="50"/>
  <c r="O34" i="50"/>
  <c r="P34" i="50"/>
  <c r="Q34" i="50"/>
  <c r="R34" i="50"/>
  <c r="S34" i="50"/>
  <c r="T34" i="50"/>
  <c r="U34" i="50"/>
  <c r="V34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R24" i="50"/>
  <c r="S24" i="50"/>
  <c r="T24" i="50"/>
  <c r="U24" i="50"/>
  <c r="V24" i="50"/>
  <c r="F14" i="49"/>
  <c r="F22" i="49" s="1"/>
  <c r="F41" i="49" s="1"/>
  <c r="G14" i="49"/>
  <c r="H14" i="49"/>
  <c r="H22" i="49" s="1"/>
  <c r="I14" i="49"/>
  <c r="J14" i="49"/>
  <c r="J22" i="49" s="1"/>
  <c r="J41" i="49" s="1"/>
  <c r="K14" i="49"/>
  <c r="K22" i="49"/>
  <c r="L14" i="49"/>
  <c r="M14" i="49"/>
  <c r="N14" i="49"/>
  <c r="O14" i="49"/>
  <c r="P14" i="49"/>
  <c r="Q14" i="49"/>
  <c r="R14" i="49"/>
  <c r="S14" i="49"/>
  <c r="S22" i="49" s="1"/>
  <c r="S41" i="49" s="1"/>
  <c r="T14" i="49"/>
  <c r="U14" i="49"/>
  <c r="V14" i="49"/>
  <c r="W14" i="49"/>
  <c r="W22" i="49" s="1"/>
  <c r="W41" i="49" s="1"/>
  <c r="X14" i="49"/>
  <c r="Y14" i="49"/>
  <c r="F7" i="49"/>
  <c r="G7" i="49"/>
  <c r="G22" i="49" s="1"/>
  <c r="G41" i="49" s="1"/>
  <c r="H7" i="49"/>
  <c r="I7" i="49"/>
  <c r="I22" i="49" s="1"/>
  <c r="I41" i="49" s="1"/>
  <c r="J7" i="49"/>
  <c r="K7" i="49"/>
  <c r="L7" i="49"/>
  <c r="M7" i="49"/>
  <c r="N7" i="49"/>
  <c r="O7" i="49"/>
  <c r="O22" i="49"/>
  <c r="O41" i="49" s="1"/>
  <c r="P7" i="49"/>
  <c r="Q7" i="49"/>
  <c r="R7" i="49"/>
  <c r="R22" i="49"/>
  <c r="R41" i="49" s="1"/>
  <c r="S7" i="49"/>
  <c r="T7" i="49"/>
  <c r="U7" i="49"/>
  <c r="V7" i="49"/>
  <c r="V22" i="49" s="1"/>
  <c r="V41" i="49" s="1"/>
  <c r="W7" i="49"/>
  <c r="X7" i="49"/>
  <c r="Y7" i="49"/>
  <c r="F32" i="49"/>
  <c r="G32" i="49"/>
  <c r="G40" i="49" s="1"/>
  <c r="H32" i="49"/>
  <c r="I32" i="49"/>
  <c r="J32" i="49"/>
  <c r="J40" i="49" s="1"/>
  <c r="J50" i="49" s="1"/>
  <c r="K32" i="49"/>
  <c r="K40" i="49"/>
  <c r="K50" i="49" s="1"/>
  <c r="L32" i="49"/>
  <c r="L40" i="49" s="1"/>
  <c r="L50" i="49" s="1"/>
  <c r="M32" i="49"/>
  <c r="N32" i="49"/>
  <c r="N40" i="49" s="1"/>
  <c r="N50" i="49" s="1"/>
  <c r="O32" i="49"/>
  <c r="O40" i="49"/>
  <c r="P32" i="49"/>
  <c r="Q32" i="49"/>
  <c r="Q40" i="49" s="1"/>
  <c r="Q50" i="49" s="1"/>
  <c r="R32" i="49"/>
  <c r="S32" i="49"/>
  <c r="S40" i="49" s="1"/>
  <c r="T32" i="49"/>
  <c r="T40" i="49" s="1"/>
  <c r="U32" i="49"/>
  <c r="U40" i="49" s="1"/>
  <c r="U50" i="49" s="1"/>
  <c r="V32" i="49"/>
  <c r="W32" i="49"/>
  <c r="W40" i="49"/>
  <c r="X32" i="49"/>
  <c r="X40" i="49" s="1"/>
  <c r="X50" i="49" s="1"/>
  <c r="Y32" i="49"/>
  <c r="F24" i="49"/>
  <c r="G24" i="49"/>
  <c r="H24" i="49"/>
  <c r="I24" i="49"/>
  <c r="I40" i="49"/>
  <c r="I50" i="49" s="1"/>
  <c r="J24" i="49"/>
  <c r="K24" i="49"/>
  <c r="L24" i="49"/>
  <c r="M24" i="49"/>
  <c r="M40" i="49" s="1"/>
  <c r="N24" i="49"/>
  <c r="O24" i="49"/>
  <c r="P24" i="49"/>
  <c r="P40" i="49" s="1"/>
  <c r="P50" i="49" s="1"/>
  <c r="Q24" i="49"/>
  <c r="R24" i="49"/>
  <c r="R40" i="49" s="1"/>
  <c r="R50" i="49" s="1"/>
  <c r="S24" i="49"/>
  <c r="T24" i="49"/>
  <c r="U24" i="49"/>
  <c r="V24" i="49"/>
  <c r="V40" i="49"/>
  <c r="V50" i="49" s="1"/>
  <c r="W24" i="49"/>
  <c r="X24" i="49"/>
  <c r="Y24" i="49"/>
  <c r="Y40" i="49"/>
  <c r="Y50" i="49" s="1"/>
  <c r="F7" i="48"/>
  <c r="F16" i="48"/>
  <c r="F20" i="48" s="1"/>
  <c r="F24" i="48" s="1"/>
  <c r="F27" i="48" s="1"/>
  <c r="F7" i="50" s="1"/>
  <c r="F19" i="50" s="1"/>
  <c r="F35" i="50" s="1"/>
  <c r="F38" i="50" s="1"/>
  <c r="G7" i="48"/>
  <c r="G16" i="48" s="1"/>
  <c r="G20" i="48" s="1"/>
  <c r="G24" i="48" s="1"/>
  <c r="G27" i="48" s="1"/>
  <c r="G7" i="50" s="1"/>
  <c r="G19" i="50" s="1"/>
  <c r="G35" i="50" s="1"/>
  <c r="G38" i="50" s="1"/>
  <c r="H7" i="48"/>
  <c r="H16" i="48" s="1"/>
  <c r="H20" i="48" s="1"/>
  <c r="H24" i="48" s="1"/>
  <c r="H27" i="48" s="1"/>
  <c r="H7" i="50" s="1"/>
  <c r="I7" i="48"/>
  <c r="I16" i="48"/>
  <c r="I20" i="48" s="1"/>
  <c r="I24" i="48" s="1"/>
  <c r="I27" i="48" s="1"/>
  <c r="I7" i="50" s="1"/>
  <c r="I19" i="50" s="1"/>
  <c r="I35" i="50" s="1"/>
  <c r="I38" i="50" s="1"/>
  <c r="J7" i="48"/>
  <c r="J16" i="48" s="1"/>
  <c r="J20" i="48" s="1"/>
  <c r="J24" i="48" s="1"/>
  <c r="J27" i="48" s="1"/>
  <c r="J7" i="50" s="1"/>
  <c r="J19" i="50" s="1"/>
  <c r="J35" i="50" s="1"/>
  <c r="J38" i="50" s="1"/>
  <c r="K7" i="48"/>
  <c r="K16" i="48" s="1"/>
  <c r="K20" i="48" s="1"/>
  <c r="K24" i="48" s="1"/>
  <c r="K27" i="48" s="1"/>
  <c r="K7" i="50" s="1"/>
  <c r="K19" i="50" s="1"/>
  <c r="K35" i="50" s="1"/>
  <c r="K38" i="50" s="1"/>
  <c r="L7" i="48"/>
  <c r="L16" i="48"/>
  <c r="L20" i="48" s="1"/>
  <c r="L24" i="48" s="1"/>
  <c r="L27" i="48" s="1"/>
  <c r="L7" i="50" s="1"/>
  <c r="L19" i="50" s="1"/>
  <c r="L35" i="50" s="1"/>
  <c r="L38" i="50" s="1"/>
  <c r="M7" i="48"/>
  <c r="M16" i="48" s="1"/>
  <c r="M20" i="48" s="1"/>
  <c r="M24" i="48" s="1"/>
  <c r="M27" i="48" s="1"/>
  <c r="M7" i="50" s="1"/>
  <c r="M19" i="50" s="1"/>
  <c r="M35" i="50" s="1"/>
  <c r="M38" i="50" s="1"/>
  <c r="N7" i="48"/>
  <c r="N16" i="48"/>
  <c r="N20" i="48"/>
  <c r="N24" i="48" s="1"/>
  <c r="N27" i="48" s="1"/>
  <c r="N7" i="50" s="1"/>
  <c r="N19" i="50" s="1"/>
  <c r="N35" i="50" s="1"/>
  <c r="N38" i="50" s="1"/>
  <c r="O7" i="48"/>
  <c r="O16" i="48"/>
  <c r="O20" i="48" s="1"/>
  <c r="O24" i="48" s="1"/>
  <c r="O27" i="48" s="1"/>
  <c r="O7" i="50" s="1"/>
  <c r="O19" i="50" s="1"/>
  <c r="O35" i="50" s="1"/>
  <c r="O38" i="50" s="1"/>
  <c r="P7" i="48"/>
  <c r="P16" i="48" s="1"/>
  <c r="P20" i="48" s="1"/>
  <c r="P24" i="48" s="1"/>
  <c r="P27" i="48" s="1"/>
  <c r="P7" i="50" s="1"/>
  <c r="P19" i="50" s="1"/>
  <c r="P35" i="50" s="1"/>
  <c r="P38" i="50" s="1"/>
  <c r="Q7" i="48"/>
  <c r="Q16" i="48" s="1"/>
  <c r="Q20" i="48" s="1"/>
  <c r="Q24" i="48" s="1"/>
  <c r="Q27" i="48" s="1"/>
  <c r="Q7" i="50" s="1"/>
  <c r="Q19" i="50" s="1"/>
  <c r="Q35" i="50" s="1"/>
  <c r="Q38" i="50" s="1"/>
  <c r="R7" i="48"/>
  <c r="R16" i="48"/>
  <c r="R20" i="48" s="1"/>
  <c r="R24" i="48" s="1"/>
  <c r="R27" i="48" s="1"/>
  <c r="R7" i="50" s="1"/>
  <c r="R19" i="50" s="1"/>
  <c r="R35" i="50" s="1"/>
  <c r="R38" i="50" s="1"/>
  <c r="S7" i="48"/>
  <c r="S16" i="48" s="1"/>
  <c r="S20" i="48" s="1"/>
  <c r="S24" i="48" s="1"/>
  <c r="S27" i="48" s="1"/>
  <c r="S7" i="50" s="1"/>
  <c r="S19" i="50" s="1"/>
  <c r="S35" i="50" s="1"/>
  <c r="S38" i="50" s="1"/>
  <c r="T7" i="48"/>
  <c r="T16" i="48" s="1"/>
  <c r="T20" i="48" s="1"/>
  <c r="T24" i="48" s="1"/>
  <c r="T27" i="48" s="1"/>
  <c r="T7" i="50" s="1"/>
  <c r="T19" i="50" s="1"/>
  <c r="T35" i="50" s="1"/>
  <c r="T38" i="50" s="1"/>
  <c r="U7" i="48"/>
  <c r="U16" i="48"/>
  <c r="U20" i="48" s="1"/>
  <c r="U24" i="48" s="1"/>
  <c r="U27" i="48" s="1"/>
  <c r="U7" i="50" s="1"/>
  <c r="U19" i="50" s="1"/>
  <c r="U35" i="50" s="1"/>
  <c r="U38" i="50" s="1"/>
  <c r="V7" i="48"/>
  <c r="V16" i="48" s="1"/>
  <c r="V20" i="48" s="1"/>
  <c r="V24" i="48" s="1"/>
  <c r="V27" i="48" s="1"/>
  <c r="V7" i="50" s="1"/>
  <c r="V19" i="50" s="1"/>
  <c r="V35" i="50" s="1"/>
  <c r="V38" i="50" s="1"/>
  <c r="W7" i="48"/>
  <c r="W16" i="48" s="1"/>
  <c r="W20" i="48" s="1"/>
  <c r="W24" i="48" s="1"/>
  <c r="W27" i="48" s="1"/>
  <c r="W7" i="50" s="1"/>
  <c r="W19" i="50" s="1"/>
  <c r="W35" i="50" s="1"/>
  <c r="W38" i="50" s="1"/>
  <c r="X7" i="48"/>
  <c r="X16" i="48"/>
  <c r="X20" i="48" s="1"/>
  <c r="X24" i="48" s="1"/>
  <c r="X27" i="48" s="1"/>
  <c r="X7" i="50" s="1"/>
  <c r="X19" i="50" s="1"/>
  <c r="X35" i="50" s="1"/>
  <c r="X38" i="50" s="1"/>
  <c r="Y7" i="48"/>
  <c r="E7" i="48"/>
  <c r="E16" i="48" s="1"/>
  <c r="E20" i="48" s="1"/>
  <c r="E24" i="48" s="1"/>
  <c r="E27" i="48" s="1"/>
  <c r="E7" i="50" s="1"/>
  <c r="E19" i="50" s="1"/>
  <c r="E35" i="50" s="1"/>
  <c r="E38" i="50" s="1"/>
  <c r="Y24" i="50"/>
  <c r="E24" i="50"/>
  <c r="Z32" i="49"/>
  <c r="Z40" i="49" s="1"/>
  <c r="Z50" i="49" s="1"/>
  <c r="E32" i="49"/>
  <c r="E40" i="49" s="1"/>
  <c r="E50" i="49" s="1"/>
  <c r="Z24" i="49"/>
  <c r="E24" i="49"/>
  <c r="Z7" i="49"/>
  <c r="Y16" i="48"/>
  <c r="Y20" i="48" s="1"/>
  <c r="Y24" i="48" s="1"/>
  <c r="Y27" i="48" s="1"/>
  <c r="Y7" i="50" s="1"/>
  <c r="Y19" i="50" s="1"/>
  <c r="Y35" i="50" s="1"/>
  <c r="Y38" i="50" s="1"/>
  <c r="E34" i="50"/>
  <c r="Y34" i="50"/>
  <c r="X24" i="50"/>
  <c r="X34" i="50"/>
  <c r="W24" i="50"/>
  <c r="W34" i="50"/>
  <c r="Z24" i="50"/>
  <c r="Z34" i="50"/>
  <c r="Z14" i="49"/>
  <c r="Z22" i="49" s="1"/>
  <c r="E7" i="49"/>
  <c r="E22" i="49" s="1"/>
  <c r="H40" i="49"/>
  <c r="T22" i="49"/>
  <c r="L22" i="49"/>
  <c r="L41" i="49" s="1"/>
  <c r="F40" i="49"/>
  <c r="F50" i="49" s="1"/>
  <c r="N22" i="49"/>
  <c r="N41" i="49" s="1"/>
  <c r="X22" i="49"/>
  <c r="X41" i="49" s="1"/>
  <c r="P22" i="49"/>
  <c r="P41" i="49" s="1"/>
  <c r="Y22" i="49"/>
  <c r="U22" i="49"/>
  <c r="U41" i="49" s="1"/>
  <c r="Q22" i="49"/>
  <c r="Q41" i="49" s="1"/>
  <c r="M22" i="49"/>
  <c r="Y41" i="49"/>
  <c r="K41" i="49"/>
  <c r="H19" i="50" l="1"/>
  <c r="H35" i="50" s="1"/>
  <c r="H38" i="50" s="1"/>
  <c r="G50" i="49"/>
  <c r="T41" i="49"/>
  <c r="T50" i="49"/>
  <c r="M50" i="49"/>
  <c r="M41" i="49"/>
  <c r="S50" i="49"/>
  <c r="H41" i="49"/>
  <c r="H50" i="49"/>
  <c r="E41" i="49"/>
  <c r="Z41" i="49"/>
  <c r="W50" i="49"/>
  <c r="O50" i="49"/>
</calcChain>
</file>

<file path=xl/sharedStrings.xml><?xml version="1.0" encoding="utf-8"?>
<sst xmlns="http://schemas.openxmlformats.org/spreadsheetml/2006/main" count="279" uniqueCount="129">
  <si>
    <t>Lp.</t>
  </si>
  <si>
    <t>A.</t>
  </si>
  <si>
    <t>B.</t>
  </si>
  <si>
    <t>C.</t>
  </si>
  <si>
    <t>D.</t>
  </si>
  <si>
    <t>Środki pieniężne na początek okresu</t>
  </si>
  <si>
    <t>I.</t>
  </si>
  <si>
    <t>1.</t>
  </si>
  <si>
    <t>2.</t>
  </si>
  <si>
    <t>3.</t>
  </si>
  <si>
    <t>4.</t>
  </si>
  <si>
    <t>5.</t>
  </si>
  <si>
    <t>II.</t>
  </si>
  <si>
    <t>6.</t>
  </si>
  <si>
    <t>7.</t>
  </si>
  <si>
    <t>8.</t>
  </si>
  <si>
    <t>9.</t>
  </si>
  <si>
    <t>10.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</si>
  <si>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</si>
  <si>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</si>
  <si>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</si>
  <si>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</si>
  <si>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</si>
  <si>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</si>
  <si>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</si>
  <si>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Zysk/strata ze sprzedaży (A-B)</t>
  </si>
  <si>
    <t>Pozostałe koszty operacyjne</t>
  </si>
  <si>
    <t>Zysk/strata z działalności operacyjnej (C+D-E)</t>
  </si>
  <si>
    <t>Podatek dochodowy</t>
  </si>
  <si>
    <t>Aktywa trwałe</t>
  </si>
  <si>
    <t>Wartości niematerialne i prawne</t>
  </si>
  <si>
    <t>Rzeczowe aktywa trwałe, w tym:</t>
  </si>
  <si>
    <t>Należności długoterminowe</t>
  </si>
  <si>
    <t>Aktywa obrotowe</t>
  </si>
  <si>
    <t>Zapasy</t>
  </si>
  <si>
    <t>Należności krótkoterminowe</t>
  </si>
  <si>
    <t>Kapitał (fundusz) własny</t>
  </si>
  <si>
    <t>Kapitał (fundusz) zapasowy</t>
  </si>
  <si>
    <t>Kapitał (fundusz) rezerwowy z aktualizacji wyceny</t>
  </si>
  <si>
    <t>Pozostałe kapitały (fundusze) rezerwowe</t>
  </si>
  <si>
    <t>Zysk (strata) z lat ubiegłych</t>
  </si>
  <si>
    <t>Zysk (strata) netto</t>
  </si>
  <si>
    <t>Odpisy z zysku netto w ciągu roku obrotowego (-)</t>
  </si>
  <si>
    <t>Zobowiązania i rezerwy na zobowiązania</t>
  </si>
  <si>
    <t>sprawdzenie</t>
  </si>
  <si>
    <t>Przepływy środków pieniężnych z działalności operacyjnej</t>
  </si>
  <si>
    <t>Zysk ( strata ) netto</t>
  </si>
  <si>
    <t>III.</t>
  </si>
  <si>
    <t>Przepływy środków pieniężnych z działalności inwestycyjnej</t>
  </si>
  <si>
    <t>Przepływy środków pieniężnych z działalności finansowej</t>
  </si>
  <si>
    <t>Spłaty kredytów i pożyczek, w tym:</t>
  </si>
  <si>
    <t>Przepływy pieniężne netto z działalności finansowej  (I-II)</t>
  </si>
  <si>
    <t>Bilansowa zmiana stanu środków pieniężnych</t>
  </si>
  <si>
    <t>Suma Pasywów (A+B)</t>
  </si>
  <si>
    <t xml:space="preserve">Zmiana stanu zapasów </t>
  </si>
  <si>
    <t>Inwestycje długoterminowe</t>
  </si>
  <si>
    <t>Zysk/strata z działalności inwestycyjnej</t>
  </si>
  <si>
    <t>Zmiana stanu rezerw</t>
  </si>
  <si>
    <t xml:space="preserve"> </t>
  </si>
  <si>
    <t>Jedn.</t>
  </si>
  <si>
    <t>…</t>
  </si>
  <si>
    <t>Odsetki, w tym:</t>
  </si>
  <si>
    <t>Długoterminowe rozliczenia międzyokresowe</t>
  </si>
  <si>
    <t>Krótkoterminowe rozliczenia międzyokresowe</t>
  </si>
  <si>
    <t>Kapitał (fundusz) podstawowy</t>
  </si>
  <si>
    <t>Przepływy pieniężne netto z działalności inwestycyjnej (I-II)</t>
  </si>
  <si>
    <t>IV.</t>
  </si>
  <si>
    <t>V.</t>
  </si>
  <si>
    <t>VI.</t>
  </si>
  <si>
    <t>VII.</t>
  </si>
  <si>
    <t>VIII.</t>
  </si>
  <si>
    <t>Aktywa razem (A+B)</t>
  </si>
  <si>
    <t>Zysk/strata z tytułu różnic kursowych</t>
  </si>
  <si>
    <t>Zmiana stanu należności</t>
  </si>
  <si>
    <t>Inne korekty</t>
  </si>
  <si>
    <t>Amortyzacja</t>
  </si>
  <si>
    <t>zł</t>
  </si>
  <si>
    <t>Rachunek zysków i strat</t>
  </si>
  <si>
    <t>Rachunek przepływów pieniężnych</t>
  </si>
  <si>
    <t>Pozostałe przychody operacyjne, w tym:</t>
  </si>
  <si>
    <t>Przychody finansowe</t>
  </si>
  <si>
    <t>Inwestycje krótkoterminowe, w tym:</t>
  </si>
  <si>
    <t xml:space="preserve"> - z tytułu wnioskowanego przedsięwzięcia</t>
  </si>
  <si>
    <t xml:space="preserve"> - środki pieniężne i inne aktywa pieniężne</t>
  </si>
  <si>
    <t>Koszty finansowe, w tym:</t>
  </si>
  <si>
    <t>Zobowiązania krótkoterminowe, w tym:</t>
  </si>
  <si>
    <t>Rozliczenia międzyokresowe, w tym:</t>
  </si>
  <si>
    <t>Bilans</t>
  </si>
  <si>
    <t>Pozostałe obowiązkowe zmniejszenie zysku/zwiększenie straty</t>
  </si>
  <si>
    <t>Zobowiązania długoterminowe, w tym:</t>
  </si>
  <si>
    <t>Rezerwy na zobowiązania</t>
  </si>
  <si>
    <t>AKTYWA</t>
  </si>
  <si>
    <t>PASYWA</t>
  </si>
  <si>
    <t>Zmiana stanu rozliczeń międzyokresowych</t>
  </si>
  <si>
    <t>Odsetki i udziały w zyskach (dywidendy)</t>
  </si>
  <si>
    <t>F.</t>
  </si>
  <si>
    <t>E.</t>
  </si>
  <si>
    <t>G.</t>
  </si>
  <si>
    <t>H.</t>
  </si>
  <si>
    <t>J.</t>
  </si>
  <si>
    <t>……………………………………………………………….</t>
  </si>
  <si>
    <t>Data i podpis Wnioskodawcy</t>
  </si>
  <si>
    <t>UWAGA: Należy wypełnić tylko pola zaznaczone żółtym kolorem.</t>
  </si>
  <si>
    <t>Należne wpłaty na kapitał (fundusz) podstawowy</t>
  </si>
  <si>
    <t>Udziały (akcje) własne</t>
  </si>
  <si>
    <t>Przychody netto ze sprzedaży i zrównane z nimi</t>
  </si>
  <si>
    <t>Zysk/strata brutto (F+G-H)</t>
  </si>
  <si>
    <t>Zysk/strata netto (I-J-K)</t>
  </si>
  <si>
    <t>Korekty razem</t>
  </si>
  <si>
    <t>Zmiana stanu zobowiązań krótkoterminowych, z wyjątkiem pożyczek i kredytów</t>
  </si>
  <si>
    <t>Przepływy pieniężne netto z działalności operacyjnej (I±II)</t>
  </si>
  <si>
    <t>Wpływy</t>
  </si>
  <si>
    <t>Wydatki, w tym:</t>
  </si>
  <si>
    <t>Wpływy, w tym:</t>
  </si>
  <si>
    <t>Pozostałe wydatki finansowe</t>
  </si>
  <si>
    <t>Przepływy pieniężne netto razem (A.III±B.III±C.III)</t>
  </si>
  <si>
    <t>Środki pieniężne na koniec okresu (F±D)</t>
  </si>
  <si>
    <t>K.</t>
  </si>
  <si>
    <t>L.</t>
  </si>
  <si>
    <t>Koszty działalności operacyjnej</t>
  </si>
  <si>
    <t>Tabela nr 1. Rachunek zysków i strat</t>
  </si>
  <si>
    <t>Tabela nr 2. Bilans</t>
  </si>
  <si>
    <t>Tabela nr 3. Rachunek przepływów pieniężnych</t>
  </si>
  <si>
    <t>PIERWSZY ROK PROGNOZY</t>
  </si>
  <si>
    <t xml:space="preserve"> - rozliczenie wnioskowanej dotacji z MF EOG</t>
  </si>
  <si>
    <t xml:space="preserve"> - odsetki od wnioskowanej pożyczki z NFOŚiGW (jeżeli dotyczy)</t>
  </si>
  <si>
    <t xml:space="preserve"> - z tytułu wnioskowanej pożyczki z NFOŚiGW (jeżeli dotyczy)</t>
  </si>
  <si>
    <t xml:space="preserve"> - z tytułu wnioskowanej dotacji MF EOG / pożyczki z NFOŚiGW (jeżeli dotyczy)</t>
  </si>
  <si>
    <t xml:space="preserve"> - spłata odsetek od wnioskowanej pożyczki z NFOŚiGW (jeżeli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</si>
</sst>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"/>
    <numFmt numFmtId="166" formatCode="_-* #,##0&quot;грн.&quot;_-;_-* #,##0&quot;грн.&quot;\-;_-* &quot;-&quot;&quot;грн.&quot;_-;_-@_-"/>
    <numFmt numFmtId="167" formatCode="_-* #,##0_г_р_н_._-;_-* #,##0_г_р_н_.\-;_-* &quot;-&quot;_г_р_н_._-;_-@_-"/>
    <numFmt numFmtId="168" formatCode="_-* #,##0.00&quot;грн.&quot;_-;_-* #,##0.00&quot;грн.&quot;\-;_-* &quot;-&quot;??&quot;грн.&quot;_-;_-@_-"/>
    <numFmt numFmtId="169" formatCode="_-* #,##0.00_г_р_н_._-;_-* #,##0.00_г_р_н_.\-;_-* &quot;-&quot;??_г_р_н_._-;_-@_-"/>
    <numFmt numFmtId="170" formatCode="#,##0.00;&quot;-&quot;#,##0.00"/>
  </numFmts>
  <fonts count="31">
    <font>
      <sz val="10"/>
      <name val="Arial"/>
      <charset val="238"/>
    </font>
    <font>
      <sz val="10"/>
      <name val="Arial"/>
      <charset val="238"/>
    </font>
    <font>
      <sz val="10"/>
      <color indexed="22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3" fontId="2" fillId="0" borderId="0" applyFont="0" applyFill="0" applyBorder="0" applyAlignment="0" applyProtection="0"/>
    <xf numFmtId="0" fontId="4" fillId="2" borderId="1" applyNumberFormat="0" applyAlignment="0" applyProtection="0"/>
    <xf numFmtId="0" fontId="5" fillId="9" borderId="2" applyNumberFormat="0" applyAlignment="0" applyProtection="0"/>
    <xf numFmtId="0" fontId="6" fillId="0" borderId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9" fillId="0" borderId="0" applyFont="0" applyFill="0" applyBorder="0" applyAlignment="0" applyProtection="0"/>
    <xf numFmtId="2" fontId="6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3" applyNumberFormat="0" applyFill="0" applyAlignment="0" applyProtection="0"/>
    <xf numFmtId="0" fontId="11" fillId="10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0" fontId="26" fillId="0" borderId="0"/>
    <xf numFmtId="0" fontId="23" fillId="0" borderId="0"/>
    <xf numFmtId="0" fontId="16" fillId="0" borderId="0"/>
    <xf numFmtId="0" fontId="30" fillId="0" borderId="0"/>
    <xf numFmtId="0" fontId="17" fillId="9" borderId="1" applyNumberFormat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8">
      <alignment horizontal="center"/>
    </xf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6" fillId="11" borderId="11" applyNumberFormat="0" applyFont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140">
    <xf numFmtId="0" fontId="0" fillId="0" borderId="0" xfId="0"/>
    <xf numFmtId="0" fontId="24" fillId="0" borderId="0" xfId="0" applyFont="1"/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3" fontId="27" fillId="12" borderId="12" xfId="0" applyNumberFormat="1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/>
    </xf>
    <xf numFmtId="4" fontId="24" fillId="0" borderId="12" xfId="0" applyNumberFormat="1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left" vertical="center" wrapText="1"/>
    </xf>
    <xf numFmtId="165" fontId="24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3" fontId="27" fillId="0" borderId="0" xfId="0" applyNumberFormat="1" applyFont="1" applyAlignment="1">
      <alignment vertical="center"/>
    </xf>
    <xf numFmtId="3" fontId="27" fillId="12" borderId="12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165" fontId="27" fillId="0" borderId="18" xfId="0" applyNumberFormat="1" applyFont="1" applyBorder="1" applyAlignment="1">
      <alignment horizontal="center" vertical="center"/>
    </xf>
    <xf numFmtId="165" fontId="24" fillId="0" borderId="18" xfId="0" applyNumberFormat="1" applyFont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165" fontId="24" fillId="0" borderId="14" xfId="0" applyNumberFormat="1" applyFont="1" applyBorder="1" applyAlignment="1">
      <alignment horizontal="center" vertical="center"/>
    </xf>
    <xf numFmtId="165" fontId="24" fillId="0" borderId="13" xfId="0" applyNumberFormat="1" applyFont="1" applyBorder="1" applyAlignment="1">
      <alignment vertical="center"/>
    </xf>
    <xf numFmtId="4" fontId="24" fillId="0" borderId="14" xfId="0" applyNumberFormat="1" applyFont="1" applyBorder="1" applyAlignment="1">
      <alignment horizontal="left" vertical="center"/>
    </xf>
    <xf numFmtId="165" fontId="27" fillId="0" borderId="12" xfId="0" applyNumberFormat="1" applyFont="1" applyBorder="1" applyAlignment="1">
      <alignment horizontal="center" vertical="center"/>
    </xf>
    <xf numFmtId="165" fontId="24" fillId="0" borderId="12" xfId="0" applyNumberFormat="1" applyFont="1" applyBorder="1" applyAlignment="1">
      <alignment horizontal="center" vertical="center"/>
    </xf>
    <xf numFmtId="165" fontId="24" fillId="0" borderId="12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65" fontId="27" fillId="0" borderId="16" xfId="0" applyNumberFormat="1" applyFont="1" applyBorder="1" applyAlignment="1">
      <alignment vertical="center" wrapText="1"/>
    </xf>
    <xf numFmtId="3" fontId="27" fillId="0" borderId="16" xfId="0" applyNumberFormat="1" applyFont="1" applyBorder="1" applyAlignment="1">
      <alignment vertical="center"/>
    </xf>
    <xf numFmtId="3" fontId="27" fillId="0" borderId="17" xfId="0" applyNumberFormat="1" applyFont="1" applyBorder="1" applyAlignment="1">
      <alignment vertical="center"/>
    </xf>
    <xf numFmtId="165" fontId="24" fillId="0" borderId="19" xfId="0" applyNumberFormat="1" applyFont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 vertical="center" wrapText="1"/>
    </xf>
    <xf numFmtId="165" fontId="24" fillId="0" borderId="14" xfId="0" applyNumberFormat="1" applyFont="1" applyBorder="1" applyAlignment="1">
      <alignment horizontal="center" vertical="center" wrapText="1"/>
    </xf>
    <xf numFmtId="4" fontId="24" fillId="14" borderId="14" xfId="0" applyNumberFormat="1" applyFont="1" applyFill="1" applyBorder="1" applyAlignment="1">
      <alignment horizontal="right" vertical="center"/>
    </xf>
    <xf numFmtId="4" fontId="24" fillId="14" borderId="20" xfId="0" applyNumberFormat="1" applyFont="1" applyFill="1" applyBorder="1" applyAlignment="1">
      <alignment horizontal="right" vertical="center"/>
    </xf>
    <xf numFmtId="165" fontId="24" fillId="0" borderId="14" xfId="11" applyNumberFormat="1" applyFont="1" applyFill="1" applyBorder="1" applyAlignment="1">
      <alignment vertical="center" wrapText="1"/>
    </xf>
    <xf numFmtId="165" fontId="24" fillId="0" borderId="15" xfId="11" applyNumberFormat="1" applyFont="1" applyFill="1" applyBorder="1" applyAlignment="1">
      <alignment vertical="center" wrapText="1"/>
    </xf>
    <xf numFmtId="165" fontId="24" fillId="0" borderId="15" xfId="0" applyNumberFormat="1" applyFont="1" applyBorder="1" applyAlignment="1">
      <alignment horizontal="center" vertical="center" wrapText="1"/>
    </xf>
    <xf numFmtId="4" fontId="24" fillId="14" borderId="15" xfId="0" applyNumberFormat="1" applyFont="1" applyFill="1" applyBorder="1" applyAlignment="1">
      <alignment horizontal="right" vertical="center"/>
    </xf>
    <xf numFmtId="4" fontId="24" fillId="14" borderId="21" xfId="0" applyNumberFormat="1" applyFont="1" applyFill="1" applyBorder="1" applyAlignment="1">
      <alignment horizontal="right" vertical="center"/>
    </xf>
    <xf numFmtId="165" fontId="24" fillId="0" borderId="22" xfId="0" applyNumberFormat="1" applyFont="1" applyBorder="1" applyAlignment="1">
      <alignment horizontal="center" vertical="center" wrapText="1"/>
    </xf>
    <xf numFmtId="165" fontId="24" fillId="0" borderId="15" xfId="0" applyNumberFormat="1" applyFont="1" applyBorder="1" applyAlignment="1">
      <alignment horizontal="center" vertical="center"/>
    </xf>
    <xf numFmtId="165" fontId="24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8" fillId="0" borderId="23" xfId="32" applyFont="1" applyBorder="1" applyAlignment="1">
      <alignment horizontal="center" vertical="center"/>
    </xf>
    <xf numFmtId="0" fontId="28" fillId="0" borderId="18" xfId="32" applyFont="1" applyBorder="1" applyAlignment="1">
      <alignment horizontal="center" vertical="center"/>
    </xf>
    <xf numFmtId="0" fontId="28" fillId="0" borderId="24" xfId="32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 indent="1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indent="1"/>
    </xf>
    <xf numFmtId="0" fontId="27" fillId="0" borderId="0" xfId="33" applyFont="1" applyAlignment="1">
      <alignment horizontal="left" vertical="center"/>
    </xf>
    <xf numFmtId="4" fontId="24" fillId="15" borderId="14" xfId="0" applyNumberFormat="1" applyFont="1" applyFill="1" applyBorder="1" applyAlignment="1">
      <alignment horizontal="right" vertical="center"/>
    </xf>
    <xf numFmtId="4" fontId="24" fillId="15" borderId="20" xfId="0" applyNumberFormat="1" applyFont="1" applyFill="1" applyBorder="1" applyAlignment="1">
      <alignment horizontal="right" vertical="center"/>
    </xf>
    <xf numFmtId="0" fontId="27" fillId="14" borderId="12" xfId="0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right" vertical="center"/>
    </xf>
    <xf numFmtId="4" fontId="24" fillId="13" borderId="12" xfId="0" applyNumberFormat="1" applyFont="1" applyFill="1" applyBorder="1" applyAlignment="1">
      <alignment horizontal="right" vertical="center"/>
    </xf>
    <xf numFmtId="4" fontId="27" fillId="13" borderId="14" xfId="0" applyNumberFormat="1" applyFont="1" applyFill="1" applyBorder="1" applyAlignment="1">
      <alignment horizontal="right" vertical="center"/>
    </xf>
    <xf numFmtId="4" fontId="27" fillId="13" borderId="20" xfId="0" applyNumberFormat="1" applyFont="1" applyFill="1" applyBorder="1" applyAlignment="1">
      <alignment horizontal="right" vertical="center"/>
    </xf>
    <xf numFmtId="4" fontId="27" fillId="13" borderId="15" xfId="0" applyNumberFormat="1" applyFont="1" applyFill="1" applyBorder="1" applyAlignment="1">
      <alignment horizontal="right" vertical="center"/>
    </xf>
    <xf numFmtId="4" fontId="27" fillId="13" borderId="21" xfId="0" applyNumberFormat="1" applyFont="1" applyFill="1" applyBorder="1" applyAlignment="1">
      <alignment horizontal="right" vertical="center"/>
    </xf>
    <xf numFmtId="4" fontId="24" fillId="13" borderId="13" xfId="0" applyNumberFormat="1" applyFont="1" applyFill="1" applyBorder="1" applyAlignment="1">
      <alignment horizontal="right" vertical="center"/>
    </xf>
    <xf numFmtId="4" fontId="24" fillId="13" borderId="25" xfId="0" applyNumberFormat="1" applyFont="1" applyFill="1" applyBorder="1" applyAlignment="1">
      <alignment horizontal="right" vertical="center"/>
    </xf>
    <xf numFmtId="4" fontId="24" fillId="14" borderId="12" xfId="0" applyNumberFormat="1" applyFont="1" applyFill="1" applyBorder="1" applyAlignment="1">
      <alignment horizontal="right" vertical="center"/>
    </xf>
    <xf numFmtId="4" fontId="24" fillId="14" borderId="18" xfId="0" applyNumberFormat="1" applyFont="1" applyFill="1" applyBorder="1" applyAlignment="1">
      <alignment horizontal="right" vertical="center"/>
    </xf>
    <xf numFmtId="4" fontId="24" fillId="14" borderId="24" xfId="0" applyNumberFormat="1" applyFont="1" applyFill="1" applyBorder="1" applyAlignment="1">
      <alignment horizontal="right" vertical="center"/>
    </xf>
    <xf numFmtId="4" fontId="24" fillId="14" borderId="13" xfId="0" applyNumberFormat="1" applyFont="1" applyFill="1" applyBorder="1" applyAlignment="1">
      <alignment horizontal="right" vertical="center"/>
    </xf>
    <xf numFmtId="4" fontId="24" fillId="14" borderId="25" xfId="0" applyNumberFormat="1" applyFont="1" applyFill="1" applyBorder="1" applyAlignment="1">
      <alignment horizontal="right" vertical="center"/>
    </xf>
    <xf numFmtId="4" fontId="24" fillId="15" borderId="19" xfId="0" applyNumberFormat="1" applyFont="1" applyFill="1" applyBorder="1" applyAlignment="1">
      <alignment horizontal="right" vertical="center"/>
    </xf>
    <xf numFmtId="4" fontId="24" fillId="0" borderId="22" xfId="0" applyNumberFormat="1" applyFont="1" applyBorder="1" applyAlignment="1">
      <alignment horizontal="right" vertical="center"/>
    </xf>
    <xf numFmtId="4" fontId="27" fillId="0" borderId="16" xfId="0" applyNumberFormat="1" applyFont="1" applyBorder="1" applyAlignment="1">
      <alignment horizontal="right" vertical="center"/>
    </xf>
    <xf numFmtId="4" fontId="27" fillId="0" borderId="17" xfId="0" applyNumberFormat="1" applyFont="1" applyBorder="1" applyAlignment="1">
      <alignment horizontal="right" vertical="center"/>
    </xf>
    <xf numFmtId="4" fontId="24" fillId="14" borderId="22" xfId="0" applyNumberFormat="1" applyFont="1" applyFill="1" applyBorder="1" applyAlignment="1">
      <alignment horizontal="right" vertical="center"/>
    </xf>
    <xf numFmtId="4" fontId="24" fillId="0" borderId="19" xfId="0" applyNumberFormat="1" applyFont="1" applyBorder="1" applyAlignment="1">
      <alignment horizontal="right" vertical="center"/>
    </xf>
    <xf numFmtId="4" fontId="24" fillId="0" borderId="12" xfId="0" applyNumberFormat="1" applyFont="1" applyBorder="1" applyAlignment="1">
      <alignment horizontal="right" vertical="center"/>
    </xf>
    <xf numFmtId="4" fontId="27" fillId="0" borderId="12" xfId="0" applyNumberFormat="1" applyFont="1" applyBorder="1" applyAlignment="1">
      <alignment horizontal="right" vertical="center"/>
    </xf>
    <xf numFmtId="4" fontId="27" fillId="14" borderId="12" xfId="0" applyNumberFormat="1" applyFont="1" applyFill="1" applyBorder="1" applyAlignment="1">
      <alignment horizontal="right" vertical="center"/>
    </xf>
    <xf numFmtId="4" fontId="27" fillId="0" borderId="18" xfId="0" applyNumberFormat="1" applyFont="1" applyBorder="1" applyAlignment="1">
      <alignment horizontal="right" vertical="center"/>
    </xf>
    <xf numFmtId="4" fontId="27" fillId="0" borderId="24" xfId="0" applyNumberFormat="1" applyFont="1" applyBorder="1" applyAlignment="1">
      <alignment horizontal="right"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4" fontId="24" fillId="0" borderId="13" xfId="0" applyNumberFormat="1" applyFont="1" applyBorder="1" applyAlignment="1">
      <alignment horizontal="right" vertical="center"/>
    </xf>
    <xf numFmtId="4" fontId="24" fillId="0" borderId="25" xfId="0" applyNumberFormat="1" applyFont="1" applyBorder="1" applyAlignment="1">
      <alignment horizontal="right" vertical="center"/>
    </xf>
    <xf numFmtId="4" fontId="27" fillId="14" borderId="18" xfId="0" applyNumberFormat="1" applyFont="1" applyFill="1" applyBorder="1" applyAlignment="1">
      <alignment horizontal="right" vertical="center"/>
    </xf>
    <xf numFmtId="4" fontId="27" fillId="14" borderId="24" xfId="0" applyNumberFormat="1" applyFont="1" applyFill="1" applyBorder="1" applyAlignment="1">
      <alignment horizontal="right" vertical="center"/>
    </xf>
    <xf numFmtId="4" fontId="24" fillId="0" borderId="12" xfId="0" applyNumberFormat="1" applyFont="1" applyBorder="1" applyAlignment="1">
      <alignment vertical="center" wrapText="1"/>
    </xf>
    <xf numFmtId="4" fontId="24" fillId="0" borderId="26" xfId="0" applyNumberFormat="1" applyFont="1" applyBorder="1" applyAlignment="1">
      <alignment horizontal="left" vertical="center" indent="1"/>
    </xf>
    <xf numFmtId="4" fontId="24" fillId="0" borderId="13" xfId="0" applyNumberFormat="1" applyFont="1" applyBorder="1" applyAlignment="1">
      <alignment vertical="center" wrapText="1"/>
    </xf>
    <xf numFmtId="4" fontId="24" fillId="0" borderId="27" xfId="0" applyNumberFormat="1" applyFont="1" applyBorder="1" applyAlignment="1">
      <alignment horizontal="left" vertical="center" indent="1"/>
    </xf>
    <xf numFmtId="4" fontId="24" fillId="0" borderId="12" xfId="0" applyNumberFormat="1" applyFont="1" applyBorder="1" applyAlignment="1">
      <alignment horizontal="left" vertical="center" indent="1"/>
    </xf>
    <xf numFmtId="4" fontId="24" fillId="0" borderId="28" xfId="0" applyNumberFormat="1" applyFont="1" applyBorder="1" applyAlignment="1">
      <alignment horizontal="left" vertical="center" indent="1"/>
    </xf>
    <xf numFmtId="4" fontId="24" fillId="0" borderId="14" xfId="0" applyNumberFormat="1" applyFont="1" applyBorder="1" applyAlignment="1">
      <alignment vertical="center" wrapText="1"/>
    </xf>
    <xf numFmtId="4" fontId="24" fillId="0" borderId="15" xfId="0" applyNumberFormat="1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/>
    </xf>
    <xf numFmtId="165" fontId="27" fillId="0" borderId="23" xfId="0" applyNumberFormat="1" applyFont="1" applyBorder="1" applyAlignment="1">
      <alignment horizontal="center" vertical="center"/>
    </xf>
    <xf numFmtId="165" fontId="27" fillId="0" borderId="18" xfId="0" applyNumberFormat="1" applyFont="1" applyBorder="1" applyAlignment="1">
      <alignment vertical="center"/>
    </xf>
    <xf numFmtId="165" fontId="24" fillId="0" borderId="23" xfId="0" applyNumberFormat="1" applyFont="1" applyBorder="1" applyAlignment="1">
      <alignment horizontal="center" vertical="center"/>
    </xf>
    <xf numFmtId="165" fontId="24" fillId="0" borderId="18" xfId="0" applyNumberFormat="1" applyFont="1" applyBorder="1" applyAlignment="1">
      <alignment vertical="center"/>
    </xf>
    <xf numFmtId="165" fontId="24" fillId="0" borderId="26" xfId="0" applyNumberFormat="1" applyFont="1" applyBorder="1" applyAlignment="1">
      <alignment horizontal="center" vertical="center"/>
    </xf>
    <xf numFmtId="165" fontId="24" fillId="0" borderId="28" xfId="0" applyNumberFormat="1" applyFont="1" applyBorder="1" applyAlignment="1">
      <alignment horizontal="center" vertical="center"/>
    </xf>
    <xf numFmtId="165" fontId="24" fillId="0" borderId="14" xfId="0" applyNumberFormat="1" applyFont="1" applyBorder="1" applyAlignment="1">
      <alignment horizontal="left" vertical="center" wrapText="1"/>
    </xf>
    <xf numFmtId="165" fontId="24" fillId="0" borderId="14" xfId="0" applyNumberFormat="1" applyFont="1" applyBorder="1" applyAlignment="1">
      <alignment vertical="center"/>
    </xf>
    <xf numFmtId="165" fontId="27" fillId="0" borderId="12" xfId="0" applyNumberFormat="1" applyFont="1" applyBorder="1" applyAlignment="1">
      <alignment vertical="center"/>
    </xf>
    <xf numFmtId="165" fontId="24" fillId="0" borderId="12" xfId="0" applyNumberFormat="1" applyFont="1" applyBorder="1" applyAlignment="1">
      <alignment vertical="center"/>
    </xf>
    <xf numFmtId="165" fontId="24" fillId="0" borderId="12" xfId="0" applyNumberFormat="1" applyFont="1" applyBorder="1" applyAlignment="1">
      <alignment vertical="center" wrapText="1"/>
    </xf>
    <xf numFmtId="165" fontId="24" fillId="0" borderId="12" xfId="0" applyNumberFormat="1" applyFont="1" applyBorder="1" applyAlignment="1">
      <alignment horizontal="left" vertical="center" wrapText="1"/>
    </xf>
    <xf numFmtId="165" fontId="27" fillId="0" borderId="29" xfId="0" applyNumberFormat="1" applyFont="1" applyBorder="1" applyAlignment="1">
      <alignment horizontal="center" vertical="center" wrapText="1"/>
    </xf>
    <xf numFmtId="165" fontId="24" fillId="0" borderId="19" xfId="0" applyNumberFormat="1" applyFont="1" applyBorder="1" applyAlignment="1">
      <alignment vertical="center" wrapText="1"/>
    </xf>
    <xf numFmtId="165" fontId="24" fillId="0" borderId="26" xfId="0" applyNumberFormat="1" applyFont="1" applyBorder="1" applyAlignment="1">
      <alignment horizontal="center" vertical="center" wrapText="1"/>
    </xf>
    <xf numFmtId="165" fontId="24" fillId="0" borderId="13" xfId="0" applyNumberFormat="1" applyFont="1" applyBorder="1" applyAlignment="1">
      <alignment vertical="center" wrapText="1"/>
    </xf>
    <xf numFmtId="165" fontId="24" fillId="0" borderId="28" xfId="0" applyNumberFormat="1" applyFont="1" applyBorder="1" applyAlignment="1">
      <alignment horizontal="left" vertical="center" wrapText="1" indent="1"/>
    </xf>
    <xf numFmtId="165" fontId="24" fillId="0" borderId="14" xfId="0" applyNumberFormat="1" applyFont="1" applyBorder="1" applyAlignment="1">
      <alignment vertical="center" wrapText="1"/>
    </xf>
    <xf numFmtId="165" fontId="24" fillId="0" borderId="27" xfId="0" applyNumberFormat="1" applyFont="1" applyBorder="1" applyAlignment="1">
      <alignment horizontal="left" vertical="center" wrapText="1" indent="1"/>
    </xf>
    <xf numFmtId="165" fontId="24" fillId="0" borderId="22" xfId="0" applyNumberFormat="1" applyFont="1" applyBorder="1" applyAlignment="1">
      <alignment vertical="center" wrapText="1"/>
    </xf>
    <xf numFmtId="165" fontId="24" fillId="0" borderId="27" xfId="0" applyNumberFormat="1" applyFont="1" applyBorder="1" applyAlignment="1">
      <alignment horizontal="center" vertical="center" wrapText="1"/>
    </xf>
    <xf numFmtId="165" fontId="24" fillId="0" borderId="15" xfId="0" applyNumberFormat="1" applyFont="1" applyBorder="1" applyAlignment="1">
      <alignment horizontal="left" vertical="center" wrapText="1"/>
    </xf>
    <xf numFmtId="165" fontId="24" fillId="0" borderId="27" xfId="0" applyNumberFormat="1" applyFont="1" applyBorder="1" applyAlignment="1">
      <alignment horizontal="center" vertical="center"/>
    </xf>
    <xf numFmtId="165" fontId="24" fillId="0" borderId="28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5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Comma0" xfId="7" xr:uid="{00000000-0005-0000-0000-000006000000}"/>
    <cellStyle name="Dane wejściowe" xfId="8" builtinId="20" customBuiltin="1"/>
    <cellStyle name="Dane wyjściowe" xfId="9" builtinId="21" customBuiltin="1"/>
    <cellStyle name="Date" xfId="10" xr:uid="{00000000-0005-0000-0000-000009000000}"/>
    <cellStyle name="Dziesiętny" xfId="11" builtinId="3"/>
    <cellStyle name="Dziesiętny 4" xfId="12" xr:uid="{00000000-0005-0000-0000-00000B000000}"/>
    <cellStyle name="Dziesiętny 5" xfId="13" xr:uid="{00000000-0005-0000-0000-00000C000000}"/>
    <cellStyle name="Fixed" xfId="14" xr:uid="{00000000-0005-0000-0000-00000D000000}"/>
    <cellStyle name="HEADING1" xfId="15" xr:uid="{00000000-0005-0000-0000-00000E000000}"/>
    <cellStyle name="HEADING2" xfId="16" xr:uid="{00000000-0005-0000-0000-00000F000000}"/>
    <cellStyle name="Iau?iue_Ecnn1 (2)" xfId="17" xr:uid="{00000000-0005-0000-0000-000010000000}"/>
    <cellStyle name="Komórka połączona" xfId="18" builtinId="24" customBuiltin="1"/>
    <cellStyle name="Komórka zaznaczona" xfId="19" builtinId="23" customBuiltin="1"/>
    <cellStyle name="Nagłówek 1" xfId="20" builtinId="16" customBuiltin="1"/>
    <cellStyle name="Nagłówek 2" xfId="21" builtinId="17" customBuiltin="1"/>
    <cellStyle name="Nagłówek 3" xfId="22" builtinId="18" customBuiltin="1"/>
    <cellStyle name="Nagłówek 4" xfId="23" builtinId="19" customBuiltin="1"/>
    <cellStyle name="Normal - Styl1" xfId="24" xr:uid="{00000000-0005-0000-0000-000017000000}"/>
    <cellStyle name="Normal - Styl2" xfId="25" xr:uid="{00000000-0005-0000-0000-000018000000}"/>
    <cellStyle name="Normal - Styl3" xfId="26" xr:uid="{00000000-0005-0000-0000-000019000000}"/>
    <cellStyle name="Normal - Styl4" xfId="27" xr:uid="{00000000-0005-0000-0000-00001A000000}"/>
    <cellStyle name="Normal - Styl5" xfId="28" xr:uid="{00000000-0005-0000-0000-00001B000000}"/>
    <cellStyle name="Normal - Styl6" xfId="29" xr:uid="{00000000-0005-0000-0000-00001C000000}"/>
    <cellStyle name="Normal - Styl7" xfId="30" xr:uid="{00000000-0005-0000-0000-00001D000000}"/>
    <cellStyle name="Normal_~1065031" xfId="31" xr:uid="{00000000-0005-0000-0000-00001E000000}"/>
    <cellStyle name="Normalny" xfId="0" builtinId="0"/>
    <cellStyle name="Normalny 2" xfId="32" xr:uid="{00000000-0005-0000-0000-000020000000}"/>
    <cellStyle name="Normalny 7" xfId="33" xr:uid="{00000000-0005-0000-0000-000021000000}"/>
    <cellStyle name="Normalny 8" xfId="34" xr:uid="{00000000-0005-0000-0000-000022000000}"/>
    <cellStyle name="Obliczenia" xfId="35" builtinId="22" customBuiltin="1"/>
    <cellStyle name="Procentowy 2" xfId="36" xr:uid="{00000000-0005-0000-0000-000024000000}"/>
    <cellStyle name="Procentowy 3" xfId="37" xr:uid="{00000000-0005-0000-0000-000025000000}"/>
    <cellStyle name="STATE" xfId="38" xr:uid="{00000000-0005-0000-0000-000026000000}"/>
    <cellStyle name="Suma" xfId="39" builtinId="25" customBuiltin="1"/>
    <cellStyle name="Tekst objaśnienia" xfId="40" builtinId="53" customBuiltin="1"/>
    <cellStyle name="Tekst ostrzeżenia" xfId="41" builtinId="11" customBuiltin="1"/>
    <cellStyle name="Total" xfId="42" xr:uid="{00000000-0005-0000-0000-00002A000000}"/>
    <cellStyle name="Tytuł" xfId="43" builtinId="15" customBuiltin="1"/>
    <cellStyle name="Uwaga" xfId="44" builtinId="10" customBuiltin="1"/>
    <cellStyle name="Денежный [0]_11" xfId="45" xr:uid="{00000000-0005-0000-0000-00002D000000}"/>
    <cellStyle name="Денежный_11" xfId="46" xr:uid="{00000000-0005-0000-0000-00002E000000}"/>
    <cellStyle name="Обычный_04.OSS" xfId="47" xr:uid="{00000000-0005-0000-0000-00002F000000}"/>
    <cellStyle name="Финансовый [0]_11" xfId="48" xr:uid="{00000000-0005-0000-0000-000030000000}"/>
    <cellStyle name="Финансовый_11" xfId="49" xr:uid="{00000000-0005-0000-0000-00003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/>
  <dimension ref="A1:AB72"/>
  <sheetViews>
    <sheetView showGridLines="0" view="pageBreakPreview" zoomScale="85" zoomScaleNormal="85" zoomScaleSheetLayoutView="85" workbookViewId="0">
      <selection activeCell="J3" sqref="J3"/>
    </sheetView>
  </sheetViews>
  <sheetFormatPr defaultColWidth="9.109375" defaultRowHeight="10.199999999999999" outlineLevelCol="1"/>
  <cols>
    <col min="1" max="1" width="5.6640625" style="3" customWidth="1"/>
    <col min="2" max="2" width="5.6640625" style="8" customWidth="1"/>
    <col min="3" max="3" width="60.6640625" style="5" customWidth="1"/>
    <col min="4" max="4" width="5.6640625" style="3" customWidth="1"/>
    <col min="5" max="18" width="10.6640625" style="3" customWidth="1"/>
    <col min="19" max="25" width="10.6640625" style="3" customWidth="1" outlineLevel="1"/>
    <col min="26" max="36" width="10.6640625" style="3" customWidth="1"/>
    <col min="37" max="16384" width="9.109375" style="3"/>
  </cols>
  <sheetData>
    <row r="1" spans="1:28" ht="15" customHeight="1">
      <c r="A1" s="3" t="s">
        <v>58</v>
      </c>
      <c r="B1" s="66"/>
    </row>
    <row r="2" spans="1:28" ht="15" customHeight="1">
      <c r="B2" s="6" t="s">
        <v>120</v>
      </c>
      <c r="D2" s="6"/>
      <c r="H2" s="136" t="s">
        <v>123</v>
      </c>
    </row>
    <row r="3" spans="1:28" ht="33" customHeight="1">
      <c r="B3" s="9"/>
      <c r="H3" s="137"/>
    </row>
    <row r="4" spans="1:28" s="7" customFormat="1" ht="20.100000000000001" customHeight="1">
      <c r="B4" s="23" t="s">
        <v>0</v>
      </c>
      <c r="C4" s="23" t="s">
        <v>77</v>
      </c>
      <c r="D4" s="23" t="s">
        <v>59</v>
      </c>
      <c r="E4" s="11">
        <f>IF($H$4="","n-3",IF($H$4="n","n-3",$H$4-3))</f>
        <v>2020</v>
      </c>
      <c r="F4" s="11">
        <f>IF($H$4="","n-2",IF($H$4="n","n-2",$H$4-2))</f>
        <v>2021</v>
      </c>
      <c r="G4" s="11">
        <f>IF($H$4="","n-1",IF($H$4="n","n-1",$H$4-1))</f>
        <v>2022</v>
      </c>
      <c r="H4" s="69">
        <v>2023</v>
      </c>
      <c r="I4" s="11">
        <f>IF($H$4="","n+1",IF($H$4="n","n+1",$H$4+1))</f>
        <v>2024</v>
      </c>
      <c r="J4" s="11">
        <f>IF($H$4="","n+2",IF($H$4="n","n+2",$H$4+2))</f>
        <v>2025</v>
      </c>
      <c r="K4" s="11">
        <f>IF($H$4="","n+3",IF($H$4="n","n+3",$H$4+3))</f>
        <v>2026</v>
      </c>
      <c r="L4" s="11">
        <f>IF($H$4="","n+4",IF($H$4="n","n+4",$H$4+4))</f>
        <v>2027</v>
      </c>
      <c r="M4" s="11">
        <f>IF($H$4="","n+5",IF($H$4="n","n+5",$H$4+5))</f>
        <v>2028</v>
      </c>
      <c r="N4" s="11">
        <f>IF($H$4="","n+6",IF($H$4="n","n+6",$H$4+6))</f>
        <v>2029</v>
      </c>
      <c r="O4" s="11">
        <f>IF($H$4="","n+7",IF($H$4="n","n+7",$H$4+7))</f>
        <v>2030</v>
      </c>
      <c r="P4" s="11">
        <f>IF($H$4="","n+8",IF($H$4="n","n+8",$H$4+8))</f>
        <v>2031</v>
      </c>
      <c r="Q4" s="11">
        <f>IF($H$4="","n+9",IF($H$4="n","n+9",$H$4+9))</f>
        <v>2032</v>
      </c>
      <c r="R4" s="11">
        <f>IF($H$4="","n+10",IF($H$4="n","n+10",$H$4+10))</f>
        <v>2033</v>
      </c>
      <c r="S4" s="11">
        <f>IF($H$4="","n+11",IF($H$4="n","n+11",$H$4+11))</f>
        <v>2034</v>
      </c>
      <c r="T4" s="11">
        <f>IF($H$4="","n+12",IF($H$4="n","n+12",$H$4+12))</f>
        <v>2035</v>
      </c>
      <c r="U4" s="11">
        <f>IF($H$4="","n+13",IF($H$4="n","n+13",$H$4+13))</f>
        <v>2036</v>
      </c>
      <c r="V4" s="11">
        <f>IF($H$4="","n+14",IF($H$4="n","n+14",$H$4+14))</f>
        <v>2037</v>
      </c>
      <c r="W4" s="11">
        <f>IF($H$4="","n+15",IF($H$4="n","n+15",$H$4+15))</f>
        <v>2038</v>
      </c>
      <c r="X4" s="11">
        <f>IF($H$4="","n+16",IF($H$4="n","n+16",$H$4+16))</f>
        <v>2039</v>
      </c>
      <c r="Y4" s="11">
        <f>IF($H$4="","n+17",IF($H$4="n","n+17",$H$4+17))</f>
        <v>2040</v>
      </c>
      <c r="Z4" s="11" t="s">
        <v>60</v>
      </c>
    </row>
    <row r="5" spans="1:28" s="1" customFormat="1" ht="15" customHeight="1">
      <c r="B5" s="59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  <c r="L5" s="60">
        <v>11</v>
      </c>
      <c r="M5" s="60">
        <v>12</v>
      </c>
      <c r="N5" s="60">
        <v>13</v>
      </c>
      <c r="O5" s="60">
        <v>14</v>
      </c>
      <c r="P5" s="60">
        <v>15</v>
      </c>
      <c r="Q5" s="60">
        <v>16</v>
      </c>
      <c r="R5" s="60">
        <v>17</v>
      </c>
      <c r="S5" s="60">
        <v>18</v>
      </c>
      <c r="T5" s="60">
        <v>19</v>
      </c>
      <c r="U5" s="60">
        <v>20</v>
      </c>
      <c r="V5" s="60">
        <v>21</v>
      </c>
      <c r="W5" s="60">
        <v>22</v>
      </c>
      <c r="X5" s="60">
        <v>23</v>
      </c>
      <c r="Y5" s="60">
        <v>24</v>
      </c>
      <c r="Z5" s="61" t="s">
        <v>60</v>
      </c>
      <c r="AA5" s="7"/>
      <c r="AB5" s="7"/>
    </row>
    <row r="6" spans="1:28" s="2" customFormat="1" ht="15" customHeight="1">
      <c r="B6" s="104" t="s">
        <v>1</v>
      </c>
      <c r="C6" s="100" t="s">
        <v>105</v>
      </c>
      <c r="D6" s="12" t="s">
        <v>76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"/>
      <c r="AB6" s="7"/>
    </row>
    <row r="7" spans="1:28" s="2" customFormat="1" ht="15" customHeight="1">
      <c r="B7" s="101" t="s">
        <v>2</v>
      </c>
      <c r="C7" s="102" t="s">
        <v>119</v>
      </c>
      <c r="D7" s="13" t="s">
        <v>76</v>
      </c>
      <c r="E7" s="96">
        <f t="shared" ref="E7:Y7" si="0">SUM(E8:E15)</f>
        <v>0</v>
      </c>
      <c r="F7" s="96">
        <f t="shared" si="0"/>
        <v>0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0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96">
        <f t="shared" si="0"/>
        <v>0</v>
      </c>
      <c r="T7" s="96">
        <f t="shared" si="0"/>
        <v>0</v>
      </c>
      <c r="U7" s="96">
        <f t="shared" si="0"/>
        <v>0</v>
      </c>
      <c r="V7" s="96">
        <f t="shared" si="0"/>
        <v>0</v>
      </c>
      <c r="W7" s="96">
        <f t="shared" si="0"/>
        <v>0</v>
      </c>
      <c r="X7" s="96">
        <f t="shared" si="0"/>
        <v>0</v>
      </c>
      <c r="Y7" s="96">
        <f t="shared" si="0"/>
        <v>0</v>
      </c>
      <c r="Z7" s="97">
        <f>SUM(Z8:Z15)</f>
        <v>0</v>
      </c>
      <c r="AA7" s="7"/>
      <c r="AB7" s="7"/>
    </row>
    <row r="8" spans="1:28" s="2" customFormat="1" ht="15" customHeight="1">
      <c r="B8" s="105" t="s">
        <v>6</v>
      </c>
      <c r="C8" s="106" t="s">
        <v>75</v>
      </c>
      <c r="D8" s="14" t="s">
        <v>76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3"/>
      <c r="AA8" s="7"/>
      <c r="AB8" s="7"/>
    </row>
    <row r="9" spans="1:28" s="2" customFormat="1" ht="15" customHeight="1">
      <c r="B9" s="105" t="s">
        <v>12</v>
      </c>
      <c r="C9" s="106" t="s">
        <v>18</v>
      </c>
      <c r="D9" s="14" t="s">
        <v>76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3"/>
    </row>
    <row r="10" spans="1:28" s="2" customFormat="1" ht="15" customHeight="1">
      <c r="B10" s="105" t="s">
        <v>47</v>
      </c>
      <c r="C10" s="106" t="s">
        <v>19</v>
      </c>
      <c r="D10" s="14" t="s">
        <v>76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3"/>
    </row>
    <row r="11" spans="1:28" s="2" customFormat="1" ht="15" customHeight="1">
      <c r="B11" s="105" t="s">
        <v>66</v>
      </c>
      <c r="C11" s="106" t="s">
        <v>20</v>
      </c>
      <c r="D11" s="14" t="s">
        <v>76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</row>
    <row r="12" spans="1:28" s="2" customFormat="1" ht="15" customHeight="1">
      <c r="B12" s="105" t="s">
        <v>67</v>
      </c>
      <c r="C12" s="106" t="s">
        <v>21</v>
      </c>
      <c r="D12" s="14" t="s">
        <v>76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</row>
    <row r="13" spans="1:28" s="2" customFormat="1" ht="15" customHeight="1">
      <c r="B13" s="105" t="s">
        <v>68</v>
      </c>
      <c r="C13" s="106" t="s">
        <v>22</v>
      </c>
      <c r="D13" s="14" t="s">
        <v>76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3"/>
    </row>
    <row r="14" spans="1:28" s="2" customFormat="1" ht="15" customHeight="1">
      <c r="B14" s="105" t="s">
        <v>69</v>
      </c>
      <c r="C14" s="106" t="s">
        <v>23</v>
      </c>
      <c r="D14" s="14" t="s">
        <v>76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3"/>
    </row>
    <row r="15" spans="1:28" s="2" customFormat="1" ht="15" customHeight="1">
      <c r="B15" s="103" t="s">
        <v>70</v>
      </c>
      <c r="C15" s="107" t="s">
        <v>24</v>
      </c>
      <c r="D15" s="15" t="s">
        <v>76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5"/>
    </row>
    <row r="16" spans="1:28" s="2" customFormat="1" ht="15" customHeight="1">
      <c r="B16" s="104" t="s">
        <v>3</v>
      </c>
      <c r="C16" s="100" t="s">
        <v>25</v>
      </c>
      <c r="D16" s="12" t="s">
        <v>76</v>
      </c>
      <c r="E16" s="89">
        <f t="shared" ref="E16:Y16" si="1">E6-E7</f>
        <v>0</v>
      </c>
      <c r="F16" s="89">
        <f t="shared" si="1"/>
        <v>0</v>
      </c>
      <c r="G16" s="89">
        <f t="shared" si="1"/>
        <v>0</v>
      </c>
      <c r="H16" s="89">
        <f t="shared" si="1"/>
        <v>0</v>
      </c>
      <c r="I16" s="89">
        <f t="shared" si="1"/>
        <v>0</v>
      </c>
      <c r="J16" s="89">
        <f t="shared" si="1"/>
        <v>0</v>
      </c>
      <c r="K16" s="89">
        <f t="shared" si="1"/>
        <v>0</v>
      </c>
      <c r="L16" s="89">
        <f t="shared" si="1"/>
        <v>0</v>
      </c>
      <c r="M16" s="89">
        <f t="shared" si="1"/>
        <v>0</v>
      </c>
      <c r="N16" s="89">
        <f t="shared" si="1"/>
        <v>0</v>
      </c>
      <c r="O16" s="89">
        <f t="shared" si="1"/>
        <v>0</v>
      </c>
      <c r="P16" s="89">
        <f t="shared" si="1"/>
        <v>0</v>
      </c>
      <c r="Q16" s="89">
        <f t="shared" si="1"/>
        <v>0</v>
      </c>
      <c r="R16" s="89">
        <f t="shared" si="1"/>
        <v>0</v>
      </c>
      <c r="S16" s="89">
        <f t="shared" si="1"/>
        <v>0</v>
      </c>
      <c r="T16" s="89">
        <f t="shared" si="1"/>
        <v>0</v>
      </c>
      <c r="U16" s="89">
        <f t="shared" si="1"/>
        <v>0</v>
      </c>
      <c r="V16" s="89">
        <f t="shared" si="1"/>
        <v>0</v>
      </c>
      <c r="W16" s="89">
        <f t="shared" si="1"/>
        <v>0</v>
      </c>
      <c r="X16" s="89">
        <f t="shared" si="1"/>
        <v>0</v>
      </c>
      <c r="Y16" s="89">
        <f t="shared" si="1"/>
        <v>0</v>
      </c>
      <c r="Z16" s="89">
        <f>Z6-Z7</f>
        <v>0</v>
      </c>
    </row>
    <row r="17" spans="2:26" s="2" customFormat="1" ht="15" customHeight="1">
      <c r="B17" s="101" t="s">
        <v>4</v>
      </c>
      <c r="C17" s="102" t="s">
        <v>79</v>
      </c>
      <c r="D17" s="13" t="s">
        <v>76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7"/>
    </row>
    <row r="18" spans="2:26" s="2" customFormat="1" ht="15" customHeight="1">
      <c r="B18" s="103"/>
      <c r="C18" s="16" t="s">
        <v>124</v>
      </c>
      <c r="D18" s="15" t="s">
        <v>76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</row>
    <row r="19" spans="2:26" s="2" customFormat="1" ht="15" customHeight="1">
      <c r="B19" s="104" t="s">
        <v>96</v>
      </c>
      <c r="C19" s="100" t="s">
        <v>26</v>
      </c>
      <c r="D19" s="12" t="s">
        <v>76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2:26" s="2" customFormat="1" ht="15" customHeight="1">
      <c r="B20" s="104" t="s">
        <v>95</v>
      </c>
      <c r="C20" s="100" t="s">
        <v>27</v>
      </c>
      <c r="D20" s="12" t="s">
        <v>76</v>
      </c>
      <c r="E20" s="89">
        <f t="shared" ref="E20:Y20" si="2">E16+E17-E19</f>
        <v>0</v>
      </c>
      <c r="F20" s="89">
        <f t="shared" si="2"/>
        <v>0</v>
      </c>
      <c r="G20" s="89">
        <f t="shared" si="2"/>
        <v>0</v>
      </c>
      <c r="H20" s="89">
        <f t="shared" si="2"/>
        <v>0</v>
      </c>
      <c r="I20" s="89">
        <f t="shared" si="2"/>
        <v>0</v>
      </c>
      <c r="J20" s="89">
        <f t="shared" si="2"/>
        <v>0</v>
      </c>
      <c r="K20" s="89">
        <f t="shared" si="2"/>
        <v>0</v>
      </c>
      <c r="L20" s="89">
        <f t="shared" si="2"/>
        <v>0</v>
      </c>
      <c r="M20" s="89">
        <f t="shared" si="2"/>
        <v>0</v>
      </c>
      <c r="N20" s="89">
        <f t="shared" si="2"/>
        <v>0</v>
      </c>
      <c r="O20" s="89">
        <f t="shared" si="2"/>
        <v>0</v>
      </c>
      <c r="P20" s="89">
        <f t="shared" si="2"/>
        <v>0</v>
      </c>
      <c r="Q20" s="89">
        <f t="shared" si="2"/>
        <v>0</v>
      </c>
      <c r="R20" s="89">
        <f t="shared" si="2"/>
        <v>0</v>
      </c>
      <c r="S20" s="89">
        <f t="shared" si="2"/>
        <v>0</v>
      </c>
      <c r="T20" s="89">
        <f t="shared" si="2"/>
        <v>0</v>
      </c>
      <c r="U20" s="89">
        <f t="shared" si="2"/>
        <v>0</v>
      </c>
      <c r="V20" s="89">
        <f t="shared" si="2"/>
        <v>0</v>
      </c>
      <c r="W20" s="89">
        <f t="shared" si="2"/>
        <v>0</v>
      </c>
      <c r="X20" s="89">
        <f t="shared" si="2"/>
        <v>0</v>
      </c>
      <c r="Y20" s="89">
        <f t="shared" si="2"/>
        <v>0</v>
      </c>
      <c r="Z20" s="89">
        <f>Z16+Z17-Z19</f>
        <v>0</v>
      </c>
    </row>
    <row r="21" spans="2:26" s="2" customFormat="1" ht="15" customHeight="1">
      <c r="B21" s="104" t="s">
        <v>97</v>
      </c>
      <c r="C21" s="100" t="s">
        <v>80</v>
      </c>
      <c r="D21" s="12" t="s">
        <v>76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2:26" s="2" customFormat="1" ht="15" customHeight="1">
      <c r="B22" s="101" t="s">
        <v>98</v>
      </c>
      <c r="C22" s="102" t="s">
        <v>84</v>
      </c>
      <c r="D22" s="13" t="s">
        <v>76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7"/>
    </row>
    <row r="23" spans="2:26" s="2" customFormat="1" ht="15" customHeight="1">
      <c r="B23" s="103"/>
      <c r="C23" s="16" t="s">
        <v>125</v>
      </c>
      <c r="D23" s="15" t="s">
        <v>76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</row>
    <row r="24" spans="2:26" s="2" customFormat="1" ht="15" customHeight="1">
      <c r="B24" s="104" t="s">
        <v>6</v>
      </c>
      <c r="C24" s="100" t="s">
        <v>106</v>
      </c>
      <c r="D24" s="12" t="s">
        <v>76</v>
      </c>
      <c r="E24" s="89">
        <f t="shared" ref="E24:Y24" si="3">E20+E21-E22</f>
        <v>0</v>
      </c>
      <c r="F24" s="89">
        <f t="shared" si="3"/>
        <v>0</v>
      </c>
      <c r="G24" s="89">
        <f t="shared" si="3"/>
        <v>0</v>
      </c>
      <c r="H24" s="89">
        <f t="shared" si="3"/>
        <v>0</v>
      </c>
      <c r="I24" s="89">
        <f t="shared" si="3"/>
        <v>0</v>
      </c>
      <c r="J24" s="89">
        <f t="shared" si="3"/>
        <v>0</v>
      </c>
      <c r="K24" s="89">
        <f t="shared" si="3"/>
        <v>0</v>
      </c>
      <c r="L24" s="89">
        <f t="shared" si="3"/>
        <v>0</v>
      </c>
      <c r="M24" s="89">
        <f t="shared" si="3"/>
        <v>0</v>
      </c>
      <c r="N24" s="89">
        <f t="shared" si="3"/>
        <v>0</v>
      </c>
      <c r="O24" s="89">
        <f t="shared" si="3"/>
        <v>0</v>
      </c>
      <c r="P24" s="89">
        <f t="shared" si="3"/>
        <v>0</v>
      </c>
      <c r="Q24" s="89">
        <f t="shared" si="3"/>
        <v>0</v>
      </c>
      <c r="R24" s="89">
        <f t="shared" si="3"/>
        <v>0</v>
      </c>
      <c r="S24" s="89">
        <f t="shared" si="3"/>
        <v>0</v>
      </c>
      <c r="T24" s="89">
        <f t="shared" si="3"/>
        <v>0</v>
      </c>
      <c r="U24" s="89">
        <f t="shared" si="3"/>
        <v>0</v>
      </c>
      <c r="V24" s="89">
        <f t="shared" si="3"/>
        <v>0</v>
      </c>
      <c r="W24" s="89">
        <f t="shared" si="3"/>
        <v>0</v>
      </c>
      <c r="X24" s="89">
        <f t="shared" si="3"/>
        <v>0</v>
      </c>
      <c r="Y24" s="89">
        <f t="shared" si="3"/>
        <v>0</v>
      </c>
      <c r="Z24" s="89">
        <f>Z20+Z21-Z22</f>
        <v>0</v>
      </c>
    </row>
    <row r="25" spans="2:26" s="2" customFormat="1" ht="15" customHeight="1">
      <c r="B25" s="104" t="s">
        <v>99</v>
      </c>
      <c r="C25" s="100" t="s">
        <v>28</v>
      </c>
      <c r="D25" s="12" t="s">
        <v>76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2:26" s="2" customFormat="1" ht="15" customHeight="1">
      <c r="B26" s="104" t="s">
        <v>117</v>
      </c>
      <c r="C26" s="100" t="s">
        <v>88</v>
      </c>
      <c r="D26" s="12" t="s">
        <v>76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2:26" s="2" customFormat="1" ht="15" customHeight="1">
      <c r="B27" s="104" t="s">
        <v>118</v>
      </c>
      <c r="C27" s="100" t="s">
        <v>107</v>
      </c>
      <c r="D27" s="12" t="s">
        <v>76</v>
      </c>
      <c r="E27" s="89">
        <f>E24-E25-E26</f>
        <v>0</v>
      </c>
      <c r="F27" s="89">
        <f t="shared" ref="F27:S27" si="4">F24-F25-F26</f>
        <v>0</v>
      </c>
      <c r="G27" s="89">
        <f t="shared" si="4"/>
        <v>0</v>
      </c>
      <c r="H27" s="89">
        <f t="shared" si="4"/>
        <v>0</v>
      </c>
      <c r="I27" s="89">
        <f t="shared" si="4"/>
        <v>0</v>
      </c>
      <c r="J27" s="89">
        <f t="shared" si="4"/>
        <v>0</v>
      </c>
      <c r="K27" s="89">
        <f t="shared" si="4"/>
        <v>0</v>
      </c>
      <c r="L27" s="89">
        <f t="shared" si="4"/>
        <v>0</v>
      </c>
      <c r="M27" s="89">
        <f t="shared" si="4"/>
        <v>0</v>
      </c>
      <c r="N27" s="89">
        <f t="shared" si="4"/>
        <v>0</v>
      </c>
      <c r="O27" s="89">
        <f t="shared" si="4"/>
        <v>0</v>
      </c>
      <c r="P27" s="89">
        <f t="shared" si="4"/>
        <v>0</v>
      </c>
      <c r="Q27" s="89">
        <f t="shared" si="4"/>
        <v>0</v>
      </c>
      <c r="R27" s="89">
        <f t="shared" si="4"/>
        <v>0</v>
      </c>
      <c r="S27" s="89">
        <f t="shared" si="4"/>
        <v>0</v>
      </c>
      <c r="T27" s="89">
        <f t="shared" ref="T27:Z27" si="5">T24-T25-T26</f>
        <v>0</v>
      </c>
      <c r="U27" s="89">
        <f t="shared" si="5"/>
        <v>0</v>
      </c>
      <c r="V27" s="89">
        <f t="shared" si="5"/>
        <v>0</v>
      </c>
      <c r="W27" s="89">
        <f t="shared" si="5"/>
        <v>0</v>
      </c>
      <c r="X27" s="89">
        <f t="shared" si="5"/>
        <v>0</v>
      </c>
      <c r="Y27" s="89">
        <f t="shared" si="5"/>
        <v>0</v>
      </c>
      <c r="Z27" s="89">
        <f t="shared" si="5"/>
        <v>0</v>
      </c>
    </row>
    <row r="28" spans="2:26" ht="15" customHeight="1">
      <c r="B28" s="63"/>
      <c r="C28" s="62"/>
      <c r="D28" s="64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2:26" s="20" customFormat="1" ht="15" customHeight="1">
      <c r="B29" s="63"/>
      <c r="C29" s="64"/>
      <c r="D29" s="6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6" s="20" customFormat="1" ht="15" customHeight="1">
      <c r="B30" s="65"/>
      <c r="C30" s="1"/>
      <c r="D30" s="1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6" s="20" customFormat="1" ht="15" customHeight="1">
      <c r="B31" s="8"/>
      <c r="C31" s="3"/>
      <c r="D31" s="3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6" s="20" customFormat="1" ht="15" customHeight="1">
      <c r="B32" s="8"/>
      <c r="C32" s="138" t="s">
        <v>100</v>
      </c>
      <c r="D32" s="13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s="20" customFormat="1" ht="15" customHeight="1">
      <c r="B33" s="8"/>
      <c r="C33" s="139" t="s">
        <v>101</v>
      </c>
      <c r="D33" s="13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s="20" customFormat="1" ht="15" customHeight="1">
      <c r="B34" s="9"/>
      <c r="C34" s="21"/>
      <c r="D34" s="2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2:25" s="20" customFormat="1" ht="15" customHeight="1">
      <c r="B35" s="9"/>
      <c r="C35" s="21" t="s">
        <v>102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s="20" customFormat="1" ht="15" customHeight="1">
      <c r="B36" s="9"/>
      <c r="C36" s="21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s="20" customFormat="1" ht="15" customHeight="1">
      <c r="B37" s="9"/>
      <c r="C37" s="21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s="20" customFormat="1" ht="15" customHeight="1">
      <c r="B38" s="9"/>
      <c r="C38" s="2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s="20" customFormat="1" ht="15" customHeight="1">
      <c r="B39" s="9"/>
      <c r="C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ht="15" customHeight="1"/>
    <row r="41" spans="2:25" ht="15" customHeight="1">
      <c r="B41" s="9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2:25" ht="15" customHeight="1">
      <c r="B42" s="9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2:25" ht="15" customHeight="1">
      <c r="B43" s="9"/>
      <c r="C43" s="2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2:25" ht="15" customHeight="1"/>
    <row r="45" spans="2:25" ht="15" customHeight="1"/>
    <row r="46" spans="2:25" ht="15" customHeight="1"/>
    <row r="47" spans="2:25" ht="15" customHeight="1"/>
    <row r="48" spans="2:2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</sheetData>
  <mergeCells count="3">
    <mergeCell ref="H2:H3"/>
    <mergeCell ref="C32:D32"/>
    <mergeCell ref="C33:D33"/>
  </mergeCells>
  <pageMargins left="0.39370078740157483" right="0.39370078740157483" top="0.39370078740157483" bottom="0.39370078740157483" header="0.39370078740157483" footer="0.39370078740157483"/>
  <pageSetup paperSize="9" scale="60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6">
    <outlinePr summaryBelow="0"/>
  </sheetPr>
  <dimension ref="B1:AC110"/>
  <sheetViews>
    <sheetView showGridLines="0" tabSelected="1" view="pageBreakPreview" topLeftCell="A26" zoomScale="85" zoomScaleNormal="85" zoomScaleSheetLayoutView="85" workbookViewId="0">
      <selection activeCell="E41" sqref="E41:Z41"/>
    </sheetView>
  </sheetViews>
  <sheetFormatPr defaultColWidth="9.109375" defaultRowHeight="10.199999999999999" outlineLevelCol="1"/>
  <cols>
    <col min="1" max="1" width="5.6640625" style="3" customWidth="1"/>
    <col min="2" max="2" width="5.6640625" style="4" customWidth="1"/>
    <col min="3" max="3" width="60.6640625" style="3" customWidth="1"/>
    <col min="4" max="4" width="5.6640625" style="4" customWidth="1"/>
    <col min="5" max="18" width="10.6640625" style="3" customWidth="1"/>
    <col min="19" max="25" width="10.6640625" style="3" customWidth="1" outlineLevel="1"/>
    <col min="26" max="29" width="10.6640625" style="3" customWidth="1"/>
    <col min="30" max="16384" width="9.109375" style="3"/>
  </cols>
  <sheetData>
    <row r="1" spans="2:29" ht="15" customHeight="1"/>
    <row r="2" spans="2:29" ht="15" customHeight="1">
      <c r="B2" s="20" t="s">
        <v>121</v>
      </c>
      <c r="D2" s="7"/>
      <c r="H2" s="136" t="s">
        <v>123</v>
      </c>
    </row>
    <row r="3" spans="2:29" ht="24.75" customHeight="1">
      <c r="H3" s="137"/>
    </row>
    <row r="4" spans="2:29" s="20" customFormat="1" ht="20.100000000000001" customHeight="1">
      <c r="B4" s="108" t="s">
        <v>0</v>
      </c>
      <c r="C4" s="109" t="s">
        <v>87</v>
      </c>
      <c r="D4" s="10" t="s">
        <v>59</v>
      </c>
      <c r="E4" s="11">
        <f>IF($H$4="","n-3",IF($H$4="n","n-3",$H$4-3))</f>
        <v>2020</v>
      </c>
      <c r="F4" s="11">
        <f>IF($H$4="","n-2",IF($H$4="n","n-2",$H$4-2))</f>
        <v>2021</v>
      </c>
      <c r="G4" s="11">
        <f>IF($H$4="","n-1",IF($H$4="n","n-1",$H$4-1))</f>
        <v>2022</v>
      </c>
      <c r="H4" s="69">
        <v>2023</v>
      </c>
      <c r="I4" s="11">
        <f>IF($H$4="","n+1",IF($H$4="n","n+1",$H$4+1))</f>
        <v>2024</v>
      </c>
      <c r="J4" s="11">
        <f>IF($H$4="","n+2",IF($H$4="n","n+2",$H$4+2))</f>
        <v>2025</v>
      </c>
      <c r="K4" s="11">
        <f>IF($H$4="","n+3",IF($H$4="n","n+3",$H$4+3))</f>
        <v>2026</v>
      </c>
      <c r="L4" s="11">
        <f>IF($H$4="","n+4",IF($H$4="n","n+4",$H$4+4))</f>
        <v>2027</v>
      </c>
      <c r="M4" s="11">
        <f>IF($H$4="","n+5",IF($H$4="n","n+5",$H$4+5))</f>
        <v>2028</v>
      </c>
      <c r="N4" s="11">
        <f>IF($H$4="","n+6",IF($H$4="n","n+6",$H$4+6))</f>
        <v>2029</v>
      </c>
      <c r="O4" s="11">
        <f>IF($H$4="","n+7",IF($H$4="n","n+7",$H$4+7))</f>
        <v>2030</v>
      </c>
      <c r="P4" s="11">
        <f>IF($H$4="","n+8",IF($H$4="n","n+8",$H$4+8))</f>
        <v>2031</v>
      </c>
      <c r="Q4" s="11">
        <f>IF($H$4="","n+9",IF($H$4="n","n+9",$H$4+9))</f>
        <v>2032</v>
      </c>
      <c r="R4" s="11">
        <f>IF($H$4="","n+10",IF($H$4="n","n+10",$H$4+10))</f>
        <v>2033</v>
      </c>
      <c r="S4" s="11">
        <f>IF($H$4="","n+11",IF($H$4="n","n+11",$H$4+11))</f>
        <v>2034</v>
      </c>
      <c r="T4" s="11">
        <f>IF($H$4="","n+12",IF($H$4="n","n+12",$H$4+12))</f>
        <v>2035</v>
      </c>
      <c r="U4" s="11">
        <f>IF($H$4="","n+13",IF($H$4="n","n+13",$H$4+13))</f>
        <v>2036</v>
      </c>
      <c r="V4" s="11">
        <f>IF($H$4="","n+14",IF($H$4="n","n+14",$H$4+14))</f>
        <v>2037</v>
      </c>
      <c r="W4" s="11">
        <f>IF($H$4="","n+15",IF($H$4="n","n+15",$H$4+15))</f>
        <v>2038</v>
      </c>
      <c r="X4" s="11">
        <f>IF($H$4="","n+16",IF($H$4="n","n+16",$H$4+16))</f>
        <v>2039</v>
      </c>
      <c r="Y4" s="11">
        <f>IF($H$4="","n+17",IF($H$4="n","n+17",$H$4+17))</f>
        <v>2040</v>
      </c>
      <c r="Z4" s="11" t="s">
        <v>60</v>
      </c>
    </row>
    <row r="5" spans="2:29" s="1" customFormat="1" ht="15" customHeight="1">
      <c r="B5" s="59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  <c r="L5" s="60">
        <v>11</v>
      </c>
      <c r="M5" s="60">
        <v>12</v>
      </c>
      <c r="N5" s="60">
        <v>13</v>
      </c>
      <c r="O5" s="60">
        <v>14</v>
      </c>
      <c r="P5" s="60">
        <v>15</v>
      </c>
      <c r="Q5" s="60">
        <v>16</v>
      </c>
      <c r="R5" s="60">
        <v>17</v>
      </c>
      <c r="S5" s="60">
        <v>18</v>
      </c>
      <c r="T5" s="60">
        <v>19</v>
      </c>
      <c r="U5" s="60">
        <v>20</v>
      </c>
      <c r="V5" s="60">
        <v>21</v>
      </c>
      <c r="W5" s="60">
        <v>22</v>
      </c>
      <c r="X5" s="60">
        <v>23</v>
      </c>
      <c r="Y5" s="60">
        <v>24</v>
      </c>
      <c r="Z5" s="61" t="s">
        <v>60</v>
      </c>
      <c r="AA5" s="7"/>
      <c r="AB5" s="7"/>
      <c r="AC5" s="7"/>
    </row>
    <row r="6" spans="2:29" ht="15" customHeight="1">
      <c r="B6" s="110"/>
      <c r="C6" s="24" t="s">
        <v>91</v>
      </c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</row>
    <row r="7" spans="2:29" s="19" customFormat="1" ht="15" customHeight="1">
      <c r="B7" s="111" t="s">
        <v>1</v>
      </c>
      <c r="C7" s="112" t="s">
        <v>29</v>
      </c>
      <c r="D7" s="28" t="s">
        <v>76</v>
      </c>
      <c r="E7" s="92">
        <f t="shared" ref="E7:Z7" si="0">E8+E9+E11+E12+E13</f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0</v>
      </c>
      <c r="K7" s="92">
        <f t="shared" si="0"/>
        <v>0</v>
      </c>
      <c r="L7" s="92">
        <f t="shared" si="0"/>
        <v>0</v>
      </c>
      <c r="M7" s="92">
        <f t="shared" si="0"/>
        <v>0</v>
      </c>
      <c r="N7" s="92">
        <f t="shared" si="0"/>
        <v>0</v>
      </c>
      <c r="O7" s="92">
        <f t="shared" si="0"/>
        <v>0</v>
      </c>
      <c r="P7" s="92">
        <f t="shared" si="0"/>
        <v>0</v>
      </c>
      <c r="Q7" s="92">
        <f t="shared" si="0"/>
        <v>0</v>
      </c>
      <c r="R7" s="92">
        <f t="shared" si="0"/>
        <v>0</v>
      </c>
      <c r="S7" s="92">
        <f t="shared" si="0"/>
        <v>0</v>
      </c>
      <c r="T7" s="92">
        <f t="shared" si="0"/>
        <v>0</v>
      </c>
      <c r="U7" s="92">
        <f t="shared" si="0"/>
        <v>0</v>
      </c>
      <c r="V7" s="92">
        <f t="shared" si="0"/>
        <v>0</v>
      </c>
      <c r="W7" s="92">
        <f t="shared" si="0"/>
        <v>0</v>
      </c>
      <c r="X7" s="92">
        <f t="shared" si="0"/>
        <v>0</v>
      </c>
      <c r="Y7" s="92">
        <f t="shared" si="0"/>
        <v>0</v>
      </c>
      <c r="Z7" s="93">
        <f t="shared" si="0"/>
        <v>0</v>
      </c>
    </row>
    <row r="8" spans="2:29" s="17" customFormat="1" ht="15" customHeight="1">
      <c r="B8" s="113" t="s">
        <v>6</v>
      </c>
      <c r="C8" s="114" t="s">
        <v>30</v>
      </c>
      <c r="D8" s="29" t="s">
        <v>76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80"/>
    </row>
    <row r="9" spans="2:29" s="17" customFormat="1" ht="15" customHeight="1">
      <c r="B9" s="115" t="s">
        <v>12</v>
      </c>
      <c r="C9" s="32" t="s">
        <v>31</v>
      </c>
      <c r="D9" s="30" t="s">
        <v>76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</row>
    <row r="10" spans="2:29" s="17" customFormat="1" ht="15" customHeight="1">
      <c r="B10" s="116"/>
      <c r="C10" s="117" t="s">
        <v>82</v>
      </c>
      <c r="D10" s="31" t="s">
        <v>76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8"/>
    </row>
    <row r="11" spans="2:29" s="17" customFormat="1" ht="15" customHeight="1">
      <c r="B11" s="115" t="s">
        <v>47</v>
      </c>
      <c r="C11" s="32" t="s">
        <v>32</v>
      </c>
      <c r="D11" s="30" t="s">
        <v>76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29" s="17" customFormat="1" ht="15" customHeight="1">
      <c r="B12" s="115" t="s">
        <v>66</v>
      </c>
      <c r="C12" s="32" t="s">
        <v>55</v>
      </c>
      <c r="D12" s="30" t="s">
        <v>76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</row>
    <row r="13" spans="2:29" s="17" customFormat="1" ht="15" customHeight="1">
      <c r="B13" s="116" t="s">
        <v>67</v>
      </c>
      <c r="C13" s="118" t="s">
        <v>62</v>
      </c>
      <c r="D13" s="31" t="s">
        <v>76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</row>
    <row r="14" spans="2:29" s="19" customFormat="1" ht="15" customHeight="1">
      <c r="B14" s="111" t="s">
        <v>2</v>
      </c>
      <c r="C14" s="112" t="s">
        <v>33</v>
      </c>
      <c r="D14" s="28" t="s">
        <v>76</v>
      </c>
      <c r="E14" s="92">
        <f>E15+E16+E17+E19</f>
        <v>0</v>
      </c>
      <c r="F14" s="92">
        <f t="shared" ref="F14:Z14" si="1">F15+F16+F17+F19</f>
        <v>0</v>
      </c>
      <c r="G14" s="92">
        <f t="shared" si="1"/>
        <v>0</v>
      </c>
      <c r="H14" s="92">
        <f t="shared" si="1"/>
        <v>0</v>
      </c>
      <c r="I14" s="92">
        <f t="shared" si="1"/>
        <v>0</v>
      </c>
      <c r="J14" s="92">
        <f t="shared" si="1"/>
        <v>0</v>
      </c>
      <c r="K14" s="92">
        <f t="shared" si="1"/>
        <v>0</v>
      </c>
      <c r="L14" s="92">
        <f t="shared" si="1"/>
        <v>0</v>
      </c>
      <c r="M14" s="92">
        <f t="shared" si="1"/>
        <v>0</v>
      </c>
      <c r="N14" s="92">
        <f t="shared" si="1"/>
        <v>0</v>
      </c>
      <c r="O14" s="92">
        <f t="shared" si="1"/>
        <v>0</v>
      </c>
      <c r="P14" s="92">
        <f t="shared" si="1"/>
        <v>0</v>
      </c>
      <c r="Q14" s="92">
        <f t="shared" si="1"/>
        <v>0</v>
      </c>
      <c r="R14" s="92">
        <f t="shared" si="1"/>
        <v>0</v>
      </c>
      <c r="S14" s="92">
        <f t="shared" si="1"/>
        <v>0</v>
      </c>
      <c r="T14" s="92">
        <f t="shared" si="1"/>
        <v>0</v>
      </c>
      <c r="U14" s="92">
        <f t="shared" si="1"/>
        <v>0</v>
      </c>
      <c r="V14" s="92">
        <f t="shared" si="1"/>
        <v>0</v>
      </c>
      <c r="W14" s="92">
        <f t="shared" si="1"/>
        <v>0</v>
      </c>
      <c r="X14" s="92">
        <f t="shared" si="1"/>
        <v>0</v>
      </c>
      <c r="Y14" s="92">
        <f t="shared" si="1"/>
        <v>0</v>
      </c>
      <c r="Z14" s="93">
        <f t="shared" si="1"/>
        <v>0</v>
      </c>
    </row>
    <row r="15" spans="2:29" s="17" customFormat="1" ht="15" customHeight="1">
      <c r="B15" s="115" t="s">
        <v>6</v>
      </c>
      <c r="C15" s="32" t="s">
        <v>34</v>
      </c>
      <c r="D15" s="30" t="s">
        <v>76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80"/>
    </row>
    <row r="16" spans="2:29" s="17" customFormat="1" ht="15" customHeight="1">
      <c r="B16" s="115" t="s">
        <v>12</v>
      </c>
      <c r="C16" s="32" t="s">
        <v>35</v>
      </c>
      <c r="D16" s="30" t="s">
        <v>76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</row>
    <row r="17" spans="2:26" s="17" customFormat="1" ht="15" customHeight="1">
      <c r="B17" s="115" t="s">
        <v>47</v>
      </c>
      <c r="C17" s="32" t="s">
        <v>81</v>
      </c>
      <c r="D17" s="30" t="s">
        <v>76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80"/>
    </row>
    <row r="18" spans="2:26" s="17" customFormat="1" ht="15" customHeight="1">
      <c r="B18" s="116"/>
      <c r="C18" s="33" t="s">
        <v>83</v>
      </c>
      <c r="D18" s="31" t="s">
        <v>76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80"/>
    </row>
    <row r="19" spans="2:26" s="17" customFormat="1" ht="15" customHeight="1">
      <c r="B19" s="113" t="s">
        <v>66</v>
      </c>
      <c r="C19" s="114" t="s">
        <v>63</v>
      </c>
      <c r="D19" s="29" t="s">
        <v>76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</row>
    <row r="20" spans="2:26" s="19" customFormat="1" ht="15" customHeight="1">
      <c r="B20" s="111" t="s">
        <v>3</v>
      </c>
      <c r="C20" s="112" t="s">
        <v>103</v>
      </c>
      <c r="D20" s="28" t="s">
        <v>76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/>
    </row>
    <row r="21" spans="2:26" s="19" customFormat="1" ht="15" customHeight="1">
      <c r="B21" s="111" t="s">
        <v>4</v>
      </c>
      <c r="C21" s="112" t="s">
        <v>104</v>
      </c>
      <c r="D21" s="28" t="s">
        <v>76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9"/>
    </row>
    <row r="22" spans="2:26" s="19" customFormat="1" ht="15" customHeight="1">
      <c r="B22" s="111"/>
      <c r="C22" s="112" t="s">
        <v>71</v>
      </c>
      <c r="D22" s="28" t="s">
        <v>76</v>
      </c>
      <c r="E22" s="92">
        <f>E14+E7+E20+E21</f>
        <v>0</v>
      </c>
      <c r="F22" s="92">
        <f t="shared" ref="F22:Z22" si="2">F14+F7+F20+F21</f>
        <v>0</v>
      </c>
      <c r="G22" s="92">
        <f t="shared" si="2"/>
        <v>0</v>
      </c>
      <c r="H22" s="92">
        <f t="shared" si="2"/>
        <v>0</v>
      </c>
      <c r="I22" s="92">
        <f t="shared" si="2"/>
        <v>0</v>
      </c>
      <c r="J22" s="92">
        <f t="shared" si="2"/>
        <v>0</v>
      </c>
      <c r="K22" s="92">
        <f t="shared" si="2"/>
        <v>0</v>
      </c>
      <c r="L22" s="92">
        <f t="shared" si="2"/>
        <v>0</v>
      </c>
      <c r="M22" s="92">
        <f t="shared" si="2"/>
        <v>0</v>
      </c>
      <c r="N22" s="92">
        <f t="shared" si="2"/>
        <v>0</v>
      </c>
      <c r="O22" s="92">
        <f t="shared" si="2"/>
        <v>0</v>
      </c>
      <c r="P22" s="92">
        <f t="shared" si="2"/>
        <v>0</v>
      </c>
      <c r="Q22" s="92">
        <f t="shared" si="2"/>
        <v>0</v>
      </c>
      <c r="R22" s="92">
        <f t="shared" si="2"/>
        <v>0</v>
      </c>
      <c r="S22" s="92">
        <f t="shared" si="2"/>
        <v>0</v>
      </c>
      <c r="T22" s="92">
        <f t="shared" si="2"/>
        <v>0</v>
      </c>
      <c r="U22" s="92">
        <f t="shared" si="2"/>
        <v>0</v>
      </c>
      <c r="V22" s="92">
        <f t="shared" si="2"/>
        <v>0</v>
      </c>
      <c r="W22" s="92">
        <f t="shared" si="2"/>
        <v>0</v>
      </c>
      <c r="X22" s="92">
        <f t="shared" si="2"/>
        <v>0</v>
      </c>
      <c r="Y22" s="92">
        <f t="shared" si="2"/>
        <v>0</v>
      </c>
      <c r="Z22" s="92">
        <f t="shared" si="2"/>
        <v>0</v>
      </c>
    </row>
    <row r="23" spans="2:26" ht="15" customHeight="1">
      <c r="B23" s="110"/>
      <c r="C23" s="24" t="s">
        <v>92</v>
      </c>
      <c r="D23" s="2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</row>
    <row r="24" spans="2:26" s="19" customFormat="1" ht="15" customHeight="1">
      <c r="B24" s="34" t="s">
        <v>1</v>
      </c>
      <c r="C24" s="119" t="s">
        <v>36</v>
      </c>
      <c r="D24" s="34" t="s">
        <v>76</v>
      </c>
      <c r="E24" s="90">
        <f t="shared" ref="E24:Z24" si="3">SUM(E25:E31)</f>
        <v>0</v>
      </c>
      <c r="F24" s="90">
        <f t="shared" si="3"/>
        <v>0</v>
      </c>
      <c r="G24" s="90">
        <f t="shared" si="3"/>
        <v>0</v>
      </c>
      <c r="H24" s="90">
        <f t="shared" si="3"/>
        <v>0</v>
      </c>
      <c r="I24" s="90">
        <f t="shared" si="3"/>
        <v>0</v>
      </c>
      <c r="J24" s="90">
        <f t="shared" si="3"/>
        <v>0</v>
      </c>
      <c r="K24" s="90">
        <f t="shared" si="3"/>
        <v>0</v>
      </c>
      <c r="L24" s="90">
        <f t="shared" si="3"/>
        <v>0</v>
      </c>
      <c r="M24" s="90">
        <f t="shared" si="3"/>
        <v>0</v>
      </c>
      <c r="N24" s="90">
        <f t="shared" si="3"/>
        <v>0</v>
      </c>
      <c r="O24" s="90">
        <f t="shared" si="3"/>
        <v>0</v>
      </c>
      <c r="P24" s="90">
        <f t="shared" si="3"/>
        <v>0</v>
      </c>
      <c r="Q24" s="90">
        <f t="shared" si="3"/>
        <v>0</v>
      </c>
      <c r="R24" s="90">
        <f t="shared" si="3"/>
        <v>0</v>
      </c>
      <c r="S24" s="90">
        <f t="shared" si="3"/>
        <v>0</v>
      </c>
      <c r="T24" s="90">
        <f t="shared" si="3"/>
        <v>0</v>
      </c>
      <c r="U24" s="90">
        <f t="shared" si="3"/>
        <v>0</v>
      </c>
      <c r="V24" s="90">
        <f t="shared" si="3"/>
        <v>0</v>
      </c>
      <c r="W24" s="90">
        <f t="shared" si="3"/>
        <v>0</v>
      </c>
      <c r="X24" s="90">
        <f t="shared" si="3"/>
        <v>0</v>
      </c>
      <c r="Y24" s="90">
        <f t="shared" si="3"/>
        <v>0</v>
      </c>
      <c r="Z24" s="90">
        <f t="shared" si="3"/>
        <v>0</v>
      </c>
    </row>
    <row r="25" spans="2:26" s="17" customFormat="1" ht="15" customHeight="1">
      <c r="B25" s="35" t="s">
        <v>6</v>
      </c>
      <c r="C25" s="120" t="s">
        <v>64</v>
      </c>
      <c r="D25" s="35" t="s">
        <v>76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2:26" s="17" customFormat="1" ht="15" customHeight="1">
      <c r="B26" s="35" t="s">
        <v>12</v>
      </c>
      <c r="C26" s="120" t="s">
        <v>37</v>
      </c>
      <c r="D26" s="35" t="s">
        <v>76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2:26" s="17" customFormat="1" ht="15" customHeight="1">
      <c r="B27" s="35" t="s">
        <v>47</v>
      </c>
      <c r="C27" s="120" t="s">
        <v>38</v>
      </c>
      <c r="D27" s="35" t="s">
        <v>76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2:26" s="17" customFormat="1" ht="15" customHeight="1">
      <c r="B28" s="35" t="s">
        <v>66</v>
      </c>
      <c r="C28" s="120" t="s">
        <v>39</v>
      </c>
      <c r="D28" s="35" t="s">
        <v>76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2:26" s="17" customFormat="1" ht="15" customHeight="1">
      <c r="B29" s="35" t="s">
        <v>67</v>
      </c>
      <c r="C29" s="120" t="s">
        <v>40</v>
      </c>
      <c r="D29" s="35" t="s">
        <v>76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2:26" s="17" customFormat="1" ht="15" customHeight="1">
      <c r="B30" s="35" t="s">
        <v>68</v>
      </c>
      <c r="C30" s="120" t="s">
        <v>41</v>
      </c>
      <c r="D30" s="35" t="s">
        <v>76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2:26" s="17" customFormat="1" ht="15" customHeight="1">
      <c r="B31" s="35" t="s">
        <v>69</v>
      </c>
      <c r="C31" s="121" t="s">
        <v>42</v>
      </c>
      <c r="D31" s="35" t="s">
        <v>76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2:26" s="19" customFormat="1" ht="15" customHeight="1">
      <c r="B32" s="34" t="s">
        <v>2</v>
      </c>
      <c r="C32" s="119" t="s">
        <v>43</v>
      </c>
      <c r="D32" s="34" t="s">
        <v>76</v>
      </c>
      <c r="E32" s="90">
        <f t="shared" ref="E32:Z32" si="4">E33+E34+E36+E38</f>
        <v>0</v>
      </c>
      <c r="F32" s="90">
        <f t="shared" si="4"/>
        <v>0</v>
      </c>
      <c r="G32" s="90">
        <f t="shared" si="4"/>
        <v>0</v>
      </c>
      <c r="H32" s="90">
        <f t="shared" si="4"/>
        <v>0</v>
      </c>
      <c r="I32" s="90">
        <f t="shared" si="4"/>
        <v>0</v>
      </c>
      <c r="J32" s="90">
        <f t="shared" si="4"/>
        <v>0</v>
      </c>
      <c r="K32" s="90">
        <f t="shared" si="4"/>
        <v>0</v>
      </c>
      <c r="L32" s="90">
        <f t="shared" si="4"/>
        <v>0</v>
      </c>
      <c r="M32" s="90">
        <f t="shared" si="4"/>
        <v>0</v>
      </c>
      <c r="N32" s="90">
        <f t="shared" si="4"/>
        <v>0</v>
      </c>
      <c r="O32" s="90">
        <f t="shared" si="4"/>
        <v>0</v>
      </c>
      <c r="P32" s="90">
        <f t="shared" si="4"/>
        <v>0</v>
      </c>
      <c r="Q32" s="90">
        <f t="shared" si="4"/>
        <v>0</v>
      </c>
      <c r="R32" s="90">
        <f t="shared" si="4"/>
        <v>0</v>
      </c>
      <c r="S32" s="90">
        <f t="shared" si="4"/>
        <v>0</v>
      </c>
      <c r="T32" s="90">
        <f t="shared" si="4"/>
        <v>0</v>
      </c>
      <c r="U32" s="90">
        <f t="shared" si="4"/>
        <v>0</v>
      </c>
      <c r="V32" s="90">
        <f t="shared" si="4"/>
        <v>0</v>
      </c>
      <c r="W32" s="90">
        <f t="shared" si="4"/>
        <v>0</v>
      </c>
      <c r="X32" s="90">
        <f t="shared" si="4"/>
        <v>0</v>
      </c>
      <c r="Y32" s="90">
        <f t="shared" si="4"/>
        <v>0</v>
      </c>
      <c r="Z32" s="90">
        <f t="shared" si="4"/>
        <v>0</v>
      </c>
    </row>
    <row r="33" spans="2:26" s="17" customFormat="1" ht="15" customHeight="1">
      <c r="B33" s="35" t="s">
        <v>6</v>
      </c>
      <c r="C33" s="120" t="s">
        <v>90</v>
      </c>
      <c r="D33" s="35" t="s">
        <v>76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2:26" s="17" customFormat="1" ht="15" customHeight="1">
      <c r="B34" s="35" t="s">
        <v>12</v>
      </c>
      <c r="C34" s="120" t="s">
        <v>89</v>
      </c>
      <c r="D34" s="35" t="s">
        <v>76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2:26" s="17" customFormat="1" ht="15" customHeight="1">
      <c r="B35" s="35"/>
      <c r="C35" s="122" t="s">
        <v>126</v>
      </c>
      <c r="D35" s="35" t="s">
        <v>76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2:26" s="17" customFormat="1" ht="15" customHeight="1">
      <c r="B36" s="35" t="s">
        <v>47</v>
      </c>
      <c r="C36" s="120" t="s">
        <v>85</v>
      </c>
      <c r="D36" s="35" t="s">
        <v>76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2:26" s="17" customFormat="1" ht="15" customHeight="1">
      <c r="B37" s="35"/>
      <c r="C37" s="122" t="s">
        <v>126</v>
      </c>
      <c r="D37" s="35" t="s">
        <v>76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2:26" s="17" customFormat="1" ht="15" customHeight="1">
      <c r="B38" s="35" t="s">
        <v>66</v>
      </c>
      <c r="C38" s="120" t="s">
        <v>86</v>
      </c>
      <c r="D38" s="35" t="s">
        <v>76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2:26" s="17" customFormat="1" ht="15" customHeight="1">
      <c r="B39" s="35"/>
      <c r="C39" s="36" t="s">
        <v>124</v>
      </c>
      <c r="D39" s="35" t="s">
        <v>76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2:26" s="19" customFormat="1" ht="15" customHeight="1">
      <c r="B40" s="34"/>
      <c r="C40" s="119" t="s">
        <v>53</v>
      </c>
      <c r="D40" s="34" t="s">
        <v>76</v>
      </c>
      <c r="E40" s="90">
        <f t="shared" ref="E40:Z40" si="5">E32+E24</f>
        <v>0</v>
      </c>
      <c r="F40" s="90">
        <f t="shared" si="5"/>
        <v>0</v>
      </c>
      <c r="G40" s="90">
        <f t="shared" si="5"/>
        <v>0</v>
      </c>
      <c r="H40" s="90">
        <f t="shared" si="5"/>
        <v>0</v>
      </c>
      <c r="I40" s="90">
        <f t="shared" si="5"/>
        <v>0</v>
      </c>
      <c r="J40" s="90">
        <f t="shared" si="5"/>
        <v>0</v>
      </c>
      <c r="K40" s="90">
        <f t="shared" si="5"/>
        <v>0</v>
      </c>
      <c r="L40" s="90">
        <f t="shared" si="5"/>
        <v>0</v>
      </c>
      <c r="M40" s="90">
        <f t="shared" si="5"/>
        <v>0</v>
      </c>
      <c r="N40" s="90">
        <f t="shared" si="5"/>
        <v>0</v>
      </c>
      <c r="O40" s="90">
        <f t="shared" si="5"/>
        <v>0</v>
      </c>
      <c r="P40" s="90">
        <f t="shared" si="5"/>
        <v>0</v>
      </c>
      <c r="Q40" s="90">
        <f t="shared" si="5"/>
        <v>0</v>
      </c>
      <c r="R40" s="90">
        <f t="shared" si="5"/>
        <v>0</v>
      </c>
      <c r="S40" s="90">
        <f t="shared" si="5"/>
        <v>0</v>
      </c>
      <c r="T40" s="90">
        <f t="shared" si="5"/>
        <v>0</v>
      </c>
      <c r="U40" s="90">
        <f t="shared" si="5"/>
        <v>0</v>
      </c>
      <c r="V40" s="90">
        <f t="shared" si="5"/>
        <v>0</v>
      </c>
      <c r="W40" s="90">
        <f t="shared" si="5"/>
        <v>0</v>
      </c>
      <c r="X40" s="90">
        <f t="shared" si="5"/>
        <v>0</v>
      </c>
      <c r="Y40" s="90">
        <f t="shared" si="5"/>
        <v>0</v>
      </c>
      <c r="Z40" s="90">
        <f t="shared" si="5"/>
        <v>0</v>
      </c>
    </row>
    <row r="41" spans="2:26" s="19" customFormat="1" ht="15" customHeight="1">
      <c r="B41" s="63"/>
      <c r="C41" s="62"/>
      <c r="D41" s="64"/>
      <c r="E41" s="70" t="str">
        <f>IF(ROUND(E22,2)=ROUND(E40,2),"","BŁĄD")</f>
        <v/>
      </c>
      <c r="F41" s="70" t="str">
        <f t="shared" ref="F41:Z41" si="6">IF(F22=F40,"","BŁĄD")</f>
        <v/>
      </c>
      <c r="G41" s="70" t="str">
        <f t="shared" si="6"/>
        <v/>
      </c>
      <c r="H41" s="70" t="str">
        <f t="shared" si="6"/>
        <v/>
      </c>
      <c r="I41" s="70" t="str">
        <f t="shared" si="6"/>
        <v/>
      </c>
      <c r="J41" s="70" t="str">
        <f t="shared" si="6"/>
        <v/>
      </c>
      <c r="K41" s="70" t="str">
        <f t="shared" si="6"/>
        <v/>
      </c>
      <c r="L41" s="70" t="str">
        <f t="shared" si="6"/>
        <v/>
      </c>
      <c r="M41" s="70" t="str">
        <f t="shared" si="6"/>
        <v/>
      </c>
      <c r="N41" s="70" t="str">
        <f t="shared" si="6"/>
        <v/>
      </c>
      <c r="O41" s="70" t="str">
        <f t="shared" si="6"/>
        <v/>
      </c>
      <c r="P41" s="70" t="str">
        <f t="shared" si="6"/>
        <v/>
      </c>
      <c r="Q41" s="70" t="str">
        <f t="shared" si="6"/>
        <v/>
      </c>
      <c r="R41" s="70" t="str">
        <f t="shared" si="6"/>
        <v/>
      </c>
      <c r="S41" s="70" t="str">
        <f t="shared" si="6"/>
        <v/>
      </c>
      <c r="T41" s="70" t="str">
        <f t="shared" si="6"/>
        <v/>
      </c>
      <c r="U41" s="70" t="str">
        <f t="shared" si="6"/>
        <v/>
      </c>
      <c r="V41" s="70" t="str">
        <f t="shared" si="6"/>
        <v/>
      </c>
      <c r="W41" s="70" t="str">
        <f t="shared" si="6"/>
        <v/>
      </c>
      <c r="X41" s="70" t="str">
        <f t="shared" si="6"/>
        <v/>
      </c>
      <c r="Y41" s="70" t="str">
        <f t="shared" si="6"/>
        <v/>
      </c>
      <c r="Z41" s="70" t="str">
        <f t="shared" si="6"/>
        <v/>
      </c>
    </row>
    <row r="42" spans="2:26" s="19" customFormat="1" ht="15" customHeight="1">
      <c r="B42" s="63"/>
      <c r="C42" s="64"/>
      <c r="D42" s="64"/>
    </row>
    <row r="43" spans="2:26" s="19" customFormat="1" ht="15" customHeight="1">
      <c r="B43" s="65"/>
      <c r="C43" s="1"/>
      <c r="D43" s="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2:26" ht="15" customHeight="1">
      <c r="B44" s="8"/>
      <c r="D44" s="3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2:26" ht="15" customHeight="1">
      <c r="B45" s="8"/>
      <c r="C45" s="138" t="s">
        <v>100</v>
      </c>
      <c r="D45" s="13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2:26" ht="15" customHeight="1">
      <c r="B46" s="8"/>
      <c r="C46" s="139" t="s">
        <v>101</v>
      </c>
      <c r="D46" s="139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2:26" ht="15" customHeight="1"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2:26" ht="15" customHeight="1">
      <c r="C48" s="20" t="s">
        <v>102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26" ht="15" customHeight="1"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2:26" s="38" customFormat="1" ht="15" customHeight="1">
      <c r="B50" s="37"/>
      <c r="C50" s="38" t="s">
        <v>44</v>
      </c>
      <c r="D50" s="37"/>
      <c r="E50" s="39" t="b">
        <f t="shared" ref="E50:Z50" si="7">E40=E22</f>
        <v>1</v>
      </c>
      <c r="F50" s="39" t="b">
        <f t="shared" si="7"/>
        <v>1</v>
      </c>
      <c r="G50" s="39" t="b">
        <f t="shared" si="7"/>
        <v>1</v>
      </c>
      <c r="H50" s="39" t="b">
        <f t="shared" si="7"/>
        <v>1</v>
      </c>
      <c r="I50" s="39" t="b">
        <f t="shared" si="7"/>
        <v>1</v>
      </c>
      <c r="J50" s="39" t="b">
        <f t="shared" si="7"/>
        <v>1</v>
      </c>
      <c r="K50" s="39" t="b">
        <f t="shared" si="7"/>
        <v>1</v>
      </c>
      <c r="L50" s="39" t="b">
        <f t="shared" si="7"/>
        <v>1</v>
      </c>
      <c r="M50" s="39" t="b">
        <f t="shared" si="7"/>
        <v>1</v>
      </c>
      <c r="N50" s="39" t="b">
        <f t="shared" si="7"/>
        <v>1</v>
      </c>
      <c r="O50" s="39" t="b">
        <f t="shared" si="7"/>
        <v>1</v>
      </c>
      <c r="P50" s="39" t="b">
        <f t="shared" si="7"/>
        <v>1</v>
      </c>
      <c r="Q50" s="39" t="b">
        <f t="shared" si="7"/>
        <v>1</v>
      </c>
      <c r="R50" s="39" t="b">
        <f t="shared" si="7"/>
        <v>1</v>
      </c>
      <c r="S50" s="39" t="b">
        <f t="shared" si="7"/>
        <v>1</v>
      </c>
      <c r="T50" s="39" t="b">
        <f t="shared" si="7"/>
        <v>1</v>
      </c>
      <c r="U50" s="39" t="b">
        <f t="shared" si="7"/>
        <v>1</v>
      </c>
      <c r="V50" s="39" t="b">
        <f t="shared" si="7"/>
        <v>1</v>
      </c>
      <c r="W50" s="39" t="b">
        <f t="shared" si="7"/>
        <v>1</v>
      </c>
      <c r="X50" s="39" t="b">
        <f t="shared" si="7"/>
        <v>1</v>
      </c>
      <c r="Y50" s="39" t="b">
        <f t="shared" si="7"/>
        <v>1</v>
      </c>
      <c r="Z50" s="39" t="b">
        <f t="shared" si="7"/>
        <v>1</v>
      </c>
    </row>
    <row r="51" spans="2:26" ht="15" customHeight="1">
      <c r="C51" s="38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2:26" ht="15" customHeight="1"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2:26" ht="15" customHeight="1"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2:26" ht="15" customHeight="1"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2:26" ht="15" customHeight="1"/>
    <row r="56" spans="2:26" ht="15" customHeight="1"/>
    <row r="57" spans="2:26" ht="15" customHeight="1"/>
    <row r="58" spans="2:26" ht="15" customHeight="1"/>
    <row r="59" spans="2:26" ht="12" customHeight="1"/>
    <row r="60" spans="2:26" ht="12" customHeight="1"/>
    <row r="61" spans="2:26" ht="12" customHeight="1"/>
    <row r="62" spans="2:26" ht="12" customHeight="1"/>
    <row r="63" spans="2:26" ht="12" customHeight="1"/>
    <row r="64" spans="2:26" ht="12" customHeight="1"/>
    <row r="65" ht="12" customHeight="1"/>
    <row r="66" ht="12" customHeight="1"/>
    <row r="67" ht="12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</sheetData>
  <mergeCells count="3">
    <mergeCell ref="H2:H3"/>
    <mergeCell ref="C45:D45"/>
    <mergeCell ref="C46:D46"/>
  </mergeCells>
  <conditionalFormatting sqref="E50:Z50">
    <cfRule type="containsText" dxfId="0" priority="1" stopIfTrue="1" operator="containsText" text="Fałsz">
      <formula>NOT(ISERROR(SEARCH("Fałsz",E50)))</formula>
    </cfRule>
  </conditionalFormatting>
  <pageMargins left="0.39370078740157483" right="0.39370078740157483" top="0.39370078740157483" bottom="0.39370078740157483" header="0.39370078740157483" footer="0.39370078740157483"/>
  <pageSetup paperSize="9" scale="44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>
    <pageSetUpPr fitToPage="1"/>
  </sheetPr>
  <dimension ref="A1:AN64"/>
  <sheetViews>
    <sheetView showGridLines="0" view="pageBreakPreview" topLeftCell="A8" zoomScaleNormal="100" zoomScaleSheetLayoutView="100" workbookViewId="0">
      <selection activeCell="J3" sqref="J3"/>
    </sheetView>
  </sheetViews>
  <sheetFormatPr defaultColWidth="9.109375" defaultRowHeight="10.199999999999999" outlineLevelCol="1"/>
  <cols>
    <col min="1" max="1" width="5.6640625" style="3" customWidth="1"/>
    <col min="2" max="2" width="5.6640625" style="4" customWidth="1"/>
    <col min="3" max="3" width="60.6640625" style="3" customWidth="1"/>
    <col min="4" max="4" width="5.6640625" style="3" customWidth="1"/>
    <col min="5" max="18" width="10.6640625" style="3" customWidth="1"/>
    <col min="19" max="25" width="10.6640625" style="3" customWidth="1" outlineLevel="1"/>
    <col min="26" max="26" width="10.6640625" style="3" customWidth="1"/>
    <col min="27" max="28" width="10.6640625" style="1" customWidth="1"/>
    <col min="29" max="30" width="10.6640625" style="3" customWidth="1"/>
    <col min="31" max="16384" width="9.109375" style="3"/>
  </cols>
  <sheetData>
    <row r="1" spans="2:40" ht="15" customHeight="1"/>
    <row r="2" spans="2:40" ht="15" customHeight="1">
      <c r="B2" s="20" t="s">
        <v>122</v>
      </c>
      <c r="H2" s="136" t="s">
        <v>123</v>
      </c>
    </row>
    <row r="3" spans="2:40" ht="32.25" customHeight="1">
      <c r="H3" s="137"/>
    </row>
    <row r="4" spans="2:40" s="20" customFormat="1" ht="20.100000000000001" customHeight="1">
      <c r="B4" s="108" t="s">
        <v>0</v>
      </c>
      <c r="C4" s="109" t="s">
        <v>78</v>
      </c>
      <c r="D4" s="10" t="s">
        <v>59</v>
      </c>
      <c r="E4" s="11">
        <f>IF($H$4="","n-3",IF($H$4="n","n-3",$H$4-3))</f>
        <v>2020</v>
      </c>
      <c r="F4" s="11">
        <f>IF($H$4="","n-2",IF($H$4="n","n-2",$H$4-2))</f>
        <v>2021</v>
      </c>
      <c r="G4" s="11">
        <f>IF($H$4="","n-1",IF($H$4="n","n-1",$H$4-1))</f>
        <v>2022</v>
      </c>
      <c r="H4" s="69">
        <v>2023</v>
      </c>
      <c r="I4" s="11">
        <f>IF($H$4="","n+1",IF($H$4="n","n+1",$H$4+1))</f>
        <v>2024</v>
      </c>
      <c r="J4" s="11">
        <f>IF($H$4="","n+2",IF($H$4="n","n+2",$H$4+2))</f>
        <v>2025</v>
      </c>
      <c r="K4" s="11">
        <f>IF($H$4="","n+3",IF($H$4="n","n+3",$H$4+3))</f>
        <v>2026</v>
      </c>
      <c r="L4" s="11">
        <f>IF($H$4="","n+4",IF($H$4="n","n+4",$H$4+4))</f>
        <v>2027</v>
      </c>
      <c r="M4" s="11">
        <f>IF($H$4="","n+5",IF($H$4="n","n+5",$H$4+5))</f>
        <v>2028</v>
      </c>
      <c r="N4" s="11">
        <f>IF($H$4="","n+6",IF($H$4="n","n+6",$H$4+6))</f>
        <v>2029</v>
      </c>
      <c r="O4" s="11">
        <f>IF($H$4="","n+7",IF($H$4="n","n+7",$H$4+7))</f>
        <v>2030</v>
      </c>
      <c r="P4" s="11">
        <f>IF($H$4="","n+8",IF($H$4="n","n+8",$H$4+8))</f>
        <v>2031</v>
      </c>
      <c r="Q4" s="11">
        <f>IF($H$4="","n+9",IF($H$4="n","n+9",$H$4+9))</f>
        <v>2032</v>
      </c>
      <c r="R4" s="11">
        <f>IF($H$4="","n+10",IF($H$4="n","n+10",$H$4+10))</f>
        <v>2033</v>
      </c>
      <c r="S4" s="11">
        <f>IF($H$4="","n+11",IF($H$4="n","n+11",$H$4+11))</f>
        <v>2034</v>
      </c>
      <c r="T4" s="11">
        <f>IF($H$4="","n+12",IF($H$4="n","n+12",$H$4+12))</f>
        <v>2035</v>
      </c>
      <c r="U4" s="11">
        <f>IF($H$4="","n+13",IF($H$4="n","n+13",$H$4+13))</f>
        <v>2036</v>
      </c>
      <c r="V4" s="11">
        <f>IF($H$4="","n+14",IF($H$4="n","n+14",$H$4+14))</f>
        <v>2037</v>
      </c>
      <c r="W4" s="11">
        <f>IF($H$4="","n+15",IF($H$4="n","n+15",$H$4+15))</f>
        <v>2038</v>
      </c>
      <c r="X4" s="11">
        <f>IF($H$4="","n+16",IF($H$4="n","n+16",$H$4+16))</f>
        <v>2039</v>
      </c>
      <c r="Y4" s="11">
        <f>IF($H$4="","n+17",IF($H$4="n","n+17",$H$4+17))</f>
        <v>2040</v>
      </c>
      <c r="Z4" s="11" t="s">
        <v>60</v>
      </c>
    </row>
    <row r="5" spans="2:40" s="1" customFormat="1" ht="15" customHeight="1">
      <c r="B5" s="59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  <c r="L5" s="60">
        <v>11</v>
      </c>
      <c r="M5" s="60">
        <v>12</v>
      </c>
      <c r="N5" s="60">
        <v>13</v>
      </c>
      <c r="O5" s="60">
        <v>14</v>
      </c>
      <c r="P5" s="60">
        <v>15</v>
      </c>
      <c r="Q5" s="60">
        <v>16</v>
      </c>
      <c r="R5" s="60">
        <v>17</v>
      </c>
      <c r="S5" s="60">
        <v>18</v>
      </c>
      <c r="T5" s="60">
        <v>19</v>
      </c>
      <c r="U5" s="60">
        <v>20</v>
      </c>
      <c r="V5" s="60">
        <v>21</v>
      </c>
      <c r="W5" s="60">
        <v>22</v>
      </c>
      <c r="X5" s="60">
        <v>23</v>
      </c>
      <c r="Y5" s="60">
        <v>24</v>
      </c>
      <c r="Z5" s="61" t="s">
        <v>60</v>
      </c>
      <c r="AA5" s="7"/>
      <c r="AB5" s="7"/>
      <c r="AC5" s="7"/>
    </row>
    <row r="6" spans="2:40" s="19" customFormat="1" ht="15" customHeight="1">
      <c r="B6" s="123" t="s">
        <v>1</v>
      </c>
      <c r="C6" s="41" t="s">
        <v>45</v>
      </c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spans="2:40" s="17" customFormat="1" ht="15" customHeight="1">
      <c r="B7" s="44" t="s">
        <v>6</v>
      </c>
      <c r="C7" s="124" t="s">
        <v>46</v>
      </c>
      <c r="D7" s="44" t="s">
        <v>76</v>
      </c>
      <c r="E7" s="83">
        <f>RZiS!E27</f>
        <v>0</v>
      </c>
      <c r="F7" s="83">
        <f>RZiS!F27</f>
        <v>0</v>
      </c>
      <c r="G7" s="83">
        <f>RZiS!G27</f>
        <v>0</v>
      </c>
      <c r="H7" s="83">
        <f>RZiS!H27</f>
        <v>0</v>
      </c>
      <c r="I7" s="83">
        <f>RZiS!I27</f>
        <v>0</v>
      </c>
      <c r="J7" s="83">
        <f>RZiS!J27</f>
        <v>0</v>
      </c>
      <c r="K7" s="83">
        <f>RZiS!K27</f>
        <v>0</v>
      </c>
      <c r="L7" s="83">
        <f>RZiS!L27</f>
        <v>0</v>
      </c>
      <c r="M7" s="83">
        <f>RZiS!M27</f>
        <v>0</v>
      </c>
      <c r="N7" s="83">
        <f>RZiS!N27</f>
        <v>0</v>
      </c>
      <c r="O7" s="83">
        <f>RZiS!O27</f>
        <v>0</v>
      </c>
      <c r="P7" s="83">
        <f>RZiS!P27</f>
        <v>0</v>
      </c>
      <c r="Q7" s="83">
        <f>RZiS!Q27</f>
        <v>0</v>
      </c>
      <c r="R7" s="83">
        <f>RZiS!R27</f>
        <v>0</v>
      </c>
      <c r="S7" s="83">
        <f>RZiS!S27</f>
        <v>0</v>
      </c>
      <c r="T7" s="83">
        <f>RZiS!T27</f>
        <v>0</v>
      </c>
      <c r="U7" s="83">
        <f>RZiS!U27</f>
        <v>0</v>
      </c>
      <c r="V7" s="83">
        <f>RZiS!V27</f>
        <v>0</v>
      </c>
      <c r="W7" s="83">
        <f>RZiS!W27</f>
        <v>0</v>
      </c>
      <c r="X7" s="83">
        <f>RZiS!X27</f>
        <v>0</v>
      </c>
      <c r="Y7" s="83">
        <f>RZiS!Y27</f>
        <v>0</v>
      </c>
      <c r="Z7" s="83">
        <f>RZiS!Z27</f>
        <v>0</v>
      </c>
    </row>
    <row r="8" spans="2:40" s="17" customFormat="1" ht="15" customHeight="1">
      <c r="B8" s="125" t="s">
        <v>12</v>
      </c>
      <c r="C8" s="126" t="s">
        <v>108</v>
      </c>
      <c r="D8" s="45" t="s">
        <v>76</v>
      </c>
      <c r="E8" s="96">
        <f>SUM(E9:E18)</f>
        <v>0</v>
      </c>
      <c r="F8" s="96">
        <f t="shared" ref="F8:Z8" si="0">SUM(F9:F18)</f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0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 t="shared" si="0"/>
        <v>0</v>
      </c>
      <c r="Q8" s="96">
        <f t="shared" si="0"/>
        <v>0</v>
      </c>
      <c r="R8" s="96">
        <f t="shared" si="0"/>
        <v>0</v>
      </c>
      <c r="S8" s="96">
        <f t="shared" si="0"/>
        <v>0</v>
      </c>
      <c r="T8" s="96">
        <f t="shared" si="0"/>
        <v>0</v>
      </c>
      <c r="U8" s="96">
        <f t="shared" si="0"/>
        <v>0</v>
      </c>
      <c r="V8" s="96">
        <f t="shared" si="0"/>
        <v>0</v>
      </c>
      <c r="W8" s="96">
        <f t="shared" si="0"/>
        <v>0</v>
      </c>
      <c r="X8" s="96">
        <f t="shared" si="0"/>
        <v>0</v>
      </c>
      <c r="Y8" s="96">
        <f t="shared" si="0"/>
        <v>0</v>
      </c>
      <c r="Z8" s="96">
        <f t="shared" si="0"/>
        <v>0</v>
      </c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2:40" s="19" customFormat="1" ht="15" customHeight="1">
      <c r="B9" s="127" t="s">
        <v>7</v>
      </c>
      <c r="C9" s="49" t="s">
        <v>75</v>
      </c>
      <c r="D9" s="46" t="s">
        <v>76</v>
      </c>
      <c r="E9" s="67">
        <f>RZiS!E8</f>
        <v>0</v>
      </c>
      <c r="F9" s="67">
        <f>RZiS!F8</f>
        <v>0</v>
      </c>
      <c r="G9" s="67">
        <f>RZiS!G8</f>
        <v>0</v>
      </c>
      <c r="H9" s="67">
        <f>RZiS!H8</f>
        <v>0</v>
      </c>
      <c r="I9" s="67">
        <f>RZiS!I8</f>
        <v>0</v>
      </c>
      <c r="J9" s="67">
        <f>RZiS!J8</f>
        <v>0</v>
      </c>
      <c r="K9" s="67">
        <f>RZiS!K8</f>
        <v>0</v>
      </c>
      <c r="L9" s="67">
        <f>RZiS!L8</f>
        <v>0</v>
      </c>
      <c r="M9" s="67">
        <f>RZiS!M8</f>
        <v>0</v>
      </c>
      <c r="N9" s="67">
        <f>RZiS!N8</f>
        <v>0</v>
      </c>
      <c r="O9" s="67">
        <f>RZiS!O8</f>
        <v>0</v>
      </c>
      <c r="P9" s="67">
        <f>RZiS!P8</f>
        <v>0</v>
      </c>
      <c r="Q9" s="67">
        <f>RZiS!Q8</f>
        <v>0</v>
      </c>
      <c r="R9" s="67">
        <f>RZiS!R8</f>
        <v>0</v>
      </c>
      <c r="S9" s="67">
        <f>RZiS!S8</f>
        <v>0</v>
      </c>
      <c r="T9" s="67">
        <f>RZiS!T8</f>
        <v>0</v>
      </c>
      <c r="U9" s="67">
        <f>RZiS!U8</f>
        <v>0</v>
      </c>
      <c r="V9" s="67">
        <f>RZiS!V8</f>
        <v>0</v>
      </c>
      <c r="W9" s="67">
        <f>RZiS!W8</f>
        <v>0</v>
      </c>
      <c r="X9" s="67">
        <f>RZiS!X8</f>
        <v>0</v>
      </c>
      <c r="Y9" s="67">
        <f>RZiS!Y8</f>
        <v>0</v>
      </c>
      <c r="Z9" s="68">
        <f>RZiS!Z8</f>
        <v>0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</row>
    <row r="10" spans="2:40" s="19" customFormat="1" ht="15" customHeight="1">
      <c r="B10" s="127" t="s">
        <v>8</v>
      </c>
      <c r="C10" s="128" t="s">
        <v>72</v>
      </c>
      <c r="D10" s="46" t="s">
        <v>76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8"/>
    </row>
    <row r="11" spans="2:40" s="19" customFormat="1" ht="15" customHeight="1">
      <c r="B11" s="127" t="s">
        <v>9</v>
      </c>
      <c r="C11" s="49" t="s">
        <v>94</v>
      </c>
      <c r="D11" s="46" t="s">
        <v>76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2:40" s="19" customFormat="1" ht="15" customHeight="1">
      <c r="B12" s="127" t="s">
        <v>10</v>
      </c>
      <c r="C12" s="49" t="s">
        <v>56</v>
      </c>
      <c r="D12" s="46" t="s">
        <v>76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8"/>
    </row>
    <row r="13" spans="2:40" s="19" customFormat="1" ht="15" customHeight="1">
      <c r="B13" s="127" t="s">
        <v>11</v>
      </c>
      <c r="C13" s="49" t="s">
        <v>57</v>
      </c>
      <c r="D13" s="46" t="s">
        <v>76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8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2:40" s="19" customFormat="1" ht="15" customHeight="1">
      <c r="B14" s="127" t="s">
        <v>13</v>
      </c>
      <c r="C14" s="49" t="s">
        <v>54</v>
      </c>
      <c r="D14" s="46" t="s">
        <v>76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</row>
    <row r="15" spans="2:40" s="19" customFormat="1" ht="15" customHeight="1">
      <c r="B15" s="127" t="s">
        <v>14</v>
      </c>
      <c r="C15" s="49" t="s">
        <v>73</v>
      </c>
      <c r="D15" s="46" t="s">
        <v>76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8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2:40" s="19" customFormat="1" ht="15" customHeight="1">
      <c r="B16" s="127" t="s">
        <v>15</v>
      </c>
      <c r="C16" s="49" t="s">
        <v>109</v>
      </c>
      <c r="D16" s="46" t="s">
        <v>76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/>
    </row>
    <row r="17" spans="2:40" s="19" customFormat="1" ht="15" customHeight="1">
      <c r="B17" s="127" t="s">
        <v>16</v>
      </c>
      <c r="C17" s="49" t="s">
        <v>93</v>
      </c>
      <c r="D17" s="46" t="s">
        <v>76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2:40" s="19" customFormat="1" ht="15" customHeight="1">
      <c r="B18" s="129" t="s">
        <v>17</v>
      </c>
      <c r="C18" s="50" t="s">
        <v>74</v>
      </c>
      <c r="D18" s="51" t="s">
        <v>76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</row>
    <row r="19" spans="2:40" s="17" customFormat="1" ht="15" customHeight="1">
      <c r="B19" s="54" t="s">
        <v>47</v>
      </c>
      <c r="C19" s="130" t="s">
        <v>110</v>
      </c>
      <c r="D19" s="54" t="s">
        <v>76</v>
      </c>
      <c r="E19" s="84">
        <f t="shared" ref="E19:Z19" si="1">E7+E8</f>
        <v>0</v>
      </c>
      <c r="F19" s="84">
        <f t="shared" si="1"/>
        <v>0</v>
      </c>
      <c r="G19" s="84">
        <f t="shared" si="1"/>
        <v>0</v>
      </c>
      <c r="H19" s="84">
        <f t="shared" si="1"/>
        <v>0</v>
      </c>
      <c r="I19" s="84">
        <f t="shared" si="1"/>
        <v>0</v>
      </c>
      <c r="J19" s="84">
        <f t="shared" si="1"/>
        <v>0</v>
      </c>
      <c r="K19" s="84">
        <f t="shared" si="1"/>
        <v>0</v>
      </c>
      <c r="L19" s="84">
        <f t="shared" si="1"/>
        <v>0</v>
      </c>
      <c r="M19" s="84">
        <f t="shared" si="1"/>
        <v>0</v>
      </c>
      <c r="N19" s="84">
        <f t="shared" si="1"/>
        <v>0</v>
      </c>
      <c r="O19" s="84">
        <f t="shared" si="1"/>
        <v>0</v>
      </c>
      <c r="P19" s="84">
        <f t="shared" si="1"/>
        <v>0</v>
      </c>
      <c r="Q19" s="84">
        <f t="shared" si="1"/>
        <v>0</v>
      </c>
      <c r="R19" s="84">
        <f t="shared" si="1"/>
        <v>0</v>
      </c>
      <c r="S19" s="84">
        <f t="shared" si="1"/>
        <v>0</v>
      </c>
      <c r="T19" s="84">
        <f t="shared" si="1"/>
        <v>0</v>
      </c>
      <c r="U19" s="84">
        <f t="shared" si="1"/>
        <v>0</v>
      </c>
      <c r="V19" s="84">
        <f t="shared" si="1"/>
        <v>0</v>
      </c>
      <c r="W19" s="84">
        <f t="shared" si="1"/>
        <v>0</v>
      </c>
      <c r="X19" s="84">
        <f t="shared" si="1"/>
        <v>0</v>
      </c>
      <c r="Y19" s="84">
        <f t="shared" si="1"/>
        <v>0</v>
      </c>
      <c r="Z19" s="84">
        <f t="shared" si="1"/>
        <v>0</v>
      </c>
    </row>
    <row r="20" spans="2:40" s="19" customFormat="1" ht="15" customHeight="1">
      <c r="B20" s="123" t="s">
        <v>2</v>
      </c>
      <c r="C20" s="41" t="s">
        <v>48</v>
      </c>
      <c r="D20" s="41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6"/>
    </row>
    <row r="21" spans="2:40" s="17" customFormat="1" ht="15" customHeight="1">
      <c r="B21" s="54" t="s">
        <v>6</v>
      </c>
      <c r="C21" s="130" t="s">
        <v>111</v>
      </c>
      <c r="D21" s="54" t="s">
        <v>76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2:40" s="17" customFormat="1" ht="15" customHeight="1">
      <c r="B22" s="125" t="s">
        <v>12</v>
      </c>
      <c r="C22" s="126" t="s">
        <v>112</v>
      </c>
      <c r="D22" s="45" t="s">
        <v>76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2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2:40" s="17" customFormat="1" ht="15" customHeight="1">
      <c r="B23" s="131"/>
      <c r="C23" s="132" t="s">
        <v>82</v>
      </c>
      <c r="D23" s="51" t="s">
        <v>76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</row>
    <row r="24" spans="2:40" s="17" customFormat="1" ht="15" customHeight="1">
      <c r="B24" s="44" t="s">
        <v>47</v>
      </c>
      <c r="C24" s="124" t="s">
        <v>65</v>
      </c>
      <c r="D24" s="44" t="s">
        <v>76</v>
      </c>
      <c r="E24" s="88">
        <f t="shared" ref="E24:Z24" si="2">E21-E22</f>
        <v>0</v>
      </c>
      <c r="F24" s="88">
        <f t="shared" si="2"/>
        <v>0</v>
      </c>
      <c r="G24" s="88">
        <f t="shared" si="2"/>
        <v>0</v>
      </c>
      <c r="H24" s="88">
        <f t="shared" si="2"/>
        <v>0</v>
      </c>
      <c r="I24" s="88">
        <f t="shared" si="2"/>
        <v>0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8">
        <f t="shared" si="2"/>
        <v>0</v>
      </c>
      <c r="O24" s="88">
        <f t="shared" si="2"/>
        <v>0</v>
      </c>
      <c r="P24" s="88">
        <f t="shared" si="2"/>
        <v>0</v>
      </c>
      <c r="Q24" s="88">
        <f t="shared" si="2"/>
        <v>0</v>
      </c>
      <c r="R24" s="88">
        <f t="shared" si="2"/>
        <v>0</v>
      </c>
      <c r="S24" s="88">
        <f t="shared" si="2"/>
        <v>0</v>
      </c>
      <c r="T24" s="88">
        <f t="shared" si="2"/>
        <v>0</v>
      </c>
      <c r="U24" s="88">
        <f t="shared" si="2"/>
        <v>0</v>
      </c>
      <c r="V24" s="88">
        <f t="shared" si="2"/>
        <v>0</v>
      </c>
      <c r="W24" s="88">
        <f t="shared" si="2"/>
        <v>0</v>
      </c>
      <c r="X24" s="88">
        <f t="shared" si="2"/>
        <v>0</v>
      </c>
      <c r="Y24" s="88">
        <f t="shared" si="2"/>
        <v>0</v>
      </c>
      <c r="Z24" s="88">
        <f t="shared" si="2"/>
        <v>0</v>
      </c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2:40" s="19" customFormat="1" ht="15" customHeight="1">
      <c r="B25" s="123" t="s">
        <v>3</v>
      </c>
      <c r="C25" s="41" t="s">
        <v>49</v>
      </c>
      <c r="D25" s="41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2:40" s="17" customFormat="1" ht="15" customHeight="1">
      <c r="B26" s="125" t="s">
        <v>6</v>
      </c>
      <c r="C26" s="126" t="s">
        <v>113</v>
      </c>
      <c r="D26" s="45" t="s">
        <v>76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2"/>
    </row>
    <row r="27" spans="2:40" s="17" customFormat="1" ht="15" customHeight="1">
      <c r="B27" s="133"/>
      <c r="C27" s="132" t="s">
        <v>127</v>
      </c>
      <c r="D27" s="55" t="s">
        <v>76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3"/>
    </row>
    <row r="28" spans="2:40" s="17" customFormat="1" ht="15" customHeight="1">
      <c r="B28" s="125" t="s">
        <v>12</v>
      </c>
      <c r="C28" s="126" t="s">
        <v>112</v>
      </c>
      <c r="D28" s="45" t="s">
        <v>76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/>
    </row>
    <row r="29" spans="2:40" s="17" customFormat="1" ht="15" customHeight="1">
      <c r="B29" s="134"/>
      <c r="C29" s="128" t="s">
        <v>50</v>
      </c>
      <c r="D29" s="46" t="s">
        <v>76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/>
    </row>
    <row r="30" spans="2:40" s="17" customFormat="1" ht="15" customHeight="1">
      <c r="B30" s="116"/>
      <c r="C30" s="117" t="s">
        <v>126</v>
      </c>
      <c r="D30" s="46" t="s">
        <v>76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</row>
    <row r="31" spans="2:40" s="17" customFormat="1" ht="15" customHeight="1">
      <c r="B31" s="134"/>
      <c r="C31" s="128" t="s">
        <v>61</v>
      </c>
      <c r="D31" s="46" t="s">
        <v>76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8"/>
    </row>
    <row r="32" spans="2:40" s="17" customFormat="1" ht="15" customHeight="1">
      <c r="B32" s="134"/>
      <c r="C32" s="117" t="s">
        <v>128</v>
      </c>
      <c r="D32" s="46" t="s">
        <v>76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8"/>
    </row>
    <row r="33" spans="1:28" s="17" customFormat="1" ht="15" customHeight="1">
      <c r="B33" s="134"/>
      <c r="C33" s="128" t="s">
        <v>114</v>
      </c>
      <c r="D33" s="46" t="s">
        <v>76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8"/>
    </row>
    <row r="34" spans="1:28" s="17" customFormat="1" ht="15" customHeight="1">
      <c r="B34" s="56" t="s">
        <v>47</v>
      </c>
      <c r="C34" s="121" t="s">
        <v>51</v>
      </c>
      <c r="D34" s="56" t="s">
        <v>76</v>
      </c>
      <c r="E34" s="89">
        <f t="shared" ref="E34:Z34" si="3">E26-E28</f>
        <v>0</v>
      </c>
      <c r="F34" s="89">
        <f t="shared" si="3"/>
        <v>0</v>
      </c>
      <c r="G34" s="89">
        <f t="shared" si="3"/>
        <v>0</v>
      </c>
      <c r="H34" s="89">
        <f t="shared" si="3"/>
        <v>0</v>
      </c>
      <c r="I34" s="89">
        <f t="shared" si="3"/>
        <v>0</v>
      </c>
      <c r="J34" s="89">
        <f t="shared" si="3"/>
        <v>0</v>
      </c>
      <c r="K34" s="89">
        <f t="shared" si="3"/>
        <v>0</v>
      </c>
      <c r="L34" s="89">
        <f t="shared" si="3"/>
        <v>0</v>
      </c>
      <c r="M34" s="89">
        <f t="shared" si="3"/>
        <v>0</v>
      </c>
      <c r="N34" s="89">
        <f t="shared" si="3"/>
        <v>0</v>
      </c>
      <c r="O34" s="89">
        <f t="shared" si="3"/>
        <v>0</v>
      </c>
      <c r="P34" s="89">
        <f t="shared" si="3"/>
        <v>0</v>
      </c>
      <c r="Q34" s="89">
        <f t="shared" si="3"/>
        <v>0</v>
      </c>
      <c r="R34" s="89">
        <f t="shared" si="3"/>
        <v>0</v>
      </c>
      <c r="S34" s="89">
        <f t="shared" si="3"/>
        <v>0</v>
      </c>
      <c r="T34" s="89">
        <f t="shared" si="3"/>
        <v>0</v>
      </c>
      <c r="U34" s="89">
        <f t="shared" si="3"/>
        <v>0</v>
      </c>
      <c r="V34" s="89">
        <f t="shared" si="3"/>
        <v>0</v>
      </c>
      <c r="W34" s="89">
        <f t="shared" si="3"/>
        <v>0</v>
      </c>
      <c r="X34" s="89">
        <f t="shared" si="3"/>
        <v>0</v>
      </c>
      <c r="Y34" s="89">
        <f t="shared" si="3"/>
        <v>0</v>
      </c>
      <c r="Z34" s="89">
        <f t="shared" si="3"/>
        <v>0</v>
      </c>
    </row>
    <row r="35" spans="1:28" s="19" customFormat="1" ht="15" customHeight="1">
      <c r="B35" s="57" t="s">
        <v>4</v>
      </c>
      <c r="C35" s="135" t="s">
        <v>115</v>
      </c>
      <c r="D35" s="57" t="s">
        <v>76</v>
      </c>
      <c r="E35" s="90">
        <f t="shared" ref="E35:Z35" si="4">E19+E24+E34</f>
        <v>0</v>
      </c>
      <c r="F35" s="90">
        <f t="shared" si="4"/>
        <v>0</v>
      </c>
      <c r="G35" s="90">
        <f t="shared" si="4"/>
        <v>0</v>
      </c>
      <c r="H35" s="90">
        <f t="shared" si="4"/>
        <v>0</v>
      </c>
      <c r="I35" s="90">
        <f t="shared" si="4"/>
        <v>0</v>
      </c>
      <c r="J35" s="90">
        <f t="shared" si="4"/>
        <v>0</v>
      </c>
      <c r="K35" s="90">
        <f t="shared" si="4"/>
        <v>0</v>
      </c>
      <c r="L35" s="90">
        <f t="shared" si="4"/>
        <v>0</v>
      </c>
      <c r="M35" s="90">
        <f t="shared" si="4"/>
        <v>0</v>
      </c>
      <c r="N35" s="90">
        <f t="shared" si="4"/>
        <v>0</v>
      </c>
      <c r="O35" s="90">
        <f t="shared" si="4"/>
        <v>0</v>
      </c>
      <c r="P35" s="90">
        <f t="shared" si="4"/>
        <v>0</v>
      </c>
      <c r="Q35" s="90">
        <f t="shared" si="4"/>
        <v>0</v>
      </c>
      <c r="R35" s="90">
        <f t="shared" si="4"/>
        <v>0</v>
      </c>
      <c r="S35" s="90">
        <f t="shared" si="4"/>
        <v>0</v>
      </c>
      <c r="T35" s="90">
        <f t="shared" si="4"/>
        <v>0</v>
      </c>
      <c r="U35" s="90">
        <f t="shared" si="4"/>
        <v>0</v>
      </c>
      <c r="V35" s="90">
        <f t="shared" si="4"/>
        <v>0</v>
      </c>
      <c r="W35" s="90">
        <f t="shared" si="4"/>
        <v>0</v>
      </c>
      <c r="X35" s="90">
        <f t="shared" si="4"/>
        <v>0</v>
      </c>
      <c r="Y35" s="90">
        <f t="shared" si="4"/>
        <v>0</v>
      </c>
      <c r="Z35" s="90">
        <f t="shared" si="4"/>
        <v>0</v>
      </c>
    </row>
    <row r="36" spans="1:28" s="19" customFormat="1" ht="15" customHeight="1">
      <c r="B36" s="57" t="s">
        <v>96</v>
      </c>
      <c r="C36" s="135" t="s">
        <v>52</v>
      </c>
      <c r="D36" s="57" t="s">
        <v>76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8" s="19" customFormat="1" ht="15" customHeight="1">
      <c r="B37" s="57" t="s">
        <v>95</v>
      </c>
      <c r="C37" s="135" t="s">
        <v>5</v>
      </c>
      <c r="D37" s="57" t="s">
        <v>76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8" s="19" customFormat="1" ht="15" customHeight="1">
      <c r="B38" s="57" t="s">
        <v>97</v>
      </c>
      <c r="C38" s="135" t="s">
        <v>116</v>
      </c>
      <c r="D38" s="57" t="s">
        <v>76</v>
      </c>
      <c r="E38" s="90">
        <f t="shared" ref="E38:Z38" si="5">E37+E35</f>
        <v>0</v>
      </c>
      <c r="F38" s="90">
        <f t="shared" si="5"/>
        <v>0</v>
      </c>
      <c r="G38" s="90">
        <f t="shared" si="5"/>
        <v>0</v>
      </c>
      <c r="H38" s="90">
        <f t="shared" si="5"/>
        <v>0</v>
      </c>
      <c r="I38" s="90">
        <f t="shared" si="5"/>
        <v>0</v>
      </c>
      <c r="J38" s="90">
        <f t="shared" si="5"/>
        <v>0</v>
      </c>
      <c r="K38" s="90">
        <f t="shared" si="5"/>
        <v>0</v>
      </c>
      <c r="L38" s="90">
        <f t="shared" si="5"/>
        <v>0</v>
      </c>
      <c r="M38" s="90">
        <f t="shared" si="5"/>
        <v>0</v>
      </c>
      <c r="N38" s="90">
        <f t="shared" si="5"/>
        <v>0</v>
      </c>
      <c r="O38" s="90">
        <f t="shared" si="5"/>
        <v>0</v>
      </c>
      <c r="P38" s="90">
        <f t="shared" si="5"/>
        <v>0</v>
      </c>
      <c r="Q38" s="90">
        <f t="shared" si="5"/>
        <v>0</v>
      </c>
      <c r="R38" s="90">
        <f t="shared" si="5"/>
        <v>0</v>
      </c>
      <c r="S38" s="90">
        <f t="shared" si="5"/>
        <v>0</v>
      </c>
      <c r="T38" s="90">
        <f t="shared" si="5"/>
        <v>0</v>
      </c>
      <c r="U38" s="90">
        <f t="shared" si="5"/>
        <v>0</v>
      </c>
      <c r="V38" s="90">
        <f t="shared" si="5"/>
        <v>0</v>
      </c>
      <c r="W38" s="90">
        <f t="shared" si="5"/>
        <v>0</v>
      </c>
      <c r="X38" s="90">
        <f t="shared" si="5"/>
        <v>0</v>
      </c>
      <c r="Y38" s="90">
        <f t="shared" si="5"/>
        <v>0</v>
      </c>
      <c r="Z38" s="90">
        <f t="shared" si="5"/>
        <v>0</v>
      </c>
    </row>
    <row r="39" spans="1:28" ht="15" customHeight="1">
      <c r="B39" s="63"/>
      <c r="C39" s="62"/>
      <c r="D39" s="64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3"/>
      <c r="AB39" s="3"/>
    </row>
    <row r="40" spans="1:28" ht="15" customHeight="1">
      <c r="A40" s="4"/>
      <c r="B40" s="63"/>
      <c r="C40" s="64"/>
      <c r="D40" s="64"/>
      <c r="AA40" s="3"/>
      <c r="AB40" s="3"/>
    </row>
    <row r="41" spans="1:28" ht="15" customHeight="1">
      <c r="A41" s="4"/>
      <c r="B41" s="65"/>
      <c r="C41" s="1"/>
      <c r="D41" s="1"/>
      <c r="AA41" s="3"/>
      <c r="AB41" s="3"/>
    </row>
    <row r="42" spans="1:28" ht="15" customHeight="1">
      <c r="A42" s="4"/>
      <c r="B42" s="8"/>
      <c r="AA42" s="3"/>
      <c r="AB42" s="3"/>
    </row>
    <row r="43" spans="1:28" s="1" customFormat="1" ht="15" customHeight="1">
      <c r="A43" s="58"/>
      <c r="B43" s="8"/>
      <c r="C43" s="138" t="s">
        <v>100</v>
      </c>
      <c r="D43" s="138"/>
    </row>
    <row r="44" spans="1:28" ht="15" customHeight="1">
      <c r="A44" s="4"/>
      <c r="B44" s="8"/>
      <c r="C44" s="139" t="s">
        <v>101</v>
      </c>
      <c r="D44" s="139"/>
    </row>
    <row r="45" spans="1:28" ht="12" customHeight="1">
      <c r="A45" s="4"/>
      <c r="D45" s="4"/>
    </row>
    <row r="46" spans="1:28" ht="12" customHeight="1">
      <c r="A46" s="4"/>
      <c r="D46" s="4"/>
    </row>
    <row r="47" spans="1:28" ht="12" customHeight="1">
      <c r="B47" s="37"/>
      <c r="C47" s="20" t="s">
        <v>102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8" ht="12" customHeight="1">
      <c r="B48" s="3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3:26" ht="12" customHeight="1"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3:26" ht="15" customHeight="1">
      <c r="C50" s="18"/>
      <c r="D50" s="18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3:26" ht="15" customHeight="1"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3:26" ht="15" customHeight="1"/>
    <row r="53" spans="3:26" ht="15" customHeight="1"/>
    <row r="54" spans="3:26" ht="15" customHeight="1"/>
    <row r="55" spans="3:26" ht="15" customHeight="1"/>
    <row r="56" spans="3:26" ht="15" customHeight="1"/>
    <row r="57" spans="3:26" ht="15" customHeight="1"/>
    <row r="58" spans="3:26" ht="15" customHeight="1"/>
    <row r="59" spans="3:26" ht="15" customHeight="1"/>
    <row r="60" spans="3:26" ht="15" customHeight="1"/>
    <row r="61" spans="3:26" ht="15" customHeight="1"/>
    <row r="62" spans="3:26" ht="15" customHeight="1"/>
    <row r="63" spans="3:26" ht="15" customHeight="1"/>
    <row r="64" spans="3:26" ht="15" customHeight="1"/>
  </sheetData>
  <mergeCells count="3">
    <mergeCell ref="H2:H3"/>
    <mergeCell ref="C43:D43"/>
    <mergeCell ref="C44:D44"/>
  </mergeCells>
  <pageMargins left="0.39370078740157483" right="0.39370078740157483" top="0.39370078740157483" bottom="0.39370078740157483" header="0.39370078740157483" footer="0.39370078740157483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RZiS</vt:lpstr>
      <vt:lpstr>Bilans</vt:lpstr>
      <vt:lpstr>Przepływy</vt:lpstr>
      <vt:lpstr>Bilans!Obszar_wydruku</vt:lpstr>
      <vt:lpstr>Przepływy!Obszar_wydruku</vt:lpstr>
      <vt:lpstr>RZiS!Obszar_wydruku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Tabele_finansowe_z wniosku_spółki_fundacje_stowarzyszenia</dc:title>
  <dc:creator>MM</dc:creator>
  <cp:lastModifiedBy>Janicka Agnieszka</cp:lastModifiedBy>
  <cp:lastPrinted>2013-04-26T12:54:30Z</cp:lastPrinted>
  <dcterms:created xsi:type="dcterms:W3CDTF">2009-03-11T18:57:32Z</dcterms:created>
  <dcterms:modified xsi:type="dcterms:W3CDTF">2023-08-01T09:47:46Z</dcterms:modified>
</cp:coreProperties>
</file>