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tables/table3.xml" ContentType="application/vnd.openxmlformats-officedocument.spreadsheetml.table+xml"/>
  <Override PartName="/xl/queryTables/queryTable3.xml" ContentType="application/vnd.openxmlformats-officedocument.spreadsheetml.queryTable+xml"/>
  <Override PartName="/xl/tables/table4.xml" ContentType="application/vnd.openxmlformats-officedocument.spreadsheetml.table+xml"/>
  <Override PartName="/xl/queryTables/queryTable4.xml" ContentType="application/vnd.openxmlformats-officedocument.spreadsheetml.queryTable+xml"/>
  <Override PartName="/xl/tables/table5.xml" ContentType="application/vnd.openxmlformats-officedocument.spreadsheetml.table+xml"/>
  <Override PartName="/xl/queryTables/queryTable5.xml" ContentType="application/vnd.openxmlformats-officedocument.spreadsheetml.queryTable+xml"/>
  <Override PartName="/xl/tables/table6.xml" ContentType="application/vnd.openxmlformats-officedocument.spreadsheetml.table+xml"/>
  <Override PartName="/xl/queryTables/queryTable6.xml" ContentType="application/vnd.openxmlformats-officedocument.spreadsheetml.queryTable+xml"/>
  <Override PartName="/xl/tables/table7.xml" ContentType="application/vnd.openxmlformats-officedocument.spreadsheetml.table+xml"/>
  <Override PartName="/xl/queryTables/queryTable7.xml" ContentType="application/vnd.openxmlformats-officedocument.spreadsheetml.queryTable+xml"/>
  <Override PartName="/xl/tables/table8.xml" ContentType="application/vnd.openxmlformats-officedocument.spreadsheetml.table+xml"/>
  <Override PartName="/xl/queryTables/queryTable8.xml" ContentType="application/vnd.openxmlformats-officedocument.spreadsheetml.queryTable+xml"/>
  <Override PartName="/xl/tables/table9.xml" ContentType="application/vnd.openxmlformats-officedocument.spreadsheetml.table+xml"/>
  <Override PartName="/xl/queryTables/queryTable9.xml" ContentType="application/vnd.openxmlformats-officedocument.spreadsheetml.queryTable+xml"/>
  <Override PartName="/xl/tables/table10.xml" ContentType="application/vnd.openxmlformats-officedocument.spreadsheetml.table+xml"/>
  <Override PartName="/xl/queryTables/queryTable10.xml" ContentType="application/vnd.openxmlformats-officedocument.spreadsheetml.queryTable+xml"/>
  <Override PartName="/xl/tables/table11.xml" ContentType="application/vnd.openxmlformats-officedocument.spreadsheetml.table+xml"/>
  <Override PartName="/xl/queryTables/queryTable11.xml" ContentType="application/vnd.openxmlformats-officedocument.spreadsheetml.queryTable+xml"/>
  <Override PartName="/xl/tables/table12.xml" ContentType="application/vnd.openxmlformats-officedocument.spreadsheetml.table+xml"/>
  <Override PartName="/xl/queryTables/queryTable12.xml" ContentType="application/vnd.openxmlformats-officedocument.spreadsheetml.queryTable+xml"/>
  <Override PartName="/xl/tables/table13.xml" ContentType="application/vnd.openxmlformats-officedocument.spreadsheetml.table+xml"/>
  <Override PartName="/xl/queryTables/queryTable13.xml" ContentType="application/vnd.openxmlformats-officedocument.spreadsheetml.queryTable+xml"/>
  <Override PartName="/xl/tables/table14.xml" ContentType="application/vnd.openxmlformats-officedocument.spreadsheetml.table+xml"/>
  <Override PartName="/xl/queryTables/queryTable14.xml" ContentType="application/vnd.openxmlformats-officedocument.spreadsheetml.queryTable+xml"/>
  <Override PartName="/xl/tables/table15.xml" ContentType="application/vnd.openxmlformats-officedocument.spreadsheetml.table+xml"/>
  <Override PartName="/xl/queryTables/queryTable15.xml" ContentType="application/vnd.openxmlformats-officedocument.spreadsheetml.queryTable+xml"/>
  <Override PartName="/xl/tables/table16.xml" ContentType="application/vnd.openxmlformats-officedocument.spreadsheetml.table+xml"/>
  <Override PartName="/xl/queryTables/queryTable16.xml" ContentType="application/vnd.openxmlformats-officedocument.spreadsheetml.queryTable+xml"/>
  <Override PartName="/xl/tables/table17.xml" ContentType="application/vnd.openxmlformats-officedocument.spreadsheetml.table+xml"/>
  <Override PartName="/xl/queryTables/queryTable17.xml" ContentType="application/vnd.openxmlformats-officedocument.spreadsheetml.queryTable+xml"/>
  <Override PartName="/xl/tables/table18.xml" ContentType="application/vnd.openxmlformats-officedocument.spreadsheetml.table+xml"/>
  <Override PartName="/xl/queryTables/queryTable18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harts/colors1.xml" ContentType="application/vnd.ms-office.chartcolorstyle+xml"/>
  <Override PartName="/xl/charts/style1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en_skoroszyt"/>
  <bookViews>
    <workbookView xWindow="30" yWindow="60" windowWidth="12300" windowHeight="14565"/>
  </bookViews>
  <sheets>
    <sheet name="Meldunek tygodniowy" sheetId="1" r:id="rId1"/>
    <sheet name="Arkusz15" sheetId="20" state="hidden" r:id="rId2"/>
    <sheet name="Arkusz1" sheetId="19" state="hidden" r:id="rId3"/>
    <sheet name="Arkusz2" sheetId="2" state="hidden" r:id="rId4"/>
    <sheet name="Arkusz3" sheetId="3" state="hidden" r:id="rId5"/>
    <sheet name="Arkusz4" sheetId="4" state="hidden" r:id="rId6"/>
    <sheet name="Arkusz5" sheetId="5" state="hidden" r:id="rId7"/>
    <sheet name="Arkusz18" sheetId="18" state="hidden" r:id="rId8"/>
    <sheet name="Arkusz16" sheetId="16" state="hidden" r:id="rId9"/>
    <sheet name="Arkusz17" sheetId="17" state="hidden" r:id="rId10"/>
    <sheet name="Arkusz6" sheetId="6" state="hidden" r:id="rId11"/>
    <sheet name="Arkusz7" sheetId="7" state="hidden" r:id="rId12"/>
    <sheet name="Arkusz8" sheetId="8" state="hidden" r:id="rId13"/>
    <sheet name="Arkusz9" sheetId="9" state="hidden" r:id="rId14"/>
    <sheet name="Arkusz10" sheetId="10" state="hidden" r:id="rId15"/>
    <sheet name="Arkusz11" sheetId="11" state="hidden" r:id="rId16"/>
    <sheet name="Arkusz12" sheetId="12" state="hidden" r:id="rId17"/>
    <sheet name="Arkusz13" sheetId="13" state="hidden" r:id="rId18"/>
    <sheet name="Arkusz14" sheetId="14" state="hidden" r:id="rId19"/>
  </sheets>
  <definedNames>
    <definedName name="AHDPROD_SP_Meldunek_parametry" localSheetId="7" hidden="1">Arkusz18!$A$1:$C$2</definedName>
    <definedName name="AHDPROD_SP_Meldunek_sekcja_I_tab_1" localSheetId="3" hidden="1">Arkusz2!$A$1:$G$37</definedName>
    <definedName name="AHDPROD_SP_Meldunek_sekcja_I_tab_2" localSheetId="4" hidden="1">Arkusz3!$A$1:$G$37</definedName>
    <definedName name="AHDPROD_SP_Meldunek_sekcja_II_tab_1" localSheetId="5" hidden="1">Arkusz4!$A$1:$E$7</definedName>
    <definedName name="AHDPROD_SP_Meldunek_sekcja_II_tab_2" localSheetId="6" hidden="1">Arkusz5!$A$1:$E$7</definedName>
    <definedName name="AHDPROD_SP_Meldunek_sekcja_III_tab_1" localSheetId="10" hidden="1">Arkusz6!$A$1:$G$7</definedName>
    <definedName name="AHDPROD_SP_Meldunek_sekcja_III_tab_2" localSheetId="11" hidden="1">Arkusz7!$A$1:$G$7</definedName>
    <definedName name="AHDPROD_SP_Meldunek_sekcja_IV" localSheetId="12" hidden="1">Arkusz8!$A$1:$C$26</definedName>
    <definedName name="AHDPROD_SP_Meldunek_sekcja_IX_tab_1" localSheetId="8" hidden="1">Arkusz16!$A$1:$D$13</definedName>
    <definedName name="AHDPROD_SP_Meldunek_sekcja_IX_tab_2" localSheetId="9" hidden="1">Arkusz17!$A$1:$D$13</definedName>
    <definedName name="AHDPROD_SP_Meldunek_sekcja_V_tab_1" localSheetId="13" hidden="1">Arkusz9!$A$1:$C$13</definedName>
    <definedName name="AHDPROD_SP_Meldunek_sekcja_V_tab_2" localSheetId="14" hidden="1">Arkusz10!$A$1:$D$9</definedName>
    <definedName name="AHDPROD_SP_Meldunek_sekcja_V_tab_3" localSheetId="15" hidden="1">Arkusz11!$A$1:$C$13</definedName>
    <definedName name="AHDPROD_SP_Meldunek_sekcja_V_tab_4" localSheetId="16" hidden="1">Arkusz12!$A$1:$D$9</definedName>
    <definedName name="AHDPROD_SP_Meldunek_sekcja_VI_tab_1" localSheetId="17" hidden="1">Arkusz13!$A$1:$E$145</definedName>
    <definedName name="AHDPROD_SP_Meldunek_sekcja_VI_tab_2" localSheetId="18" hidden="1">Arkusz14!$A$1:$D$4</definedName>
    <definedName name="AHDPROD_SP_Meldunek_sekcja_VII" localSheetId="1" hidden="1">Arkusz15!$A$1:$C$12</definedName>
    <definedName name="AHDPROD_SP_Meldunek_sekcja_VIII" localSheetId="2" hidden="1">Arkusz1!$A$1:$D$4</definedName>
  </definedNames>
  <calcPr calcId="145621"/>
</workbook>
</file>

<file path=xl/calcChain.xml><?xml version="1.0" encoding="utf-8"?>
<calcChain xmlns="http://schemas.openxmlformats.org/spreadsheetml/2006/main">
  <c r="K452" i="1" l="1"/>
  <c r="H452" i="1"/>
  <c r="T399" i="1" l="1"/>
  <c r="T398" i="1"/>
  <c r="T397" i="1"/>
  <c r="T396" i="1"/>
  <c r="T395" i="1"/>
  <c r="T394" i="1"/>
  <c r="T393" i="1"/>
  <c r="T392" i="1"/>
  <c r="T391" i="1"/>
  <c r="T390" i="1"/>
  <c r="T389" i="1"/>
  <c r="T388" i="1"/>
  <c r="T387" i="1"/>
  <c r="T386" i="1"/>
  <c r="T385" i="1"/>
  <c r="S399" i="1"/>
  <c r="T400" i="1" l="1"/>
  <c r="S386" i="1"/>
  <c r="S387" i="1"/>
  <c r="S388" i="1"/>
  <c r="S389" i="1"/>
  <c r="S390" i="1"/>
  <c r="S391" i="1"/>
  <c r="S392" i="1"/>
  <c r="S393" i="1"/>
  <c r="S394" i="1"/>
  <c r="S395" i="1"/>
  <c r="S396" i="1"/>
  <c r="S397" i="1"/>
  <c r="S398" i="1"/>
  <c r="S385" i="1"/>
  <c r="R386" i="1"/>
  <c r="R387" i="1"/>
  <c r="R388" i="1"/>
  <c r="R389" i="1"/>
  <c r="R390" i="1"/>
  <c r="R391" i="1"/>
  <c r="R392" i="1"/>
  <c r="R393" i="1"/>
  <c r="R394" i="1"/>
  <c r="R395" i="1"/>
  <c r="R396" i="1"/>
  <c r="R397" i="1"/>
  <c r="R398" i="1"/>
  <c r="R399" i="1"/>
  <c r="R385" i="1"/>
  <c r="Q386" i="1"/>
  <c r="Q387" i="1"/>
  <c r="Q388" i="1"/>
  <c r="Q389" i="1"/>
  <c r="Q390" i="1"/>
  <c r="Q391" i="1"/>
  <c r="Q392" i="1"/>
  <c r="Q393" i="1"/>
  <c r="Q394" i="1"/>
  <c r="Q395" i="1"/>
  <c r="Q396" i="1"/>
  <c r="Q397" i="1"/>
  <c r="Q398" i="1"/>
  <c r="Q399" i="1"/>
  <c r="Q385" i="1"/>
  <c r="P386" i="1"/>
  <c r="P387" i="1"/>
  <c r="P388" i="1"/>
  <c r="P389" i="1"/>
  <c r="P390" i="1"/>
  <c r="P391" i="1"/>
  <c r="P392" i="1"/>
  <c r="P393" i="1"/>
  <c r="P394" i="1"/>
  <c r="P395" i="1"/>
  <c r="P396" i="1"/>
  <c r="P397" i="1"/>
  <c r="P398" i="1"/>
  <c r="P399" i="1"/>
  <c r="P385" i="1"/>
  <c r="O386" i="1"/>
  <c r="O387" i="1"/>
  <c r="O388" i="1"/>
  <c r="O389" i="1"/>
  <c r="O390" i="1"/>
  <c r="O391" i="1"/>
  <c r="O392" i="1"/>
  <c r="O393" i="1"/>
  <c r="O394" i="1"/>
  <c r="O395" i="1"/>
  <c r="O396" i="1"/>
  <c r="O397" i="1"/>
  <c r="O398" i="1"/>
  <c r="O399" i="1"/>
  <c r="O385" i="1"/>
  <c r="N386" i="1"/>
  <c r="N387" i="1"/>
  <c r="N388" i="1"/>
  <c r="N389" i="1"/>
  <c r="N390" i="1"/>
  <c r="N391" i="1"/>
  <c r="N392" i="1"/>
  <c r="N393" i="1"/>
  <c r="N394" i="1"/>
  <c r="N395" i="1"/>
  <c r="N396" i="1"/>
  <c r="N397" i="1"/>
  <c r="N398" i="1"/>
  <c r="N399" i="1"/>
  <c r="N385" i="1"/>
  <c r="L386" i="1"/>
  <c r="L387" i="1"/>
  <c r="L388" i="1"/>
  <c r="L389" i="1"/>
  <c r="L390" i="1"/>
  <c r="L391" i="1"/>
  <c r="L392" i="1"/>
  <c r="L393" i="1"/>
  <c r="L394" i="1"/>
  <c r="L395" i="1"/>
  <c r="L396" i="1"/>
  <c r="L397" i="1"/>
  <c r="L398" i="1"/>
  <c r="L399" i="1"/>
  <c r="U399" i="1" l="1"/>
  <c r="V399" i="1" s="1"/>
  <c r="U391" i="1"/>
  <c r="V391" i="1" s="1"/>
  <c r="U387" i="1"/>
  <c r="V387" i="1" s="1"/>
  <c r="U395" i="1"/>
  <c r="V395" i="1" s="1"/>
  <c r="U398" i="1"/>
  <c r="V398" i="1" s="1"/>
  <c r="U394" i="1"/>
  <c r="V394" i="1" s="1"/>
  <c r="U390" i="1"/>
  <c r="V390" i="1" s="1"/>
  <c r="U386" i="1"/>
  <c r="V386" i="1" s="1"/>
  <c r="U389" i="1"/>
  <c r="V389" i="1" s="1"/>
  <c r="U397" i="1"/>
  <c r="V397" i="1" s="1"/>
  <c r="U393" i="1"/>
  <c r="V393" i="1" s="1"/>
  <c r="U385" i="1"/>
  <c r="U396" i="1"/>
  <c r="V396" i="1" s="1"/>
  <c r="U392" i="1"/>
  <c r="V392" i="1" s="1"/>
  <c r="U388" i="1"/>
  <c r="V388" i="1" s="1"/>
  <c r="J237" i="1"/>
  <c r="V238" i="1" l="1"/>
  <c r="S238" i="1"/>
  <c r="P238" i="1"/>
  <c r="M238" i="1"/>
  <c r="J238" i="1"/>
  <c r="O25" i="1" l="1"/>
  <c r="S25" i="1" s="1"/>
  <c r="I23" i="1" l="1"/>
  <c r="M23" i="1" s="1"/>
  <c r="O22" i="1"/>
  <c r="S22" i="1" s="1"/>
  <c r="T149" i="1" l="1"/>
  <c r="T150" i="1"/>
  <c r="T151" i="1"/>
  <c r="T152" i="1"/>
  <c r="T153" i="1"/>
  <c r="T148" i="1"/>
  <c r="R149" i="1"/>
  <c r="R150" i="1"/>
  <c r="R151" i="1"/>
  <c r="R152" i="1"/>
  <c r="R153" i="1"/>
  <c r="R148" i="1"/>
  <c r="P149" i="1"/>
  <c r="P150" i="1"/>
  <c r="P151" i="1"/>
  <c r="P152" i="1"/>
  <c r="P153" i="1"/>
  <c r="P148" i="1"/>
  <c r="M149" i="1"/>
  <c r="M150" i="1"/>
  <c r="M151" i="1"/>
  <c r="M152" i="1"/>
  <c r="M153" i="1"/>
  <c r="M148" i="1"/>
  <c r="H149" i="1"/>
  <c r="H150" i="1"/>
  <c r="H151" i="1"/>
  <c r="H152" i="1"/>
  <c r="H153" i="1"/>
  <c r="F149" i="1"/>
  <c r="F150" i="1"/>
  <c r="F151" i="1"/>
  <c r="F152" i="1"/>
  <c r="F153" i="1"/>
  <c r="D149" i="1"/>
  <c r="D150" i="1"/>
  <c r="D151" i="1"/>
  <c r="D152" i="1"/>
  <c r="D153" i="1"/>
  <c r="A149" i="1"/>
  <c r="A150" i="1"/>
  <c r="A151" i="1"/>
  <c r="A152" i="1"/>
  <c r="A153" i="1"/>
  <c r="R154" i="1" l="1"/>
  <c r="T154" i="1"/>
  <c r="P154" i="1"/>
  <c r="G493" i="1"/>
  <c r="G484" i="1"/>
  <c r="M319" i="1"/>
  <c r="L383" i="1"/>
  <c r="M285" i="1"/>
  <c r="G173" i="1"/>
  <c r="G19" i="1"/>
  <c r="G185" i="1"/>
  <c r="M145" i="1"/>
  <c r="A145" i="1"/>
  <c r="G51" i="1"/>
  <c r="E9" i="1"/>
  <c r="P497" i="1"/>
  <c r="M497" i="1"/>
  <c r="J497" i="1"/>
  <c r="G497" i="1"/>
  <c r="P496" i="1"/>
  <c r="M496" i="1"/>
  <c r="J496" i="1"/>
  <c r="G496" i="1"/>
  <c r="P495" i="1"/>
  <c r="M495" i="1"/>
  <c r="M498" i="1" s="1"/>
  <c r="J495" i="1"/>
  <c r="J498" i="1" s="1"/>
  <c r="G495" i="1"/>
  <c r="G498" i="1" s="1"/>
  <c r="P488" i="1"/>
  <c r="M488" i="1"/>
  <c r="J488" i="1"/>
  <c r="G488" i="1"/>
  <c r="J487" i="1"/>
  <c r="M487" i="1"/>
  <c r="P487" i="1"/>
  <c r="G487" i="1"/>
  <c r="P486" i="1"/>
  <c r="M486" i="1"/>
  <c r="M489" i="1" s="1"/>
  <c r="J486" i="1"/>
  <c r="G486" i="1"/>
  <c r="Q427" i="1"/>
  <c r="N427" i="1"/>
  <c r="L427" i="1"/>
  <c r="L385" i="1"/>
  <c r="Q350" i="1"/>
  <c r="O350" i="1"/>
  <c r="Q349" i="1"/>
  <c r="O349" i="1"/>
  <c r="Q348" i="1"/>
  <c r="O348" i="1"/>
  <c r="Q347" i="1"/>
  <c r="O347" i="1"/>
  <c r="Q323" i="1"/>
  <c r="O323" i="1"/>
  <c r="M323" i="1"/>
  <c r="K323" i="1"/>
  <c r="Q322" i="1"/>
  <c r="O322" i="1"/>
  <c r="M322" i="1"/>
  <c r="K322" i="1"/>
  <c r="Q321" i="1"/>
  <c r="Q324" i="1" s="1"/>
  <c r="O321" i="1"/>
  <c r="M321" i="1"/>
  <c r="M324" i="1" s="1"/>
  <c r="K321" i="1"/>
  <c r="Q289" i="1"/>
  <c r="O289" i="1"/>
  <c r="M289" i="1"/>
  <c r="K289" i="1"/>
  <c r="Q288" i="1"/>
  <c r="O288" i="1"/>
  <c r="M288" i="1"/>
  <c r="K288" i="1"/>
  <c r="Q287" i="1"/>
  <c r="O287" i="1"/>
  <c r="M287" i="1"/>
  <c r="K287" i="1"/>
  <c r="Q314" i="1"/>
  <c r="O314" i="1"/>
  <c r="Q313" i="1"/>
  <c r="O313" i="1"/>
  <c r="Q312" i="1"/>
  <c r="O312" i="1"/>
  <c r="Q311" i="1"/>
  <c r="O311" i="1"/>
  <c r="V237" i="1"/>
  <c r="S237" i="1"/>
  <c r="P237" i="1"/>
  <c r="M237" i="1"/>
  <c r="V236" i="1"/>
  <c r="S236" i="1"/>
  <c r="P236" i="1"/>
  <c r="M236" i="1"/>
  <c r="J236" i="1"/>
  <c r="V235" i="1"/>
  <c r="S235" i="1"/>
  <c r="P235" i="1"/>
  <c r="M235" i="1"/>
  <c r="J235" i="1"/>
  <c r="V234" i="1"/>
  <c r="S234" i="1"/>
  <c r="P234" i="1"/>
  <c r="M234" i="1"/>
  <c r="J234" i="1"/>
  <c r="V233" i="1"/>
  <c r="S233" i="1"/>
  <c r="P233" i="1"/>
  <c r="M233" i="1"/>
  <c r="J233" i="1"/>
  <c r="S188" i="1"/>
  <c r="S189" i="1"/>
  <c r="S190" i="1"/>
  <c r="S191" i="1"/>
  <c r="S192" i="1"/>
  <c r="S187" i="1"/>
  <c r="P188" i="1"/>
  <c r="P189" i="1"/>
  <c r="P190" i="1"/>
  <c r="P191" i="1"/>
  <c r="P192" i="1"/>
  <c r="P187" i="1"/>
  <c r="M188" i="1"/>
  <c r="M189" i="1"/>
  <c r="M190" i="1"/>
  <c r="M191" i="1"/>
  <c r="M192" i="1"/>
  <c r="M187" i="1"/>
  <c r="J188" i="1"/>
  <c r="J189" i="1"/>
  <c r="J190" i="1"/>
  <c r="J191" i="1"/>
  <c r="J192" i="1"/>
  <c r="J187" i="1"/>
  <c r="G188" i="1"/>
  <c r="G189" i="1"/>
  <c r="G190" i="1"/>
  <c r="G191" i="1"/>
  <c r="G192" i="1"/>
  <c r="G187" i="1"/>
  <c r="C188" i="1"/>
  <c r="C189" i="1"/>
  <c r="C190" i="1"/>
  <c r="C191" i="1"/>
  <c r="C192" i="1"/>
  <c r="C187" i="1"/>
  <c r="S176" i="1"/>
  <c r="S177" i="1"/>
  <c r="S178" i="1"/>
  <c r="S179" i="1"/>
  <c r="S180" i="1"/>
  <c r="S175" i="1"/>
  <c r="P176" i="1"/>
  <c r="P177" i="1"/>
  <c r="P178" i="1"/>
  <c r="P179" i="1"/>
  <c r="P180" i="1"/>
  <c r="P175" i="1"/>
  <c r="M176" i="1"/>
  <c r="M177" i="1"/>
  <c r="M178" i="1"/>
  <c r="M179" i="1"/>
  <c r="M180" i="1"/>
  <c r="M175" i="1"/>
  <c r="J176" i="1"/>
  <c r="J177" i="1"/>
  <c r="J178" i="1"/>
  <c r="J179" i="1"/>
  <c r="J180" i="1"/>
  <c r="J175" i="1"/>
  <c r="G176" i="1"/>
  <c r="G177" i="1"/>
  <c r="G178" i="1"/>
  <c r="G179" i="1"/>
  <c r="G180" i="1"/>
  <c r="G175" i="1"/>
  <c r="C176" i="1"/>
  <c r="C177" i="1"/>
  <c r="C178" i="1"/>
  <c r="C179" i="1"/>
  <c r="C180" i="1"/>
  <c r="C175" i="1"/>
  <c r="H148" i="1"/>
  <c r="F148" i="1"/>
  <c r="D148" i="1"/>
  <c r="A148" i="1"/>
  <c r="Q55" i="1"/>
  <c r="U55" i="1" s="1"/>
  <c r="Q56" i="1"/>
  <c r="U56" i="1" s="1"/>
  <c r="Q57" i="1"/>
  <c r="U57" i="1" s="1"/>
  <c r="Q58" i="1"/>
  <c r="U58" i="1" s="1"/>
  <c r="Q59" i="1"/>
  <c r="U59" i="1" s="1"/>
  <c r="Q54" i="1"/>
  <c r="U54" i="1" s="1"/>
  <c r="O55" i="1"/>
  <c r="S55" i="1" s="1"/>
  <c r="O56" i="1"/>
  <c r="S56" i="1" s="1"/>
  <c r="O57" i="1"/>
  <c r="S57" i="1" s="1"/>
  <c r="O58" i="1"/>
  <c r="S58" i="1" s="1"/>
  <c r="O59" i="1"/>
  <c r="S59" i="1" s="1"/>
  <c r="O54" i="1"/>
  <c r="S54" i="1" s="1"/>
  <c r="I55" i="1"/>
  <c r="M55" i="1" s="1"/>
  <c r="I56" i="1"/>
  <c r="M56" i="1" s="1"/>
  <c r="I57" i="1"/>
  <c r="M57" i="1" s="1"/>
  <c r="I58" i="1"/>
  <c r="M58" i="1" s="1"/>
  <c r="I59" i="1"/>
  <c r="M59" i="1" s="1"/>
  <c r="I54" i="1"/>
  <c r="M54" i="1" s="1"/>
  <c r="G54" i="1"/>
  <c r="K54" i="1" s="1"/>
  <c r="G55" i="1"/>
  <c r="K55" i="1" s="1"/>
  <c r="G56" i="1"/>
  <c r="K56" i="1" s="1"/>
  <c r="G57" i="1"/>
  <c r="K57" i="1" s="1"/>
  <c r="G58" i="1"/>
  <c r="K58" i="1" s="1"/>
  <c r="G59" i="1"/>
  <c r="K59" i="1" s="1"/>
  <c r="C55" i="1"/>
  <c r="C56" i="1"/>
  <c r="C57" i="1"/>
  <c r="C58" i="1"/>
  <c r="C59" i="1"/>
  <c r="C54" i="1"/>
  <c r="Q23" i="1"/>
  <c r="U23" i="1" s="1"/>
  <c r="Q24" i="1"/>
  <c r="U24" i="1" s="1"/>
  <c r="Q25" i="1"/>
  <c r="U25" i="1" s="1"/>
  <c r="Q26" i="1"/>
  <c r="U26" i="1" s="1"/>
  <c r="Q27" i="1"/>
  <c r="U27" i="1" s="1"/>
  <c r="Q22" i="1"/>
  <c r="U22" i="1" s="1"/>
  <c r="O23" i="1"/>
  <c r="S23" i="1" s="1"/>
  <c r="O24" i="1"/>
  <c r="S24" i="1" s="1"/>
  <c r="O26" i="1"/>
  <c r="S26" i="1" s="1"/>
  <c r="O27" i="1"/>
  <c r="S27" i="1" s="1"/>
  <c r="C23" i="1"/>
  <c r="C24" i="1"/>
  <c r="C25" i="1"/>
  <c r="C26" i="1"/>
  <c r="C27" i="1"/>
  <c r="I24" i="1"/>
  <c r="M24" i="1" s="1"/>
  <c r="I25" i="1"/>
  <c r="M25" i="1" s="1"/>
  <c r="I26" i="1"/>
  <c r="M26" i="1" s="1"/>
  <c r="I27" i="1"/>
  <c r="M27" i="1" s="1"/>
  <c r="I22" i="1"/>
  <c r="M22" i="1" s="1"/>
  <c r="G23" i="1"/>
  <c r="K23" i="1" s="1"/>
  <c r="G24" i="1"/>
  <c r="K24" i="1" s="1"/>
  <c r="G25" i="1"/>
  <c r="K25" i="1" s="1"/>
  <c r="G26" i="1"/>
  <c r="K26" i="1" s="1"/>
  <c r="G27" i="1"/>
  <c r="K27" i="1" s="1"/>
  <c r="G22" i="1"/>
  <c r="K22" i="1" s="1"/>
  <c r="C22" i="1"/>
  <c r="P498" i="1" l="1"/>
  <c r="M28" i="1"/>
  <c r="K324" i="1"/>
  <c r="J239" i="1"/>
  <c r="V239" i="1"/>
  <c r="S239" i="1"/>
  <c r="V385" i="1"/>
  <c r="P239" i="1"/>
  <c r="M239" i="1"/>
  <c r="O324" i="1"/>
  <c r="G489" i="1"/>
  <c r="J489" i="1"/>
  <c r="Q351" i="1"/>
  <c r="S193" i="1"/>
  <c r="P489" i="1"/>
  <c r="G181" i="1"/>
  <c r="M181" i="1"/>
  <c r="S181" i="1"/>
  <c r="F154" i="1"/>
  <c r="O351" i="1"/>
  <c r="J193" i="1"/>
  <c r="P193" i="1"/>
  <c r="G193" i="1"/>
  <c r="M193" i="1"/>
  <c r="P181" i="1"/>
  <c r="J181" i="1"/>
  <c r="D154" i="1"/>
  <c r="H154" i="1"/>
  <c r="S400" i="1"/>
  <c r="R400" i="1"/>
  <c r="Q400" i="1"/>
  <c r="P400" i="1"/>
  <c r="O400" i="1"/>
  <c r="N400" i="1"/>
  <c r="L400" i="1"/>
  <c r="Q315" i="1"/>
  <c r="O315" i="1"/>
  <c r="Q290" i="1"/>
  <c r="O290" i="1"/>
  <c r="M290" i="1"/>
  <c r="K290" i="1"/>
  <c r="Q60" i="1"/>
  <c r="O60" i="1"/>
  <c r="M60" i="1"/>
  <c r="K60" i="1"/>
  <c r="I60" i="1"/>
  <c r="G60" i="1"/>
  <c r="Q28" i="1"/>
  <c r="O28" i="1"/>
  <c r="I28" i="1"/>
  <c r="G28" i="1"/>
  <c r="U400" i="1" l="1"/>
  <c r="V400" i="1"/>
  <c r="S28" i="1"/>
  <c r="U28" i="1"/>
  <c r="S60" i="1"/>
  <c r="U60" i="1"/>
  <c r="K28" i="1"/>
</calcChain>
</file>

<file path=xl/connections.xml><?xml version="1.0" encoding="utf-8"?>
<connections xmlns="http://schemas.openxmlformats.org/spreadsheetml/2006/main">
  <connection id="1" keepAlive="1" name="SP_Meldunek_parametry" type="5" refreshedVersion="4" savePassword="1" deleted="1" background="1" saveData="1" credentials="none">
    <dbPr connection="" command=""/>
  </connection>
  <connection id="2" keepAlive="1" name="SP_Meldunek_sekcja_I_tab_1" type="5" refreshedVersion="4" savePassword="1" deleted="1" background="1" saveData="1" credentials="none">
    <dbPr connection="" command=""/>
  </connection>
  <connection id="3" keepAlive="1" name="SP_Meldunek_sekcja_I_tab_2" type="5" refreshedVersion="4" savePassword="1" deleted="1" background="1" saveData="1" credentials="none">
    <dbPr connection="" command=""/>
  </connection>
  <connection id="4" keepAlive="1" name="SP_Meldunek_sekcja_II_tab_1" type="5" refreshedVersion="4" savePassword="1" deleted="1" background="1" saveData="1" credentials="none">
    <dbPr connection="" command=""/>
  </connection>
  <connection id="5" keepAlive="1" name="SP_Meldunek_sekcja_II_tab_2" type="5" refreshedVersion="4" savePassword="1" deleted="1" background="1" saveData="1" credentials="none">
    <dbPr connection="" command=""/>
  </connection>
  <connection id="6" keepAlive="1" name="SP_Meldunek_sekcja_III_tab_1" type="5" refreshedVersion="4" savePassword="1" deleted="1" background="1" saveData="1" credentials="none">
    <dbPr connection="" command=""/>
  </connection>
  <connection id="7" keepAlive="1" name="SP_Meldunek_sekcja_III_tab_2" type="5" refreshedVersion="4" savePassword="1" deleted="1" background="1" saveData="1" credentials="none">
    <dbPr connection="" command=""/>
  </connection>
  <connection id="8" keepAlive="1" name="SP_Meldunek_sekcja_IV" type="5" refreshedVersion="4" savePassword="1" deleted="1" background="1" saveData="1" credentials="none">
    <dbPr connection="" command=""/>
  </connection>
  <connection id="9" keepAlive="1" name="SP_Meldunek_sekcja_IX_tab_1" type="5" refreshedVersion="4" savePassword="1" deleted="1" background="1" saveData="1" credentials="none">
    <dbPr connection="" command=""/>
  </connection>
  <connection id="10" keepAlive="1" name="SP_Meldunek_sekcja_IX_tab_2" type="5" refreshedVersion="4" savePassword="1" deleted="1" background="1" saveData="1" credentials="none">
    <dbPr connection="" command=""/>
  </connection>
  <connection id="11" keepAlive="1" name="SP_Meldunek_sekcja_V_tab_1" type="5" refreshedVersion="4" savePassword="1" deleted="1" background="1" saveData="1" credentials="none">
    <dbPr connection="" command=""/>
  </connection>
  <connection id="12" keepAlive="1" name="SP_Meldunek_sekcja_V_tab_2" type="5" refreshedVersion="4" savePassword="1" deleted="1" background="1" saveData="1" credentials="none">
    <dbPr connection="" command=""/>
  </connection>
  <connection id="13" keepAlive="1" name="SP_Meldunek_sekcja_V_tab_3" type="5" refreshedVersion="4" savePassword="1" deleted="1" background="1" saveData="1" credentials="none">
    <dbPr connection="" command=""/>
  </connection>
  <connection id="14" keepAlive="1" name="SP_Meldunek_sekcja_V_tab_4" type="5" refreshedVersion="4" savePassword="1" deleted="1" background="1" saveData="1" credentials="none">
    <dbPr connection="" command=""/>
  </connection>
  <connection id="15" keepAlive="1" name="SP_Meldunek_sekcja_VI_tab_1" type="5" refreshedVersion="4" savePassword="1" deleted="1" background="1" saveData="1" credentials="none">
    <dbPr connection="" command=""/>
  </connection>
  <connection id="16" keepAlive="1" name="SP_Meldunek_sekcja_VI_tab_2" type="5" refreshedVersion="4" savePassword="1" deleted="1" background="1" saveData="1" credentials="none">
    <dbPr connection="" command=""/>
  </connection>
  <connection id="17" keepAlive="1" name="SP_Meldunek_sekcja_VII" type="5" refreshedVersion="5" savePassword="1" background="1" saveData="1" credentials="none">
    <dbPr connection="Provider=SQLOLEDB.1;Password=udsc1234;Persist Security Info=True;User ID=udsc;Initial Catalog=AHDPROD;Data Source=ahd_prod01\ahd;Use Procedure for Prepare=1;Auto Translate=True;Packet Size=4096;Workstation ID=AHD_PROD01;Use Encryption for Data=False;Tag with column collation when possible=False" command="exec dbo.SP_Meldunek_sekcja_VII"/>
  </connection>
  <connection id="18" keepAlive="1" name="SP_Meldunek_sekcja_VIII" type="5" refreshedVersion="4" savePassword="1" deleted="1" background="1" saveData="1" credentials="none">
    <dbPr connection="" command=""/>
  </connection>
</connections>
</file>

<file path=xl/sharedStrings.xml><?xml version="1.0" encoding="utf-8"?>
<sst xmlns="http://schemas.openxmlformats.org/spreadsheetml/2006/main" count="984" uniqueCount="172">
  <si>
    <t>Obywatelstwo</t>
  </si>
  <si>
    <t>Razem</t>
  </si>
  <si>
    <t>Sprawa</t>
  </si>
  <si>
    <t>wnioski</t>
  </si>
  <si>
    <t>pobyt tolerowany</t>
  </si>
  <si>
    <t>świadczenia poza ośrodkiem</t>
  </si>
  <si>
    <t>opuścili ośrodek</t>
  </si>
  <si>
    <t>nowo przyjęci</t>
  </si>
  <si>
    <t>Cudzoziemcy</t>
  </si>
  <si>
    <t>Osoby</t>
  </si>
  <si>
    <t>zaproszenie</t>
  </si>
  <si>
    <t>utrzymanie</t>
  </si>
  <si>
    <t>wpis</t>
  </si>
  <si>
    <t>wpis SIS</t>
  </si>
  <si>
    <t>wykreślenie</t>
  </si>
  <si>
    <t>wykreślenie SIS</t>
  </si>
  <si>
    <t>wnioski cudz.</t>
  </si>
  <si>
    <t>konsultacje</t>
  </si>
  <si>
    <t>telegramy</t>
  </si>
  <si>
    <t>inne państwo</t>
  </si>
  <si>
    <t>konsul RP</t>
  </si>
  <si>
    <t>fakultatywne</t>
  </si>
  <si>
    <t>decyzje</t>
  </si>
  <si>
    <t>pobyt rezyd. UE</t>
  </si>
  <si>
    <t>pozytywne</t>
  </si>
  <si>
    <t>negatywne</t>
  </si>
  <si>
    <t>umorzenia</t>
  </si>
  <si>
    <t>Wnioskujący</t>
  </si>
  <si>
    <t>przebywający 
w ośrodku</t>
  </si>
  <si>
    <t>Wnioski</t>
  </si>
  <si>
    <t>PIERWSZE</t>
  </si>
  <si>
    <t>KOLEJNE</t>
  </si>
  <si>
    <t xml:space="preserve">Wnioski </t>
  </si>
  <si>
    <t>pobyt czasowy</t>
  </si>
  <si>
    <t>pobyt stały</t>
  </si>
  <si>
    <t>pobyt rezydenta długoterminowego UE</t>
  </si>
  <si>
    <t>prawo pobytu ob. UE</t>
  </si>
  <si>
    <t>prawo stałego pobytu obywatela UE</t>
  </si>
  <si>
    <t>pobyt humanitarny</t>
  </si>
  <si>
    <t>wydalenie</t>
  </si>
  <si>
    <t>zobowiązanie do powrotu</t>
  </si>
  <si>
    <t>cofnięcie zakazu wjazdu</t>
  </si>
  <si>
    <t>polski dokument podróży</t>
  </si>
  <si>
    <t>polski dokument tożsamości cudzoziemca</t>
  </si>
  <si>
    <t>wiza (nowa + Schengen)</t>
  </si>
  <si>
    <t>prawo pobytu członka rodziny ob. UE</t>
  </si>
  <si>
    <t>prawo stałego pobytu członka rodziny ob.. UE</t>
  </si>
  <si>
    <t>Placówka</t>
  </si>
  <si>
    <t>RAZEM</t>
  </si>
  <si>
    <t>Lwów</t>
  </si>
  <si>
    <t>Łuck</t>
  </si>
  <si>
    <t>uchylenie 
i umorzenie</t>
  </si>
  <si>
    <t>Transfer</t>
  </si>
  <si>
    <t>SUMA</t>
  </si>
  <si>
    <t>Państwo</t>
  </si>
  <si>
    <t>Wniosek IN</t>
  </si>
  <si>
    <t>Decyzja pozytywna</t>
  </si>
  <si>
    <t>Wniosek OUT</t>
  </si>
  <si>
    <t>Status uchodźcy</t>
  </si>
  <si>
    <t>Ochrona uzupełniająca</t>
  </si>
  <si>
    <t>Pobyt tolerowany</t>
  </si>
  <si>
    <t>Umorzenie</t>
  </si>
  <si>
    <t>Zezwolenia cofnięte</t>
  </si>
  <si>
    <t>Zezwolenia wydane</t>
  </si>
  <si>
    <t xml:space="preserve">V. Wnioski, które wpłynęły do wojewodów w sprawie zezwolenia na pobyt czasowy, pobyt stały i pobyt rezydenta długoterminowego UE oraz wydane w tych sprawach decyzje:
</t>
  </si>
  <si>
    <t xml:space="preserve">Informacja o działalności 
Urzędu do Spraw Cudzoziemców 
</t>
  </si>
  <si>
    <t>Ochrona międzynarodowa</t>
  </si>
  <si>
    <r>
      <t>*</t>
    </r>
    <r>
      <rPr>
        <i/>
        <sz val="6"/>
        <color theme="1"/>
        <rFont val="Tahoma"/>
        <family val="2"/>
        <charset val="238"/>
      </rPr>
      <t xml:space="preserve"> zgodnie z nowym aquis azylowym od 1.01.2014 r. wznowienie postępowania po tzw. transferze dublińskim liczy się jako kolejny wniosek o nadanie statusu uchodźcy</t>
    </r>
  </si>
  <si>
    <t>II. Stosowanie Rozporządzenia  Dublińskiego*:</t>
  </si>
  <si>
    <t>* ustanawiającego kryteria określania, które państwo członkowskie jest odpowiedzialne za rozpatrzenie wniosku o ochronę międzynarodową</t>
  </si>
  <si>
    <t>Suma</t>
  </si>
  <si>
    <t>Legalizacja pobytu</t>
  </si>
  <si>
    <t>Negatywna</t>
  </si>
  <si>
    <t>suma</t>
  </si>
  <si>
    <t>prawo pob. obyw. UE</t>
  </si>
  <si>
    <t>prawo st. pobytu obyw. UE</t>
  </si>
  <si>
    <t xml:space="preserve">prawo pob. członka rodz. obyw. UE </t>
  </si>
  <si>
    <t>prawo st. pob. członka rodz. obyw. UE</t>
  </si>
  <si>
    <t>wydane dokumenty</t>
  </si>
  <si>
    <t>Suma decyzji</t>
  </si>
  <si>
    <t>odwołania</t>
  </si>
  <si>
    <t>korekta wpisów</t>
  </si>
  <si>
    <t>odmowa wpisu</t>
  </si>
  <si>
    <t>alerty pobytowe</t>
  </si>
  <si>
    <t>inne</t>
  </si>
  <si>
    <t>uchylenie i przekazanie do ponownego rozp.</t>
  </si>
  <si>
    <t>pob. stały dla członków rodzin repatrianta</t>
  </si>
  <si>
    <t>wydane zezwolenia</t>
  </si>
  <si>
    <t>inne decyzje</t>
  </si>
  <si>
    <t>Kaliningrad</t>
  </si>
  <si>
    <t>Zezwolenia unieważnione</t>
  </si>
  <si>
    <t>Odmowy wydania</t>
  </si>
  <si>
    <t>VI. Odwołania od decyzji wydanych w I instancji w sprawie legalizacji pobytu cudzoziemców na terytorium RP, odpowiedzi na skargi oraz wnioski o udzielenie zezwolenia na pobyt stały dla członków rodzin repatriantów:</t>
  </si>
  <si>
    <t>małoletni bez opieki</t>
  </si>
  <si>
    <t>łącznie pod opieką UdSC</t>
  </si>
  <si>
    <t>decyzje pozytywne</t>
  </si>
  <si>
    <t>Lp</t>
  </si>
  <si>
    <t>Obywatelstwo_pl</t>
  </si>
  <si>
    <t>Grupa</t>
  </si>
  <si>
    <t>Typ</t>
  </si>
  <si>
    <t>Lp_typ</t>
  </si>
  <si>
    <t>Liczba</t>
  </si>
  <si>
    <t>Lp_grupa</t>
  </si>
  <si>
    <t>Pozostałe</t>
  </si>
  <si>
    <t>WZNOWIENIA*</t>
  </si>
  <si>
    <t>Decyzje pozytywne</t>
  </si>
  <si>
    <t>Nazwa_kraju</t>
  </si>
  <si>
    <t>Ilosc</t>
  </si>
  <si>
    <t>Tydzien</t>
  </si>
  <si>
    <t>przebywający w ośrodku</t>
  </si>
  <si>
    <t>Opis_rozstrzygniecia</t>
  </si>
  <si>
    <t>Opis</t>
  </si>
  <si>
    <t>NEGATYWNA</t>
  </si>
  <si>
    <t>POZYTYWNA</t>
  </si>
  <si>
    <t>UMORZENIE</t>
  </si>
  <si>
    <t>Lp_opis</t>
  </si>
  <si>
    <t>odwołanie</t>
  </si>
  <si>
    <t>prawo stałego pobytu członka rodziny ob. UE</t>
  </si>
  <si>
    <t>uchylenie i umorzenie</t>
  </si>
  <si>
    <t>Placowka</t>
  </si>
  <si>
    <t>Kolumna1</t>
  </si>
  <si>
    <t>Kolumna2</t>
  </si>
  <si>
    <t>Kolumna3</t>
  </si>
  <si>
    <t>UKRAINA</t>
  </si>
  <si>
    <t>ROSJA</t>
  </si>
  <si>
    <t>NIEMCY</t>
  </si>
  <si>
    <t>FRANCJA</t>
  </si>
  <si>
    <t>AUSTRIA</t>
  </si>
  <si>
    <t>Wnioskujacy</t>
  </si>
  <si>
    <t>Decyzje</t>
  </si>
  <si>
    <t>Inne_panstwo</t>
  </si>
  <si>
    <t>Konsul_RP</t>
  </si>
  <si>
    <t>Czynnosc</t>
  </si>
  <si>
    <t>zawieszenie wpisów</t>
  </si>
  <si>
    <t>małoletni</t>
  </si>
  <si>
    <t>WNIOSEK O ZAREJESTROWANIE POBYTU OBYWATELA UE</t>
  </si>
  <si>
    <t>WNIOSEK O WYDANIE DOK. POTW. PRAWO STAŁEGO POBYTU</t>
  </si>
  <si>
    <t>WNIOSEK O WYDANIE KP CZŁ. RODZINY OBYWATELA UE</t>
  </si>
  <si>
    <t>WNIOSEK O WYDANIE KSP CZŁ. RODZINY OBYWATELA UE</t>
  </si>
  <si>
    <t>GRUZJA</t>
  </si>
  <si>
    <t>TADŻYKISTAN</t>
  </si>
  <si>
    <t>WZNOWIENIA</t>
  </si>
  <si>
    <t>BELGIA</t>
  </si>
  <si>
    <t>SZWECJA</t>
  </si>
  <si>
    <t>I. Przyjęte wnioski o udzielenie ochrony międzynarodowej w RP:</t>
  </si>
  <si>
    <t>III. Wydane decyzje w sprawie o udzielenie ochrony międzynarodowej:</t>
  </si>
  <si>
    <t>IV. Cudzoziemcy, w sprawie których wszczęto postępowanie o udzielenie ochrony międzynarodowej i którym zapewniono zakwaterowanie w ośrodkach dla cudzoziemców:</t>
  </si>
  <si>
    <t>01.05.2017</t>
  </si>
  <si>
    <t>31.05.2017</t>
  </si>
  <si>
    <t>01.01.2017</t>
  </si>
  <si>
    <t>ARMENIA</t>
  </si>
  <si>
    <t>RUMUNIA</t>
  </si>
  <si>
    <t>LITWA</t>
  </si>
  <si>
    <t>SYRIA</t>
  </si>
  <si>
    <t>KAZACHSTAN</t>
  </si>
  <si>
    <t>25.05.2017 - 31.05.2017</t>
  </si>
  <si>
    <t>18.05.2017 - 24.05.2017</t>
  </si>
  <si>
    <t>11.05.2017 - 17.05.2017</t>
  </si>
  <si>
    <t>04.05.2017 - 10.05.2017</t>
  </si>
  <si>
    <t>27.04.2017 - 03.05.2017</t>
  </si>
  <si>
    <t>Zdecydowaną większość działań związanych ze stosowaniem Procedur Dublińskich stanowią sprawy dotyczące przejęcia odpowiedzialności za wniosek o udzielenie ochrony złożony na terytorium innego państwa członkowskiego (tzw. IN). Liczba spraw ) 33-krotnie przekracza liczbę takich wniosków złożonych przez Polskę. Jest to związane z położeniem geograficznym naszego kraju (zewnętrzne państwo Strefy Schengen) i traktowaniem terytorium RP jako strefy tranzytowej do krajów docelowych UE (Niemcy, Francja, Austria, Belgia i Szwecja). 
Liczba cudzoziemców objętych wnioskami IN wyniosła od początku roku 2 560 os. Polska wystąpiła z takim wnioskiem do innych krajów europejskich (OUT) w przypadku 78 os., z czego 87% wniosków IN i 53% wniosków OUT zostało rozpatrzonych pozytywnie. 58% wniosków IN oraz 29% wniosków OUT dotyczy współpracy z Niemcami. Poza tym, osoby, które ubiegały się o ochronę międzynarodową w Polsce składały niezmiennie kolejne wnioski oprócz Niemiec we Francji, Austrii, Szwecji i Belgii. Z kolei dalsze wnioski OUT  z Polski kierowane były poza Niemcami do Rumunii, Francji Litwy i Belgii.</t>
  </si>
  <si>
    <t>VII. Konsultacje wizowe</t>
  </si>
  <si>
    <t>VIII. Informacja o Małym Ruchu Granicznym</t>
  </si>
  <si>
    <t>IX. Ogólne trendy</t>
  </si>
  <si>
    <t xml:space="preserve">W maju przyjęto ponad 97,2 tys. wniosków w sprawie konsultacji wizowych,  przy czym 95% z nich inicjowało inne państwo. 
W tym samym okresie wydano ponad 88,2tys. decyzji - 95% z nich wobec wniosków innych państw.      </t>
  </si>
  <si>
    <t>Głównym beneficjentem MRG są obywatele Ukrainy. Brak Rosji w statystykach wydanych pozwoleń MRG związany jest z tymczasowym zawieszeniem MRG w stosunku do obywateli tego kraju. 
Od początku 2017 r.  wszystkie zezwolenia MRG wydano na Ukrainie, 76% we Lwowie,  pozostałe 24% - przez wydział konsularny w Łucku. Wydania zezwoleń MRG odmówiono 108 osobom. Cofnięcie zezwoleń miało miejsce w stosunku do 267 posiadaczy:  w 95% obywateli Ukrainy, 5%- Rosji, a 127 zezwoleń unieważniono.</t>
  </si>
  <si>
    <t>* Zdecydowanie większy napływ cudzoziemców do Polski obserwujemy od 2014 r. 
* Sytuację migracyjną w Polsce nadal cechuje zwiększony napływ obywateli Ukrainy starających się o zalegalizowanie pobytu, 
* Liczba wniosków o udzielenie ochronny międzynarodowej składanych przez obywateli Rosji (głównie narodowości czeczeńskiej), Tadżykistanu oraz Ukrainy spada. 
* Napływ obywateli tych państw jest stale monitorowany. Większość postępowań o udzielenie ochrony międzynarodowej prowadzonych w stosunku Czeczenów, Gruzinów oraz obywateli Tadżykistanu jest umarzana wkrótce po złożeniu wniosku.
* Zdecydowana większość obywateli Ukrainy przybywających do Polski preferuje legalizację pobytu umożliwiającą podjęcie pracy (nie ma takiej możliwości w trakcie pierwszych 6 miesięcy procedury uchodźczej) i samodzielne utrzymanie rodziny. 
* O zezwolenie na pobyt stały występują głównie cudzoziemcy, którzy od lat przedłużali swój pobyt czasowy w Polsce. Zdecydowana większość z nich to osoby polskiego pochodzenia, w tym legitymujące się Kartą Polaka bądź małżonkowie obywateli RP. 
* Wśród pobytów czasowych największym zainteresowaniem cieszą się te uzasadniane podjęciem pracy, w tym tzw. jednolite zezwolenia na pobyt i pracę (w 2016 roku 67% wniosków o pobyt czasowy uzasadnionych chęcią podjęcia pracy).
* Dominują migracje czasowe (wydawanych jest 6,5 razy więcej decyzji pozytywnych na pobyt czasowy niż stały i rezydenta UE).
* W 2017 roku szczególnie dużym zainteresowaniem wśród cudzoziemców cieszy się imigracja zarobkowa do Polski (około 70% wniosków pobyt czasowy uzasadnionych chęcią podjęcia pracy).
* Wnioski o udzielenie ochrony międzynarodowej stanowiły w 2016 r. ok 7% ogółu wszystkich wniosków cudzoziemców w 2017 roku ok 3%.</t>
  </si>
  <si>
    <t xml:space="preserve">Szef Urzędu do Spraw Cudzoziemców wydał 2 811 decyzji: udzielił ochrony 226 os. (8% ogółu), 1 122 os. (40% ogółu) uzyskało decyzję negatywną, a 1 463 postępowania (52% ogółu) umorzono. Najliczniejszymi beneficjentami wszystkich decyzji przyznających w 2017 r. ochronę (status uchodźcy, ochrona uzupełniająca i pobyt tolerowany) byli obywatele:
* Ukrainy (139 os., 62% ogółu, 2/3 ochrona uzupełniająca, 2/3 status uchodźcy),
* Rosji (37 os., 16% głównie ochrona uzupełniająca),
* Syrii (11 os., 2/3 status uchodźcy, 1/3 ochrona uzupełniająca),
* Tadżykistanu (8 os., 4%, głównie ochrona uzupelniająca),
* Białorusi (5 os., 2%, głównie status uchodźcy).
Ponadto decyzje o udzieleniu ochrony kolejnym 36 osobom wydała Rada do Spraw Uchodźców (ochrona uzupełniająca dla 22 obywateli Ukrainy, 6- obywateli Kirgistanu i 1 Gruzji, 6 pobytów tolerowanych dla Rosji i 1 - Sudanu). Podsumowując, w RP organy obydwu instancji wydały wnioskodawcom w2017 r. w sumie 262 decyzje o udzieleniu jednej z form ochrony: 86% z nich wydał  Szef Urzędu do Spraw Cudzoziemców, 14%- Rada do Spraw Uchodźców.
Rozstrzygnięcia merytoryczne stanowiły jednak tylko niespełna połowę wydanych decyzji. Nieco ponad połowa decyzji wydanych przez Szefa Urzędu to umorzenia wydane w związku z brakiem zainteresowania kontynuacją postępowania ze strony cudzoziemca, z czego 80% z nich dotyczyło Rosjan (1 165 os.), 7% (97 os.) - obywateli Ukrainy.
Uznawalność decyzji w 2017 r. to 17%, w analogicznym okresie zeszłego roku: 10%.
Warto zwrócić uwagę na fakt, że liczba decyzji o udzieleniu jednej z form ochrony wydanych przez Szefa Urzędu jest ponad dwukrotnie wyższa niż w pierwszych pięciu miesiącach zeszłego roku. Za wzrost tej liczby w dużej mierze odpowiadają pozytywne decyzje wydane ochrony obywatelom Ukrainy (46 statusów uchodźcy i 93 ochrony uzupełniające). W zeszłym roku przez pierwsze 5 miesiący obywatelom Ukrainy wydano 10 pozytywnych decyzji, w 2017 r. - 139. Dane te znalazły odbicie w wysokości odsetka uznawalności: w 2017 r. uznawalność decyzji dla obywateli Ukrainy wynosi 44%, podczas gdy analogicznym okresie 2016 r. - 3%. Uznawalność pozostałych obywatelstw, którym najliczniej przyznaje się ochronę to: 100% dla Syrii, 56% dla Białorusi, 9% dla Tadżykistanu, 5% dla Rosji.
</t>
  </si>
  <si>
    <t>Szef Urzędu do Spraw Cudzoziemców miał w maju pod swoją opieką średnio 4053. os.  Jest to więcej niż poprzednich 3 latach, ale aktualnie już 3 miesiąc widoczna jest tendencja spadkowa. 
Nieco ponad połowa wnioskodawców przebywa poza ośrodkami dla cudzoziemców, chociaż w porównaniu do zeszłego roku widoczny jest spadek: aktualnie średnio 55% świadczeniobiorców  wynajmuje mieszkania i utrzymuje się ze środków otrzymywanych z Urzędu, podczas gdy w marcu 2016 r. - 61%. 
W przypadku 10 najliczniejszych obywatelstw wnioskodawców można zaobserwować, zdecydowane preferencje odnośnie miejsca pobytu na czas trwania postępowania w RP. Na pobyt w ośrodku decydują się głównie Rosjanie -72% wnioskodawców z tego państwa. Oczekiwanie na zakończenie procedury poza ośrodkiem preferują pozostałe obywatelstwa: Ukraińcy, Gruzini, Ormianie, Kirgizi, , Białorusini oraz Syryjczycy i Irakijczycy (pomiędzy 80% a 89% wnioskodawców z danego kraju). Jedynie obywatele Tadżykistanu w połowie wybierają pobyt w ośrodku recepcyjnym, a w połowie wolą samodzielnie funkcjonować w oczekiwaniu wydanie decyzji.</t>
  </si>
  <si>
    <r>
      <t xml:space="preserve">Liczba odwołań od decyzji zaczęła rosnąć w 2016 r. i od tej pory utrzymuje się na poziomie trzykrotnie wyższym niż w poprzednich latach.
Do końca marca 2017 r. cudzoziemcy złożyli ponad 2.7 tys. odwołań od decyzji organów pierwszej instancji, z czego 70% odwołań dotyczyło pobytu czasowego, 20% - zobowiązania do powrotu, 8% - pobytu stałego. Cudzoziemcy uzyskali w tym samym czasie ponad 2,4 tys. decyzji Szefa UdSC w sprawach o legalizację pobytu na terytorium RP, z czego 28% stanowiło utrzymanie decyzji, od której się odwołano. 14% decyzji uchylono i przekazano do ponownego rozpatrzenia, a 18% postępowań odwoławczych zakończyło się uchyleniem decyzji organu pierwszej instancji i udzieleniem zezwolenia.
</t>
    </r>
    <r>
      <rPr>
        <sz val="11"/>
        <rFont val="Calibri"/>
        <family val="2"/>
        <charset val="238"/>
        <scheme val="minor"/>
      </rPr>
      <t>Uwzględniając obywatelstwo osób składających odwołania w poszczególnych sprawach, najwięcej, bo 55% odwołań złożyli obywatele Ukrainy, głównie w sprawach pobytu czasowego  oraz zobowiązania cudzoziemca do powrotu. Kolejne 7% stanowili obywatele Rosji, odwołujący się najczęściej w sprawach zobowiązania do powrotu i pobytu czasowego. Kolejne 3 obywatelstwa licznie składające odwołania to Indie (5% ogółu), Wietnam (4% ogółu), i Chiny (3%) ogółu). Wszyscy z nich odwoływali się w zdecydowanej większości od decyzji w sprawie pobytu czasowego.
W porównaniu z analogicznym okresem zeszłego roku liczba składanych odwołań nie wzrosła znacząco-jest wyższa o 10%, a widoczny wzrost liczby odwołań wystąpił tylko w przypadku pobytu stałego (+50). Biorąc pod uwagę liczbę odwołań składanych miesięcznie, jest to jedna z niższych wartości w okresie 2016-2017.</t>
    </r>
  </si>
  <si>
    <r>
      <t xml:space="preserve">W  2017 r. wnioski o udzielenie ochrony międzynarodowej złożyły 2 533 os., z czego 58% stanowiły wnioski pierwsze.  Niemal wszyscy </t>
    </r>
    <r>
      <rPr>
        <sz val="11"/>
        <rFont val="Calibri"/>
        <family val="2"/>
        <charset val="238"/>
        <scheme val="minor"/>
      </rPr>
      <t>wnioskodawcy (93%)  pochodzili z państw należących do byłego ZSRR (Rosja, Ukraina, Tadżykistan, Kirgistan, Armenia, Gruzja, Białoruś). Dwie największe grupy obywateli ubiegających się ochronę pochodziły z Rosji (1 753 os., 69%) i Ukrainy (378 os., 15%). W gronie pozostałych dominujących wnioskodawców znaleźli się mieszkańcy Azji Centralnej (4%): Tadżykistanu (81 os. 4%) i Kirgistanu (25 os., 1%), Zakaukazia (4%): Armenii (46 os., 2%) i Gruzji (40 os. 2%), Bliskiego Wschodu (3%): Syrii (27 os., 1%), Iraku (19 os., 1%) i Iranu (13 os.). Oprócz wymienionych krajów w zestawieniu obywatelstw najliczniej składających wnioski o udzielenie ochrony znajdują się jeszcze mieszkańcy Białorusi (24 os., 1%) i Wietnamu (15 os.,1%).</t>
    </r>
    <r>
      <rPr>
        <sz val="11"/>
        <color rgb="FFFF0000"/>
        <rFont val="Calibri"/>
        <family val="2"/>
        <charset val="238"/>
        <scheme val="minor"/>
      </rPr>
      <t xml:space="preserve">
</t>
    </r>
    <r>
      <rPr>
        <sz val="11"/>
        <rFont val="Calibri"/>
        <family val="2"/>
        <charset val="238"/>
        <scheme val="minor"/>
      </rPr>
      <t xml:space="preserve">
Większość wnioskodawców (57%) dostała się na teren RP lądem, najczęściej przekraczając wschodnią granicę kraju. Tradycyjnie wciąż najwięcej wniosków przyjęła placówka Straży Granicznej w Terespolu (41%). W 2016 r. i 2015 r. to przejście graniczne  także było najczęściej wybierane przez cudzoziemców ubiegających się o ochronę, ale odsetek wniosków przyjętych  przez placówkę  był znacznie wyższy i wynosił 68% w 2016 r. i 70% i w 2015 r. Kolejne jednostki, cieszące się jednak znacznie mniejszym zainteresowaniem wnioskodawców to:  Placówka SG na lotnisku Okęcie w Warszawie (19%), Szef Urzędu do Spraw Cudzoziemców (13%), Placówka Straży Granicznej w Białej Podlaskiej (6%), Placówka SG w Bobrownikach (4%). </t>
    </r>
    <r>
      <rPr>
        <sz val="11"/>
        <color rgb="FFFF0000"/>
        <rFont val="Calibri"/>
        <family val="2"/>
        <charset val="238"/>
        <scheme val="minor"/>
      </rPr>
      <t xml:space="preserve">
</t>
    </r>
    <r>
      <rPr>
        <sz val="11"/>
        <rFont val="Calibri"/>
        <family val="2"/>
        <charset val="238"/>
        <scheme val="minor"/>
      </rPr>
      <t>Wartym uwagi jest fakt, że cudzoziemcy coraz częściej składają wniosku o udzielenie ochrony na lotnisku.  W 2015 r. tylko 2 wnioski na 100 były składane w porcie lotniczym, w 2016 r. - jeden na 10, a w 2017 r. 2 na 10.</t>
    </r>
    <r>
      <rPr>
        <sz val="11"/>
        <color rgb="FFFF0000"/>
        <rFont val="Calibri"/>
        <family val="2"/>
        <charset val="238"/>
        <scheme val="minor"/>
      </rPr>
      <t xml:space="preserve">
</t>
    </r>
    <r>
      <rPr>
        <sz val="11"/>
        <rFont val="Calibri"/>
        <family val="2"/>
        <charset val="238"/>
        <scheme val="minor"/>
      </rPr>
      <t xml:space="preserve">
Widoczne są także zmiany rodzajów składanych wniosków. W całym 2016 r. udział wniosków pierwszych w ogólnej liczbie wniosków wynosił 80%, w 2017 r. - 58%, a udział wniosków kolejnych i wznowień postępowania wzrósł z 20% do 42%. Obywatelstwa, których charakteryzujące się najwyższym odsetkiem  wniosków kolejnych w 2017 r.  to Gruzja (wzrost z 55% na 80% w 2017 r.), Ukraina  (55% w 2016r., 63% w 2017 r.), Tadżykistan (wzrost z 5% na 49%) i Rosja (wzrost z 17% na 39%). Analizując dane pod względem wysokości wzrostu odsetka wniosków kolejnych, na pierwszym miejscu jest Tadżysistan (+ 44%), Gruzja (+25%) i Rosja (+22%).</t>
    </r>
    <r>
      <rPr>
        <sz val="11"/>
        <color rgb="FFFF0000"/>
        <rFont val="Calibri"/>
        <family val="2"/>
        <charset val="238"/>
        <scheme val="minor"/>
      </rPr>
      <t xml:space="preserve">
</t>
    </r>
    <r>
      <rPr>
        <sz val="11"/>
        <rFont val="Calibri"/>
        <family val="2"/>
        <charset val="238"/>
        <scheme val="minor"/>
      </rPr>
      <t xml:space="preserve">
Zmiany zaczynają być widoczne także w odniesieniu do struktury demograficznej osób ubiegających się o udzielenie ochrony międzynarodowej: zaczyna wzrastać udział osób pełnoletnich. Aktualnie pełnoletni wnioskodawcy stanowią większość- 58% (45% kobiety i 55% mężczyźni), a niepełnoletni - 42% (52% dziewczynki i 48% chłopcy). W przypadku obywatelstw TOP 5 tylko wśród wnioskodawców z Rosji jest więcej osób niepełnoletnich. Wśród pozostałych obywatelstw TOP5 dominują jednak dorośli (Ukraina - 73%, Gruzja 60%, Armenia 57%, Tadżykistan 54%).  </t>
    </r>
    <r>
      <rPr>
        <sz val="11"/>
        <color rgb="FFFF0000"/>
        <rFont val="Calibri"/>
        <family val="2"/>
        <charset val="238"/>
        <scheme val="minor"/>
      </rPr>
      <t xml:space="preserve">
</t>
    </r>
    <r>
      <rPr>
        <sz val="11"/>
        <rFont val="Calibri"/>
        <family val="2"/>
        <charset val="238"/>
        <scheme val="minor"/>
      </rPr>
      <t>Liczba wniosków składanych miesięcznie w 2017 r. ustabilizowała się na poziomie około 430 osób. W dłuższej perspektywie czasowej widoczny jest jednak spadek, którego początek miał miejsce w lipcu 2016, a wartości z kwietnia i maja są najniższe od stycznia 2015. Porównując liczbę wniosków złożonych w przeciągu pierwszych pięciu miesięcy 2016 r. i 2017 r., widać, że w 2017 r. przyjętych zostało o ponad połowę mniej wniosków niż w roku ubiegłym (-56%).
Najważniejsze zmiany, jakie miały miejsce przez pierwsze trzy miesiące w porównaniu z analogicznym okresem 2016 r. to:
 * spadek o 57% wniosków z Rosji. Aktualnie Rosja znajduje się na I pozycji pod względem liczby złożonych wniosków, podobnie jak w 2016 r. Liczba wnioskodawców spada, ale ich odsetek pozostaje na tym samym poziomie;
* spadek o 37% liczby wniosków z Ukrainy. Widoczny jest stały spadek liczby ubiegających się o ochronę z tego kraju oraz spadek odsetka (15% w 2016 r., 11% w 2017 r.);
*  8-krotny spadek liczby wniosków z Tadżykistanu. Z powodu narastającego konfliktu wewnętrznego w Tadżykistanie, od sierpnia 2015 r. miał miejsce wzrost liczby wniosków. W zeszłym roku w marcu obywatele Tadżykistanu złożyli 11% ogółu wniosków;
*spadek o 71% liczby wniosków z Armenii. W porównaniu do tego samego okresu zeszłego roku liczba wniosków składanych przez obywateli Armenii spadła, ale odsetek pozostał podobny;
* 43% spadek liczby wniosków z Gruzji. Wartym zauważenia jest fakt, że 80% ogółu wniosków z 2017 r. z Gruzji stanowią wnioski kolejne;
* liczba wnioskodawców z Syrii i Kirgistanu pozostaje bez zmian (1% ogółu);
*  wzrost liczby wniosków z Białorusi i Iranu. Należy mieć jednak na uwadze fakt, że wzrost ten nie spowodował zmian na liście obywateli państw najczęściej ubiegających się o ochronę, ponieważ obywatele państw wymienionych powyżej złożyli w 2017 r. łącznie 2% ogółu wniosków
*spadek liczby wniosków z Wietnamu. W analogicznym okresie 2016 r. obywatele Wietnamu zajmowali 9 pozycję w zestawieniu TOP10, aktualnie znajdują się na 11 miejscu.</t>
    </r>
  </si>
  <si>
    <t>Liczba składanych wniosków legalizacyjnych co najmniej trzeci rok charakteryzuje się tendencją wzrostową. Jednocześnie liczba wniosków złożonych miesięcznie jest drugą największą od początku roku.
W 2017 r. spośród prawie 74 tys. wniosków 87% dotyczyło otrzymania zezwolenia na pobyt czasowy, 12% zezwolenia na pobyt stały, a 2% zezwolenia na pobyt rezydenta UE. W sprawie zezwolenia na pobyt czasowy spośród prawie 64 tys. wniosków 66% (42,4 tys.) złożyli obywatele Ukrainy,  4%- Hindusi i  Chińczycy, 3% Wietnamczycy. O zezwolenie na pobyt stały ubiegało się 8,5 tys. cudzoziemców, w tym 60% (ponad 5,1 tys.) to obywatele Ukrainy, 28% - Białorusini, 3% - Rosjanie. Wnioski o zezwolenie na pobyt rezydenta długoterminowego UE, (1,4 tys. wniosków) zdominowali również obywatele Ukrainy (599) - złożyli 42% wniosków, 15% - Wietnamczycy, 9% -  Chińczycy, 5%-  Białorusinie i Rosjanie. 
W podziale na obywatelstwo wnioskodawców w 2017 r. o zezwolenie na pobyt najczęściej. ubiegali się obywatele Ukrainy: 65% - (48 tys. Ukraińców na 74 tys. ogółu wnioskujących), w pierwszych pięciu miesiącach 2016 r. odsetek ten był taki sam, ale liczba złożonych wniosków- niższa o 48% w porównaniu do 2017 r. (48 tys. w 2017 r., 33 tys. w 2016 r.). Za opisany wzrost w 2017 r. odpowiedzialna jest zwiększona - w porównaniu z zeszłym rokiem - liczba wniosków o zezwolenie na pobyt czasowy składanych przez obywateli Ukrainy, (+45% - z 30 tys. w 2016 r. na 42 tys. w 2017 r.) oraz pobytem stałym (+82% z 2,8 tys. w 2016 r. na 5,2 tys. w 2017 r.)
Ogółem w 2017 r. złożono łącznie 47% wniosków legalizacyjnych więcej (+43% wniosków na pobyt czasowy, +97% wniosków na pobyt stały, +33% wniosków na pobyt rezydenta długoterminowego UE). 87% wszystkich procedur zakończyło się decyzją przyznającą zezwolenie pobytowe), 9% odmową wydania zezwolenia, a 4% umorzeniem sprawy. Oprócz obywateli Ukrainy, znacznie wrosła liczba obywateli Białorusi (+119%, głównie pobyt stały), Indii (+101%, głównie pobyt czasowy). 
Biorąc pod uwagę rozmieszczenie wnioskodawców na terenie RP, najwięcej wniosków przyjęli: Wojewoda Mazowiecki (34%) i Wojewodowie Dolnośląski, Małopolski i Wielkopolski (po 9-10%). Najmniejsze zainteresowanie legalizacją pobytu miało miejsce w Województwach Podlaskim i Świętokrzyskim.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</si>
</sst>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&quot;zł&quot;* #,##0_);_(&quot;zł&quot;* \(#,##0\);_(&quot;zł&quot;* &quot;-&quot;_);_(@_)"/>
    <numFmt numFmtId="165" formatCode="yyyy/mm/dd;@"/>
  </numFmts>
  <fonts count="3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CE"/>
      <charset val="238"/>
    </font>
    <font>
      <b/>
      <sz val="10"/>
      <color theme="1"/>
      <name val="Tahoma"/>
      <family val="2"/>
      <charset val="238"/>
    </font>
    <font>
      <sz val="8"/>
      <name val="Tahoma"/>
      <family val="2"/>
      <charset val="238"/>
    </font>
    <font>
      <sz val="8"/>
      <color theme="1"/>
      <name val="Tahoma"/>
      <family val="2"/>
      <charset val="238"/>
    </font>
    <font>
      <sz val="9"/>
      <color theme="1"/>
      <name val="Tahoma"/>
      <family val="2"/>
      <charset val="238"/>
    </font>
    <font>
      <i/>
      <sz val="9"/>
      <color theme="1"/>
      <name val="Tahoma"/>
      <family val="2"/>
      <charset val="238"/>
    </font>
    <font>
      <i/>
      <sz val="8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8"/>
      <name val="Cambria"/>
      <family val="2"/>
      <charset val="238"/>
      <scheme val="major"/>
    </font>
    <font>
      <b/>
      <sz val="15"/>
      <name val="Calibri"/>
      <family val="2"/>
      <charset val="238"/>
      <scheme val="minor"/>
    </font>
    <font>
      <b/>
      <i/>
      <sz val="14"/>
      <color theme="1"/>
      <name val="Cambria"/>
      <family val="1"/>
      <charset val="238"/>
    </font>
    <font>
      <sz val="11"/>
      <name val="Calibri"/>
      <family val="2"/>
      <charset val="238"/>
      <scheme val="minor"/>
    </font>
    <font>
      <b/>
      <sz val="7"/>
      <name val="Tahoma"/>
      <family val="2"/>
      <charset val="238"/>
    </font>
    <font>
      <sz val="6"/>
      <color theme="1"/>
      <name val="Tahoma"/>
      <family val="2"/>
      <charset val="238"/>
    </font>
    <font>
      <i/>
      <sz val="6"/>
      <color theme="1"/>
      <name val="Tahoma"/>
      <family val="2"/>
      <charset val="238"/>
    </font>
    <font>
      <b/>
      <sz val="8"/>
      <name val="Tahoma"/>
      <family val="2"/>
      <charset val="238"/>
    </font>
    <font>
      <b/>
      <sz val="9"/>
      <name val="Tahoma"/>
      <family val="2"/>
      <charset val="238"/>
    </font>
    <font>
      <sz val="9"/>
      <name val="Tahoma"/>
      <family val="2"/>
      <charset val="238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9F9F9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5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E8E8E8"/>
      </left>
      <right/>
      <top/>
      <bottom/>
      <diagonal/>
    </border>
  </borders>
  <cellStyleXfs count="46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7" fillId="21" borderId="0" applyNumberFormat="0" applyBorder="0" applyAlignment="0" applyProtection="0"/>
    <xf numFmtId="0" fontId="1" fillId="23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8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32" borderId="0" applyNumberFormat="0" applyBorder="0" applyAlignment="0" applyProtection="0"/>
    <xf numFmtId="0" fontId="19" fillId="0" borderId="0"/>
    <xf numFmtId="0" fontId="1" fillId="8" borderId="8" applyNumberFormat="0" applyFont="0" applyAlignment="0" applyProtection="0"/>
    <xf numFmtId="0" fontId="18" fillId="0" borderId="0"/>
  </cellStyleXfs>
  <cellXfs count="308">
    <xf numFmtId="0" fontId="0" fillId="0" borderId="0" xfId="0"/>
    <xf numFmtId="0" fontId="0" fillId="0" borderId="0" xfId="0"/>
    <xf numFmtId="0" fontId="0" fillId="0" borderId="0" xfId="0"/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14" fontId="0" fillId="0" borderId="0" xfId="0" applyNumberFormat="1" applyProtection="1">
      <protection locked="0"/>
    </xf>
    <xf numFmtId="165" fontId="0" fillId="0" borderId="0" xfId="0" applyNumberFormat="1" applyProtection="1">
      <protection locked="0"/>
    </xf>
    <xf numFmtId="0" fontId="0" fillId="0" borderId="0" xfId="0" applyAlignment="1" applyProtection="1">
      <protection locked="0"/>
    </xf>
    <xf numFmtId="0" fontId="30" fillId="0" borderId="0" xfId="0" applyFont="1" applyAlignment="1" applyProtection="1">
      <alignment vertical="center"/>
      <protection locked="0"/>
    </xf>
    <xf numFmtId="0" fontId="31" fillId="0" borderId="0" xfId="0" applyFont="1" applyProtection="1">
      <protection locked="0"/>
    </xf>
    <xf numFmtId="0" fontId="20" fillId="0" borderId="0" xfId="0" applyFont="1" applyAlignment="1" applyProtection="1">
      <alignment horizontal="left" vertical="center"/>
      <protection locked="0"/>
    </xf>
    <xf numFmtId="0" fontId="19" fillId="0" borderId="0" xfId="43" applyProtection="1">
      <protection locked="0"/>
    </xf>
    <xf numFmtId="0" fontId="33" fillId="0" borderId="0" xfId="0" applyFont="1" applyAlignment="1" applyProtection="1">
      <alignment horizontal="center" vertical="center" wrapText="1"/>
      <protection locked="0"/>
    </xf>
    <xf numFmtId="165" fontId="33" fillId="0" borderId="0" xfId="0" applyNumberFormat="1" applyFont="1" applyAlignment="1" applyProtection="1">
      <alignment horizontal="center" vertical="center" wrapText="1"/>
      <protection locked="0"/>
    </xf>
    <xf numFmtId="0" fontId="0" fillId="0" borderId="0" xfId="0" applyAlignment="1" applyProtection="1">
      <alignment wrapText="1"/>
      <protection locked="0"/>
    </xf>
    <xf numFmtId="165" fontId="0" fillId="0" borderId="0" xfId="0" applyNumberFormat="1" applyAlignment="1" applyProtection="1">
      <alignment wrapText="1"/>
      <protection locked="0"/>
    </xf>
    <xf numFmtId="0" fontId="24" fillId="0" borderId="0" xfId="0" applyFont="1" applyAlignment="1" applyProtection="1">
      <alignment vertical="top" wrapText="1"/>
      <protection locked="0"/>
    </xf>
    <xf numFmtId="0" fontId="20" fillId="0" borderId="0" xfId="0" applyFont="1" applyAlignment="1" applyProtection="1">
      <alignment horizontal="left" vertical="center" wrapText="1"/>
      <protection locked="0"/>
    </xf>
    <xf numFmtId="0" fontId="33" fillId="0" borderId="0" xfId="0" applyFont="1" applyAlignment="1" applyProtection="1">
      <alignment horizontal="left" vertical="center" wrapText="1"/>
      <protection locked="0"/>
    </xf>
    <xf numFmtId="0" fontId="25" fillId="0" borderId="0" xfId="0" applyFont="1" applyAlignment="1" applyProtection="1">
      <alignment vertical="top"/>
      <protection locked="0"/>
    </xf>
    <xf numFmtId="165" fontId="25" fillId="0" borderId="0" xfId="0" applyNumberFormat="1" applyFont="1" applyAlignment="1" applyProtection="1">
      <alignment vertical="top"/>
      <protection locked="0"/>
    </xf>
    <xf numFmtId="0" fontId="36" fillId="35" borderId="0" xfId="0" applyFont="1" applyFill="1" applyBorder="1" applyAlignment="1" applyProtection="1">
      <alignment horizontal="center" vertical="center"/>
      <protection locked="0"/>
    </xf>
    <xf numFmtId="3" fontId="36" fillId="35" borderId="0" xfId="0" applyNumberFormat="1" applyFont="1" applyFill="1" applyBorder="1" applyAlignment="1" applyProtection="1">
      <alignment horizontal="center" vertical="center"/>
      <protection locked="0"/>
    </xf>
    <xf numFmtId="3" fontId="36" fillId="35" borderId="0" xfId="24" applyNumberFormat="1" applyFont="1" applyFill="1" applyBorder="1" applyAlignment="1" applyProtection="1">
      <alignment horizontal="center" vertical="center" wrapText="1"/>
      <protection locked="0"/>
    </xf>
    <xf numFmtId="165" fontId="36" fillId="35" borderId="0" xfId="24" applyNumberFormat="1" applyFont="1" applyFill="1" applyBorder="1" applyAlignment="1" applyProtection="1">
      <alignment horizontal="center" vertical="center" wrapText="1"/>
      <protection locked="0"/>
    </xf>
    <xf numFmtId="0" fontId="36" fillId="36" borderId="21" xfId="0" applyFont="1" applyFill="1" applyBorder="1" applyAlignment="1" applyProtection="1">
      <alignment horizontal="center" vertical="center" textRotation="90" wrapText="1"/>
      <protection locked="0"/>
    </xf>
    <xf numFmtId="0" fontId="32" fillId="35" borderId="0" xfId="10" applyFont="1" applyFill="1" applyBorder="1" applyAlignment="1" applyProtection="1">
      <alignment horizontal="center" vertical="center" wrapText="1"/>
      <protection locked="0"/>
    </xf>
    <xf numFmtId="0" fontId="32" fillId="35" borderId="0" xfId="10" applyFont="1" applyFill="1" applyBorder="1" applyAlignment="1" applyProtection="1">
      <alignment horizontal="center" vertical="center"/>
      <protection locked="0"/>
    </xf>
    <xf numFmtId="0" fontId="36" fillId="35" borderId="0" xfId="10" applyFont="1" applyFill="1" applyBorder="1" applyAlignment="1" applyProtection="1">
      <alignment horizontal="center" vertical="center"/>
      <protection locked="0"/>
    </xf>
    <xf numFmtId="0" fontId="32" fillId="35" borderId="0" xfId="10" applyFont="1" applyFill="1" applyBorder="1" applyAlignment="1" applyProtection="1">
      <alignment horizontal="left" vertical="center" indent="1"/>
      <protection locked="0"/>
    </xf>
    <xf numFmtId="0" fontId="20" fillId="0" borderId="0" xfId="0" applyFont="1" applyAlignment="1" applyProtection="1">
      <alignment horizontal="left"/>
      <protection locked="0"/>
    </xf>
    <xf numFmtId="0" fontId="26" fillId="0" borderId="0" xfId="0" applyFont="1" applyAlignment="1" applyProtection="1">
      <alignment horizontal="left" vertical="top" wrapText="1"/>
      <protection locked="0"/>
    </xf>
    <xf numFmtId="0" fontId="23" fillId="0" borderId="0" xfId="0" applyFont="1" applyAlignment="1" applyProtection="1">
      <alignment horizontal="left" vertical="top" wrapText="1"/>
      <protection locked="0"/>
    </xf>
    <xf numFmtId="0" fontId="21" fillId="0" borderId="0" xfId="0" applyFont="1" applyAlignment="1" applyProtection="1">
      <alignment horizontal="left" vertical="top" wrapText="1"/>
      <protection locked="0"/>
    </xf>
    <xf numFmtId="0" fontId="22" fillId="0" borderId="0" xfId="0" applyFont="1" applyAlignment="1" applyProtection="1">
      <alignment horizontal="center" vertical="center"/>
      <protection locked="0"/>
    </xf>
    <xf numFmtId="0" fontId="22" fillId="0" borderId="0" xfId="0" applyFont="1" applyAlignment="1" applyProtection="1">
      <alignment horizontal="left" vertical="center" indent="1"/>
      <protection locked="0"/>
    </xf>
    <xf numFmtId="0" fontId="22" fillId="0" borderId="0" xfId="0" applyFont="1" applyAlignment="1" applyProtection="1">
      <alignment horizontal="center"/>
      <protection locked="0"/>
    </xf>
    <xf numFmtId="0" fontId="22" fillId="0" borderId="0" xfId="0" applyFont="1" applyProtection="1">
      <protection locked="0"/>
    </xf>
    <xf numFmtId="0" fontId="22" fillId="0" borderId="0" xfId="0" applyFont="1" applyAlignment="1" applyProtection="1">
      <alignment horizontal="left" vertical="center"/>
      <protection locked="0"/>
    </xf>
    <xf numFmtId="0" fontId="22" fillId="0" borderId="0" xfId="0" applyFont="1" applyAlignment="1" applyProtection="1">
      <protection locked="0"/>
    </xf>
    <xf numFmtId="0" fontId="27" fillId="0" borderId="0" xfId="0" applyFont="1" applyProtection="1">
      <protection locked="0"/>
    </xf>
    <xf numFmtId="3" fontId="37" fillId="0" borderId="10" xfId="0" applyNumberFormat="1" applyFont="1" applyBorder="1" applyAlignment="1" applyProtection="1">
      <alignment horizontal="right" vertical="center"/>
    </xf>
    <xf numFmtId="3" fontId="36" fillId="35" borderId="45" xfId="10" applyNumberFormat="1" applyFont="1" applyFill="1" applyBorder="1" applyAlignment="1" applyProtection="1">
      <alignment horizontal="center" vertical="center"/>
    </xf>
    <xf numFmtId="0" fontId="0" fillId="0" borderId="50" xfId="0" applyBorder="1" applyProtection="1">
      <protection locked="0"/>
    </xf>
    <xf numFmtId="3" fontId="37" fillId="0" borderId="10" xfId="0" applyNumberFormat="1" applyFont="1" applyBorder="1" applyAlignment="1" applyProtection="1">
      <alignment horizontal="right" vertical="center"/>
    </xf>
    <xf numFmtId="0" fontId="0" fillId="0" borderId="0" xfId="0" applyProtection="1">
      <protection locked="0"/>
    </xf>
    <xf numFmtId="0" fontId="0" fillId="0" borderId="0" xfId="0" applyProtection="1">
      <protection locked="0"/>
    </xf>
    <xf numFmtId="0" fontId="36" fillId="0" borderId="0" xfId="24" applyFont="1" applyFill="1" applyBorder="1" applyAlignment="1" applyProtection="1">
      <alignment horizontal="center" vertical="center" wrapText="1"/>
      <protection locked="0"/>
    </xf>
    <xf numFmtId="3" fontId="36" fillId="0" borderId="0" xfId="0" applyNumberFormat="1" applyFont="1" applyFill="1" applyBorder="1" applyAlignment="1" applyProtection="1">
      <alignment horizontal="center" vertical="center"/>
    </xf>
    <xf numFmtId="0" fontId="36" fillId="36" borderId="0" xfId="10" applyFont="1" applyFill="1" applyBorder="1" applyAlignment="1" applyProtection="1">
      <alignment horizontal="center" vertical="center"/>
      <protection locked="0"/>
    </xf>
    <xf numFmtId="3" fontId="36" fillId="36" borderId="0" xfId="10" applyNumberFormat="1" applyFont="1" applyFill="1" applyBorder="1" applyAlignment="1" applyProtection="1">
      <alignment horizontal="center" vertical="center"/>
    </xf>
    <xf numFmtId="0" fontId="36" fillId="36" borderId="21" xfId="0" applyFont="1" applyFill="1" applyBorder="1" applyAlignment="1" applyProtection="1">
      <alignment horizontal="center" vertical="center" textRotation="90" wrapText="1"/>
      <protection locked="0"/>
    </xf>
    <xf numFmtId="3" fontId="37" fillId="0" borderId="10" xfId="0" applyNumberFormat="1" applyFont="1" applyBorder="1" applyAlignment="1" applyProtection="1">
      <alignment horizontal="right" vertical="center"/>
    </xf>
    <xf numFmtId="3" fontId="36" fillId="35" borderId="45" xfId="10" applyNumberFormat="1" applyFont="1" applyFill="1" applyBorder="1" applyAlignment="1" applyProtection="1">
      <alignment horizontal="center" vertical="center"/>
    </xf>
    <xf numFmtId="3" fontId="36" fillId="35" borderId="45" xfId="10" applyNumberFormat="1" applyFont="1" applyFill="1" applyBorder="1" applyAlignment="1" applyProtection="1">
      <alignment horizontal="center" vertical="center"/>
    </xf>
    <xf numFmtId="0" fontId="0" fillId="0" borderId="0" xfId="0" applyFill="1" applyBorder="1" applyProtection="1">
      <protection locked="0"/>
    </xf>
    <xf numFmtId="0" fontId="36" fillId="0" borderId="0" xfId="10" applyFont="1" applyFill="1" applyBorder="1" applyAlignment="1" applyProtection="1">
      <alignment horizontal="left" vertical="center"/>
      <protection locked="0"/>
    </xf>
    <xf numFmtId="0" fontId="36" fillId="0" borderId="0" xfId="10" applyFont="1" applyFill="1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0" fillId="0" borderId="0" xfId="0" applyBorder="1" applyAlignment="1" applyProtection="1">
      <protection locked="0"/>
    </xf>
    <xf numFmtId="0" fontId="0" fillId="0" borderId="0" xfId="0" applyBorder="1" applyAlignment="1"/>
    <xf numFmtId="0" fontId="0" fillId="0" borderId="0" xfId="0" applyProtection="1">
      <protection locked="0"/>
    </xf>
    <xf numFmtId="0" fontId="0" fillId="0" borderId="0" xfId="0" applyProtection="1">
      <protection locked="0"/>
    </xf>
    <xf numFmtId="3" fontId="37" fillId="34" borderId="10" xfId="0" applyNumberFormat="1" applyFont="1" applyFill="1" applyBorder="1" applyAlignment="1" applyProtection="1">
      <alignment horizontal="right" vertical="center"/>
    </xf>
    <xf numFmtId="0" fontId="36" fillId="36" borderId="10" xfId="0" applyFont="1" applyFill="1" applyBorder="1" applyAlignment="1" applyProtection="1">
      <alignment horizontal="center" vertical="center" textRotation="90"/>
      <protection locked="0"/>
    </xf>
    <xf numFmtId="0" fontId="36" fillId="36" borderId="32" xfId="0" applyFont="1" applyFill="1" applyBorder="1" applyAlignment="1" applyProtection="1">
      <alignment horizontal="center" vertical="center" textRotation="90"/>
      <protection locked="0"/>
    </xf>
    <xf numFmtId="0" fontId="36" fillId="36" borderId="21" xfId="0" applyFont="1" applyFill="1" applyBorder="1" applyAlignment="1" applyProtection="1">
      <alignment horizontal="center" vertical="center"/>
      <protection locked="0"/>
    </xf>
    <xf numFmtId="0" fontId="36" fillId="36" borderId="10" xfId="0" applyFont="1" applyFill="1" applyBorder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left" vertical="top" wrapText="1"/>
      <protection locked="0"/>
    </xf>
    <xf numFmtId="3" fontId="37" fillId="35" borderId="17" xfId="0" applyNumberFormat="1" applyFont="1" applyFill="1" applyBorder="1" applyAlignment="1" applyProtection="1">
      <alignment horizontal="right" vertical="center" wrapText="1"/>
    </xf>
    <xf numFmtId="3" fontId="37" fillId="35" borderId="26" xfId="0" applyNumberFormat="1" applyFont="1" applyFill="1" applyBorder="1" applyAlignment="1" applyProtection="1">
      <alignment horizontal="right" vertical="center" wrapText="1"/>
    </xf>
    <xf numFmtId="3" fontId="37" fillId="36" borderId="11" xfId="0" applyNumberFormat="1" applyFont="1" applyFill="1" applyBorder="1" applyAlignment="1" applyProtection="1">
      <alignment horizontal="right" vertical="center" wrapText="1"/>
    </xf>
    <xf numFmtId="3" fontId="37" fillId="36" borderId="35" xfId="0" applyNumberFormat="1" applyFont="1" applyFill="1" applyBorder="1" applyAlignment="1" applyProtection="1">
      <alignment horizontal="right" vertical="center" wrapText="1"/>
    </xf>
    <xf numFmtId="3" fontId="36" fillId="35" borderId="47" xfId="24" applyNumberFormat="1" applyFont="1" applyFill="1" applyBorder="1" applyAlignment="1" applyProtection="1">
      <alignment horizontal="center" vertical="center" wrapText="1"/>
    </xf>
    <xf numFmtId="3" fontId="36" fillId="35" borderId="49" xfId="24" applyNumberFormat="1" applyFont="1" applyFill="1" applyBorder="1" applyAlignment="1" applyProtection="1">
      <alignment horizontal="center" vertical="center" wrapText="1"/>
    </xf>
    <xf numFmtId="3" fontId="37" fillId="36" borderId="17" xfId="0" applyNumberFormat="1" applyFont="1" applyFill="1" applyBorder="1" applyAlignment="1" applyProtection="1">
      <alignment horizontal="right" vertical="center" wrapText="1"/>
    </xf>
    <xf numFmtId="3" fontId="37" fillId="36" borderId="26" xfId="0" applyNumberFormat="1" applyFont="1" applyFill="1" applyBorder="1" applyAlignment="1" applyProtection="1">
      <alignment horizontal="right" vertical="center" wrapText="1"/>
    </xf>
    <xf numFmtId="3" fontId="36" fillId="35" borderId="45" xfId="0" applyNumberFormat="1" applyFont="1" applyFill="1" applyBorder="1" applyAlignment="1" applyProtection="1">
      <alignment horizontal="center" vertical="center"/>
    </xf>
    <xf numFmtId="3" fontId="36" fillId="35" borderId="46" xfId="0" applyNumberFormat="1" applyFont="1" applyFill="1" applyBorder="1" applyAlignment="1" applyProtection="1">
      <alignment horizontal="center" vertical="center"/>
    </xf>
    <xf numFmtId="0" fontId="16" fillId="36" borderId="38" xfId="0" applyFont="1" applyFill="1" applyBorder="1" applyAlignment="1" applyProtection="1">
      <alignment horizontal="center" vertical="center" textRotation="90" wrapText="1"/>
      <protection locked="0"/>
    </xf>
    <xf numFmtId="0" fontId="16" fillId="36" borderId="39" xfId="0" applyFont="1" applyFill="1" applyBorder="1" applyAlignment="1" applyProtection="1">
      <alignment horizontal="center" vertical="center" textRotation="90" wrapText="1"/>
      <protection locked="0"/>
    </xf>
    <xf numFmtId="0" fontId="16" fillId="36" borderId="14" xfId="0" applyFont="1" applyFill="1" applyBorder="1" applyAlignment="1" applyProtection="1">
      <alignment horizontal="center" vertical="center" textRotation="90" wrapText="1"/>
      <protection locked="0"/>
    </xf>
    <xf numFmtId="0" fontId="16" fillId="36" borderId="36" xfId="0" applyFont="1" applyFill="1" applyBorder="1" applyAlignment="1" applyProtection="1">
      <alignment horizontal="center" vertical="center" textRotation="90" wrapText="1"/>
      <protection locked="0"/>
    </xf>
    <xf numFmtId="0" fontId="20" fillId="0" borderId="40" xfId="0" applyFont="1" applyBorder="1" applyAlignment="1" applyProtection="1">
      <alignment horizontal="center" vertical="center" wrapText="1"/>
    </xf>
    <xf numFmtId="0" fontId="16" fillId="36" borderId="20" xfId="0" applyFont="1" applyFill="1" applyBorder="1" applyAlignment="1" applyProtection="1">
      <alignment horizontal="center" vertical="center"/>
      <protection locked="0"/>
    </xf>
    <xf numFmtId="0" fontId="16" fillId="36" borderId="21" xfId="0" applyFont="1" applyFill="1" applyBorder="1" applyAlignment="1" applyProtection="1">
      <alignment horizontal="center" vertical="center"/>
      <protection locked="0"/>
    </xf>
    <xf numFmtId="0" fontId="16" fillId="36" borderId="25" xfId="0" applyFont="1" applyFill="1" applyBorder="1" applyAlignment="1" applyProtection="1">
      <alignment horizontal="center" vertical="center"/>
      <protection locked="0"/>
    </xf>
    <xf numFmtId="0" fontId="16" fillId="36" borderId="10" xfId="0" applyFont="1" applyFill="1" applyBorder="1" applyAlignment="1" applyProtection="1">
      <alignment horizontal="center" vertical="center"/>
      <protection locked="0"/>
    </xf>
    <xf numFmtId="0" fontId="16" fillId="36" borderId="21" xfId="0" applyFont="1" applyFill="1" applyBorder="1" applyAlignment="1" applyProtection="1">
      <alignment horizontal="center" vertical="center" textRotation="90"/>
      <protection locked="0"/>
    </xf>
    <xf numFmtId="0" fontId="16" fillId="36" borderId="10" xfId="0" applyFont="1" applyFill="1" applyBorder="1" applyAlignment="1" applyProtection="1">
      <alignment horizontal="center" vertical="center" textRotation="90"/>
      <protection locked="0"/>
    </xf>
    <xf numFmtId="0" fontId="37" fillId="35" borderId="25" xfId="0" applyFont="1" applyFill="1" applyBorder="1" applyAlignment="1" applyProtection="1">
      <alignment horizontal="left" vertical="center"/>
    </xf>
    <xf numFmtId="0" fontId="37" fillId="35" borderId="10" xfId="0" applyFont="1" applyFill="1" applyBorder="1" applyAlignment="1" applyProtection="1">
      <alignment horizontal="left" vertical="center"/>
    </xf>
    <xf numFmtId="3" fontId="37" fillId="35" borderId="10" xfId="0" applyNumberFormat="1" applyFont="1" applyFill="1" applyBorder="1" applyAlignment="1" applyProtection="1">
      <alignment horizontal="right" vertical="center" wrapText="1"/>
    </xf>
    <xf numFmtId="0" fontId="37" fillId="36" borderId="25" xfId="0" applyFont="1" applyFill="1" applyBorder="1" applyAlignment="1" applyProtection="1">
      <alignment horizontal="left" vertical="center"/>
    </xf>
    <xf numFmtId="0" fontId="37" fillId="36" borderId="10" xfId="0" applyFont="1" applyFill="1" applyBorder="1" applyAlignment="1" applyProtection="1">
      <alignment horizontal="left" vertical="center"/>
    </xf>
    <xf numFmtId="3" fontId="37" fillId="36" borderId="10" xfId="0" applyNumberFormat="1" applyFont="1" applyFill="1" applyBorder="1" applyAlignment="1" applyProtection="1">
      <alignment horizontal="right" vertical="center" wrapText="1"/>
    </xf>
    <xf numFmtId="3" fontId="37" fillId="35" borderId="10" xfId="0" applyNumberFormat="1" applyFont="1" applyFill="1" applyBorder="1" applyAlignment="1" applyProtection="1">
      <alignment horizontal="right" vertical="center"/>
    </xf>
    <xf numFmtId="3" fontId="37" fillId="35" borderId="42" xfId="0" applyNumberFormat="1" applyFont="1" applyFill="1" applyBorder="1" applyAlignment="1" applyProtection="1">
      <alignment horizontal="right" vertical="center"/>
    </xf>
    <xf numFmtId="3" fontId="37" fillId="0" borderId="10" xfId="0" applyNumberFormat="1" applyFont="1" applyBorder="1" applyAlignment="1" applyProtection="1">
      <alignment horizontal="right" vertical="center" wrapText="1"/>
    </xf>
    <xf numFmtId="3" fontId="37" fillId="0" borderId="32" xfId="0" applyNumberFormat="1" applyFont="1" applyBorder="1" applyAlignment="1" applyProtection="1">
      <alignment horizontal="right" vertical="center" wrapText="1"/>
    </xf>
    <xf numFmtId="3" fontId="36" fillId="36" borderId="45" xfId="10" applyNumberFormat="1" applyFont="1" applyFill="1" applyBorder="1" applyAlignment="1" applyProtection="1">
      <alignment horizontal="center" vertical="center"/>
    </xf>
    <xf numFmtId="3" fontId="36" fillId="36" borderId="46" xfId="10" applyNumberFormat="1" applyFont="1" applyFill="1" applyBorder="1" applyAlignment="1" applyProtection="1">
      <alignment horizontal="center" vertical="center"/>
    </xf>
    <xf numFmtId="0" fontId="36" fillId="35" borderId="17" xfId="0" applyFont="1" applyFill="1" applyBorder="1" applyAlignment="1" applyProtection="1">
      <alignment horizontal="center" vertical="center" textRotation="90" wrapText="1"/>
      <protection locked="0"/>
    </xf>
    <xf numFmtId="0" fontId="36" fillId="35" borderId="18" xfId="0" applyFont="1" applyFill="1" applyBorder="1" applyAlignment="1" applyProtection="1">
      <alignment horizontal="center" vertical="center" textRotation="90" wrapText="1"/>
      <protection locked="0"/>
    </xf>
    <xf numFmtId="0" fontId="36" fillId="35" borderId="19" xfId="0" applyFont="1" applyFill="1" applyBorder="1" applyAlignment="1" applyProtection="1">
      <alignment horizontal="center" vertical="center" textRotation="90" wrapText="1"/>
      <protection locked="0"/>
    </xf>
    <xf numFmtId="0" fontId="37" fillId="0" borderId="41" xfId="0" applyFont="1" applyFill="1" applyBorder="1" applyAlignment="1" applyProtection="1">
      <alignment horizontal="left" vertical="center" wrapText="1"/>
    </xf>
    <xf numFmtId="0" fontId="37" fillId="0" borderId="42" xfId="0" applyFont="1" applyFill="1" applyBorder="1" applyAlignment="1" applyProtection="1">
      <alignment horizontal="left" vertical="center" wrapText="1"/>
    </xf>
    <xf numFmtId="3" fontId="37" fillId="36" borderId="42" xfId="24" applyNumberFormat="1" applyFont="1" applyFill="1" applyBorder="1" applyAlignment="1" applyProtection="1">
      <alignment horizontal="right" vertical="center" wrapText="1"/>
    </xf>
    <xf numFmtId="0" fontId="37" fillId="36" borderId="41" xfId="0" applyFont="1" applyFill="1" applyBorder="1" applyAlignment="1" applyProtection="1">
      <alignment horizontal="left" vertical="center"/>
    </xf>
    <xf numFmtId="0" fontId="37" fillId="36" borderId="42" xfId="0" applyFont="1" applyFill="1" applyBorder="1" applyAlignment="1" applyProtection="1">
      <alignment horizontal="left" vertical="center"/>
    </xf>
    <xf numFmtId="0" fontId="36" fillId="35" borderId="44" xfId="0" applyFont="1" applyFill="1" applyBorder="1" applyAlignment="1" applyProtection="1">
      <alignment horizontal="center" vertical="center"/>
    </xf>
    <xf numFmtId="0" fontId="36" fillId="35" borderId="45" xfId="0" applyFont="1" applyFill="1" applyBorder="1" applyAlignment="1" applyProtection="1">
      <alignment horizontal="center" vertical="center"/>
    </xf>
    <xf numFmtId="3" fontId="37" fillId="0" borderId="42" xfId="0" applyNumberFormat="1" applyFont="1" applyFill="1" applyBorder="1" applyAlignment="1" applyProtection="1">
      <alignment horizontal="right" vertical="center"/>
    </xf>
    <xf numFmtId="0" fontId="36" fillId="35" borderId="17" xfId="44" applyFont="1" applyFill="1" applyBorder="1" applyAlignment="1" applyProtection="1">
      <alignment horizontal="center" vertical="center"/>
      <protection locked="0"/>
    </xf>
    <xf numFmtId="0" fontId="36" fillId="35" borderId="18" xfId="44" applyFont="1" applyFill="1" applyBorder="1" applyAlignment="1" applyProtection="1">
      <alignment horizontal="center" vertical="center"/>
      <protection locked="0"/>
    </xf>
    <xf numFmtId="0" fontId="36" fillId="35" borderId="19" xfId="44" applyFont="1" applyFill="1" applyBorder="1" applyAlignment="1" applyProtection="1">
      <alignment horizontal="center" vertical="center"/>
      <protection locked="0"/>
    </xf>
    <xf numFmtId="0" fontId="36" fillId="35" borderId="22" xfId="0" applyFont="1" applyFill="1" applyBorder="1" applyAlignment="1" applyProtection="1">
      <alignment horizontal="center" vertical="center"/>
    </xf>
    <xf numFmtId="0" fontId="36" fillId="35" borderId="23" xfId="0" applyFont="1" applyFill="1" applyBorder="1" applyAlignment="1" applyProtection="1">
      <alignment horizontal="center" vertical="center"/>
    </xf>
    <xf numFmtId="0" fontId="36" fillId="35" borderId="24" xfId="0" applyFont="1" applyFill="1" applyBorder="1" applyAlignment="1" applyProtection="1">
      <alignment horizontal="center" vertical="center"/>
    </xf>
    <xf numFmtId="0" fontId="37" fillId="35" borderId="11" xfId="43" applyFont="1" applyFill="1" applyBorder="1" applyAlignment="1" applyProtection="1">
      <alignment horizontal="right" vertical="center"/>
    </xf>
    <xf numFmtId="0" fontId="37" fillId="35" borderId="35" xfId="43" applyFont="1" applyFill="1" applyBorder="1" applyAlignment="1" applyProtection="1">
      <alignment horizontal="right" vertical="center"/>
    </xf>
    <xf numFmtId="0" fontId="37" fillId="35" borderId="13" xfId="43" applyFont="1" applyFill="1" applyBorder="1" applyAlignment="1" applyProtection="1">
      <alignment horizontal="right" vertical="center"/>
    </xf>
    <xf numFmtId="0" fontId="36" fillId="35" borderId="20" xfId="44" applyFont="1" applyFill="1" applyBorder="1" applyAlignment="1" applyProtection="1">
      <alignment horizontal="center" vertical="center"/>
      <protection locked="0"/>
    </xf>
    <xf numFmtId="0" fontId="36" fillId="35" borderId="21" xfId="44" applyFont="1" applyFill="1" applyBorder="1" applyAlignment="1" applyProtection="1">
      <alignment horizontal="center" vertical="center"/>
      <protection locked="0"/>
    </xf>
    <xf numFmtId="0" fontId="36" fillId="35" borderId="25" xfId="44" applyFont="1" applyFill="1" applyBorder="1" applyAlignment="1" applyProtection="1">
      <alignment horizontal="center" vertical="center"/>
      <protection locked="0"/>
    </xf>
    <xf numFmtId="0" fontId="36" fillId="35" borderId="10" xfId="44" applyFont="1" applyFill="1" applyBorder="1" applyAlignment="1" applyProtection="1">
      <alignment horizontal="center" vertical="center"/>
      <protection locked="0"/>
    </xf>
    <xf numFmtId="0" fontId="37" fillId="35" borderId="17" xfId="43" applyFont="1" applyFill="1" applyBorder="1" applyAlignment="1" applyProtection="1">
      <alignment horizontal="right" vertical="center"/>
    </xf>
    <xf numFmtId="0" fontId="37" fillId="35" borderId="26" xfId="43" applyFont="1" applyFill="1" applyBorder="1" applyAlignment="1" applyProtection="1">
      <alignment horizontal="right" vertical="center"/>
    </xf>
    <xf numFmtId="0" fontId="37" fillId="35" borderId="19" xfId="43" applyFont="1" applyFill="1" applyBorder="1" applyAlignment="1" applyProtection="1">
      <alignment horizontal="right" vertical="center"/>
    </xf>
    <xf numFmtId="0" fontId="37" fillId="34" borderId="17" xfId="43" applyFont="1" applyFill="1" applyBorder="1" applyAlignment="1" applyProtection="1">
      <alignment horizontal="right" vertical="center"/>
    </xf>
    <xf numFmtId="0" fontId="37" fillId="34" borderId="26" xfId="43" applyFont="1" applyFill="1" applyBorder="1" applyAlignment="1" applyProtection="1">
      <alignment horizontal="right" vertical="center"/>
    </xf>
    <xf numFmtId="0" fontId="37" fillId="34" borderId="19" xfId="43" applyFont="1" applyFill="1" applyBorder="1" applyAlignment="1" applyProtection="1">
      <alignment horizontal="right" vertical="center"/>
    </xf>
    <xf numFmtId="0" fontId="33" fillId="0" borderId="0" xfId="0" applyFont="1" applyAlignment="1" applyProtection="1">
      <alignment horizontal="center" vertical="center" wrapText="1"/>
      <protection locked="0"/>
    </xf>
    <xf numFmtId="0" fontId="37" fillId="0" borderId="25" xfId="0" applyFont="1" applyFill="1" applyBorder="1" applyAlignment="1" applyProtection="1">
      <alignment horizontal="left" vertical="center"/>
      <protection locked="0"/>
    </xf>
    <xf numFmtId="0" fontId="37" fillId="0" borderId="10" xfId="0" applyFont="1" applyFill="1" applyBorder="1" applyAlignment="1" applyProtection="1">
      <alignment horizontal="left" vertical="center"/>
      <protection locked="0"/>
    </xf>
    <xf numFmtId="0" fontId="36" fillId="35" borderId="20" xfId="0" applyFont="1" applyFill="1" applyBorder="1" applyAlignment="1" applyProtection="1">
      <alignment horizontal="center" vertical="center" wrapText="1"/>
      <protection locked="0"/>
    </xf>
    <xf numFmtId="0" fontId="36" fillId="35" borderId="21" xfId="0" applyFont="1" applyFill="1" applyBorder="1" applyAlignment="1" applyProtection="1">
      <alignment horizontal="center" vertical="center" wrapText="1"/>
      <protection locked="0"/>
    </xf>
    <xf numFmtId="0" fontId="37" fillId="34" borderId="10" xfId="43" applyFont="1" applyFill="1" applyBorder="1" applyAlignment="1" applyProtection="1">
      <alignment horizontal="right" vertical="center"/>
    </xf>
    <xf numFmtId="0" fontId="36" fillId="36" borderId="45" xfId="10" applyFont="1" applyFill="1" applyBorder="1" applyAlignment="1" applyProtection="1">
      <alignment horizontal="center" vertical="center"/>
    </xf>
    <xf numFmtId="0" fontId="36" fillId="36" borderId="46" xfId="10" applyFont="1" applyFill="1" applyBorder="1" applyAlignment="1" applyProtection="1">
      <alignment horizontal="center" vertical="center"/>
    </xf>
    <xf numFmtId="0" fontId="37" fillId="34" borderId="10" xfId="0" applyFont="1" applyFill="1" applyBorder="1" applyAlignment="1" applyProtection="1">
      <alignment horizontal="right" vertical="center"/>
    </xf>
    <xf numFmtId="0" fontId="37" fillId="35" borderId="42" xfId="0" applyFont="1" applyFill="1" applyBorder="1" applyAlignment="1" applyProtection="1">
      <alignment horizontal="right" vertical="center"/>
    </xf>
    <xf numFmtId="0" fontId="0" fillId="33" borderId="0" xfId="0" applyFill="1" applyAlignment="1" applyProtection="1">
      <alignment horizontal="left" vertical="top" wrapText="1"/>
      <protection locked="0"/>
    </xf>
    <xf numFmtId="0" fontId="0" fillId="33" borderId="0" xfId="0" applyFill="1" applyAlignment="1" applyProtection="1">
      <alignment horizontal="left" vertical="top"/>
      <protection locked="0"/>
    </xf>
    <xf numFmtId="0" fontId="37" fillId="34" borderId="25" xfId="0" applyFont="1" applyFill="1" applyBorder="1" applyAlignment="1" applyProtection="1">
      <alignment horizontal="left" vertical="center" wrapText="1" indent="1"/>
    </xf>
    <xf numFmtId="0" fontId="37" fillId="34" borderId="10" xfId="0" applyFont="1" applyFill="1" applyBorder="1" applyAlignment="1" applyProtection="1">
      <alignment horizontal="left" vertical="center" wrapText="1" indent="1"/>
    </xf>
    <xf numFmtId="0" fontId="20" fillId="0" borderId="0" xfId="0" applyFont="1" applyAlignment="1" applyProtection="1">
      <alignment horizontal="left" vertical="center" wrapText="1"/>
      <protection locked="0"/>
    </xf>
    <xf numFmtId="0" fontId="37" fillId="35" borderId="43" xfId="0" applyFont="1" applyFill="1" applyBorder="1" applyAlignment="1" applyProtection="1">
      <alignment horizontal="right" vertical="center"/>
    </xf>
    <xf numFmtId="0" fontId="37" fillId="35" borderId="25" xfId="0" applyFont="1" applyFill="1" applyBorder="1" applyAlignment="1" applyProtection="1">
      <alignment horizontal="left" vertical="center" wrapText="1" indent="1"/>
    </xf>
    <xf numFmtId="0" fontId="37" fillId="35" borderId="10" xfId="0" applyFont="1" applyFill="1" applyBorder="1" applyAlignment="1" applyProtection="1">
      <alignment horizontal="left" vertical="center" wrapText="1" indent="1"/>
    </xf>
    <xf numFmtId="0" fontId="37" fillId="35" borderId="10" xfId="0" applyFont="1" applyFill="1" applyBorder="1" applyAlignment="1" applyProtection="1">
      <alignment horizontal="right" vertical="center"/>
    </xf>
    <xf numFmtId="0" fontId="37" fillId="35" borderId="25" xfId="0" applyFont="1" applyFill="1" applyBorder="1" applyAlignment="1" applyProtection="1">
      <alignment horizontal="left" vertical="center" wrapText="1"/>
    </xf>
    <xf numFmtId="0" fontId="37" fillId="35" borderId="10" xfId="0" applyFont="1" applyFill="1" applyBorder="1" applyAlignment="1" applyProtection="1">
      <alignment horizontal="left" vertical="center" wrapText="1"/>
    </xf>
    <xf numFmtId="0" fontId="0" fillId="33" borderId="0" xfId="0" applyFont="1" applyFill="1" applyAlignment="1" applyProtection="1">
      <alignment horizontal="left" vertical="top" wrapText="1"/>
      <protection locked="0"/>
    </xf>
    <xf numFmtId="0" fontId="0" fillId="33" borderId="0" xfId="0" applyFont="1" applyFill="1" applyAlignment="1" applyProtection="1">
      <alignment horizontal="left" vertical="top"/>
      <protection locked="0"/>
    </xf>
    <xf numFmtId="0" fontId="37" fillId="33" borderId="25" xfId="0" applyFont="1" applyFill="1" applyBorder="1" applyAlignment="1" applyProtection="1">
      <alignment horizontal="left" vertical="center" indent="1"/>
      <protection locked="0"/>
    </xf>
    <xf numFmtId="0" fontId="37" fillId="33" borderId="10" xfId="0" applyFont="1" applyFill="1" applyBorder="1" applyAlignment="1" applyProtection="1">
      <alignment horizontal="left" vertical="center" indent="1"/>
      <protection locked="0"/>
    </xf>
    <xf numFmtId="3" fontId="37" fillId="33" borderId="10" xfId="24" applyNumberFormat="1" applyFont="1" applyFill="1" applyBorder="1" applyAlignment="1" applyProtection="1">
      <alignment horizontal="right" vertical="center"/>
    </xf>
    <xf numFmtId="3" fontId="37" fillId="33" borderId="17" xfId="24" applyNumberFormat="1" applyFont="1" applyFill="1" applyBorder="1" applyAlignment="1" applyProtection="1">
      <alignment horizontal="right" vertical="center"/>
    </xf>
    <xf numFmtId="3" fontId="37" fillId="33" borderId="18" xfId="24" applyNumberFormat="1" applyFont="1" applyFill="1" applyBorder="1" applyAlignment="1" applyProtection="1">
      <alignment horizontal="right" vertical="center"/>
    </xf>
    <xf numFmtId="3" fontId="37" fillId="33" borderId="19" xfId="24" applyNumberFormat="1" applyFont="1" applyFill="1" applyBorder="1" applyAlignment="1" applyProtection="1">
      <alignment horizontal="right" vertical="center"/>
    </xf>
    <xf numFmtId="3" fontId="37" fillId="33" borderId="26" xfId="24" applyNumberFormat="1" applyFont="1" applyFill="1" applyBorder="1" applyAlignment="1" applyProtection="1">
      <alignment horizontal="right" vertical="center"/>
    </xf>
    <xf numFmtId="0" fontId="37" fillId="0" borderId="25" xfId="24" applyFont="1" applyFill="1" applyBorder="1" applyAlignment="1" applyProtection="1">
      <alignment horizontal="left" vertical="center" indent="1"/>
      <protection locked="0"/>
    </xf>
    <xf numFmtId="0" fontId="37" fillId="0" borderId="10" xfId="24" applyFont="1" applyFill="1" applyBorder="1" applyAlignment="1" applyProtection="1">
      <alignment horizontal="left" vertical="center" indent="1"/>
      <protection locked="0"/>
    </xf>
    <xf numFmtId="0" fontId="37" fillId="34" borderId="25" xfId="0" applyFont="1" applyFill="1" applyBorder="1" applyAlignment="1" applyProtection="1">
      <alignment horizontal="left" vertical="center"/>
    </xf>
    <xf numFmtId="0" fontId="37" fillId="34" borderId="10" xfId="0" applyFont="1" applyFill="1" applyBorder="1" applyAlignment="1" applyProtection="1">
      <alignment horizontal="left" vertical="center"/>
    </xf>
    <xf numFmtId="0" fontId="37" fillId="34" borderId="44" xfId="0" applyFont="1" applyFill="1" applyBorder="1" applyAlignment="1" applyProtection="1">
      <alignment horizontal="left" vertical="center"/>
    </xf>
    <xf numFmtId="0" fontId="37" fillId="34" borderId="45" xfId="0" applyFont="1" applyFill="1" applyBorder="1" applyAlignment="1" applyProtection="1">
      <alignment horizontal="left" vertical="center"/>
    </xf>
    <xf numFmtId="0" fontId="37" fillId="35" borderId="41" xfId="0" applyFont="1" applyFill="1" applyBorder="1" applyAlignment="1" applyProtection="1">
      <alignment horizontal="left" vertical="center"/>
    </xf>
    <xf numFmtId="0" fontId="37" fillId="35" borderId="42" xfId="0" applyFont="1" applyFill="1" applyBorder="1" applyAlignment="1" applyProtection="1">
      <alignment horizontal="left" vertical="center"/>
    </xf>
    <xf numFmtId="0" fontId="37" fillId="34" borderId="25" xfId="0" applyFont="1" applyFill="1" applyBorder="1" applyAlignment="1" applyProtection="1">
      <alignment horizontal="left" vertical="center" wrapText="1"/>
      <protection locked="0"/>
    </xf>
    <xf numFmtId="0" fontId="37" fillId="34" borderId="10" xfId="0" applyFont="1" applyFill="1" applyBorder="1" applyAlignment="1" applyProtection="1">
      <alignment horizontal="left" vertical="center" wrapText="1"/>
      <protection locked="0"/>
    </xf>
    <xf numFmtId="0" fontId="37" fillId="0" borderId="25" xfId="0" applyFont="1" applyFill="1" applyBorder="1" applyAlignment="1" applyProtection="1">
      <alignment horizontal="left" vertical="center" wrapText="1"/>
      <protection locked="0"/>
    </xf>
    <xf numFmtId="0" fontId="37" fillId="0" borderId="10" xfId="0" applyFont="1" applyFill="1" applyBorder="1" applyAlignment="1" applyProtection="1">
      <alignment horizontal="left" vertical="center" wrapText="1"/>
      <protection locked="0"/>
    </xf>
    <xf numFmtId="0" fontId="36" fillId="36" borderId="20" xfId="0" applyFont="1" applyFill="1" applyBorder="1" applyAlignment="1" applyProtection="1">
      <alignment horizontal="center" vertical="center" wrapText="1"/>
      <protection locked="0"/>
    </xf>
    <xf numFmtId="0" fontId="36" fillId="36" borderId="21" xfId="0" applyFont="1" applyFill="1" applyBorder="1" applyAlignment="1" applyProtection="1">
      <alignment horizontal="center" vertical="center" wrapText="1"/>
      <protection locked="0"/>
    </xf>
    <xf numFmtId="3" fontId="37" fillId="35" borderId="28" xfId="0" applyNumberFormat="1" applyFont="1" applyFill="1" applyBorder="1" applyAlignment="1" applyProtection="1">
      <alignment horizontal="right" vertical="center" wrapText="1"/>
    </xf>
    <xf numFmtId="0" fontId="37" fillId="35" borderId="27" xfId="0" applyFont="1" applyFill="1" applyBorder="1" applyAlignment="1" applyProtection="1">
      <alignment horizontal="center" vertical="center"/>
      <protection locked="0"/>
    </xf>
    <xf numFmtId="0" fontId="37" fillId="35" borderId="28" xfId="0" applyFont="1" applyFill="1" applyBorder="1" applyAlignment="1" applyProtection="1">
      <alignment horizontal="center" vertical="center"/>
      <protection locked="0"/>
    </xf>
    <xf numFmtId="0" fontId="36" fillId="35" borderId="20" xfId="0" applyFont="1" applyFill="1" applyBorder="1" applyAlignment="1" applyProtection="1">
      <alignment horizontal="center" vertical="center"/>
      <protection locked="0"/>
    </xf>
    <xf numFmtId="0" fontId="36" fillId="35" borderId="21" xfId="0" applyFont="1" applyFill="1" applyBorder="1" applyAlignment="1" applyProtection="1">
      <alignment horizontal="center" vertical="center"/>
      <protection locked="0"/>
    </xf>
    <xf numFmtId="3" fontId="36" fillId="35" borderId="45" xfId="10" applyNumberFormat="1" applyFont="1" applyFill="1" applyBorder="1" applyAlignment="1" applyProtection="1">
      <alignment horizontal="center" vertical="center"/>
    </xf>
    <xf numFmtId="3" fontId="37" fillId="0" borderId="10" xfId="0" applyNumberFormat="1" applyFont="1" applyBorder="1" applyAlignment="1" applyProtection="1">
      <alignment horizontal="right" vertical="center"/>
    </xf>
    <xf numFmtId="3" fontId="37" fillId="0" borderId="32" xfId="0" applyNumberFormat="1" applyFont="1" applyBorder="1" applyAlignment="1" applyProtection="1">
      <alignment horizontal="right" vertical="center"/>
    </xf>
    <xf numFmtId="0" fontId="36" fillId="36" borderId="21" xfId="0" applyFont="1" applyFill="1" applyBorder="1" applyAlignment="1" applyProtection="1">
      <alignment horizontal="center" vertical="center" textRotation="90" wrapText="1"/>
      <protection locked="0"/>
    </xf>
    <xf numFmtId="0" fontId="36" fillId="36" borderId="31" xfId="0" applyFont="1" applyFill="1" applyBorder="1" applyAlignment="1" applyProtection="1">
      <alignment horizontal="center" vertical="center" textRotation="90" wrapText="1"/>
      <protection locked="0"/>
    </xf>
    <xf numFmtId="0" fontId="37" fillId="34" borderId="25" xfId="0" applyFont="1" applyFill="1" applyBorder="1" applyAlignment="1" applyProtection="1">
      <alignment horizontal="left" vertical="center" wrapText="1"/>
    </xf>
    <xf numFmtId="0" fontId="37" fillId="34" borderId="10" xfId="0" applyFont="1" applyFill="1" applyBorder="1" applyAlignment="1" applyProtection="1">
      <alignment horizontal="left" vertical="center" wrapText="1"/>
    </xf>
    <xf numFmtId="0" fontId="36" fillId="36" borderId="44" xfId="10" applyFont="1" applyFill="1" applyBorder="1" applyAlignment="1" applyProtection="1">
      <alignment vertical="center" wrapText="1"/>
    </xf>
    <xf numFmtId="0" fontId="36" fillId="36" borderId="45" xfId="10" applyFont="1" applyFill="1" applyBorder="1" applyAlignment="1" applyProtection="1">
      <alignment vertical="center" wrapText="1"/>
    </xf>
    <xf numFmtId="0" fontId="37" fillId="34" borderId="25" xfId="24" applyFont="1" applyFill="1" applyBorder="1" applyAlignment="1" applyProtection="1">
      <alignment horizontal="left" vertical="center"/>
      <protection locked="0"/>
    </xf>
    <xf numFmtId="0" fontId="37" fillId="34" borderId="10" xfId="24" applyFont="1" applyFill="1" applyBorder="1" applyAlignment="1" applyProtection="1">
      <alignment horizontal="left" vertical="center"/>
      <protection locked="0"/>
    </xf>
    <xf numFmtId="3" fontId="37" fillId="0" borderId="10" xfId="0" applyNumberFormat="1" applyFont="1" applyFill="1" applyBorder="1" applyAlignment="1" applyProtection="1">
      <alignment horizontal="right" vertical="center"/>
    </xf>
    <xf numFmtId="0" fontId="36" fillId="35" borderId="25" xfId="0" applyFont="1" applyFill="1" applyBorder="1" applyAlignment="1" applyProtection="1">
      <alignment horizontal="center" vertical="center" wrapText="1"/>
      <protection locked="0"/>
    </xf>
    <xf numFmtId="0" fontId="36" fillId="35" borderId="10" xfId="0" applyFont="1" applyFill="1" applyBorder="1" applyAlignment="1" applyProtection="1">
      <alignment horizontal="center" vertical="center" wrapText="1"/>
      <protection locked="0"/>
    </xf>
    <xf numFmtId="0" fontId="37" fillId="35" borderId="41" xfId="0" applyFont="1" applyFill="1" applyBorder="1" applyAlignment="1" applyProtection="1">
      <alignment horizontal="left" vertical="center" wrapText="1"/>
    </xf>
    <xf numFmtId="0" fontId="37" fillId="35" borderId="42" xfId="0" applyFont="1" applyFill="1" applyBorder="1" applyAlignment="1" applyProtection="1">
      <alignment horizontal="left" vertical="center" wrapText="1"/>
    </xf>
    <xf numFmtId="0" fontId="37" fillId="35" borderId="41" xfId="0" applyFont="1" applyFill="1" applyBorder="1" applyAlignment="1" applyProtection="1">
      <alignment horizontal="left" vertical="center" wrapText="1" indent="1"/>
    </xf>
    <xf numFmtId="0" fontId="37" fillId="35" borderId="42" xfId="0" applyFont="1" applyFill="1" applyBorder="1" applyAlignment="1" applyProtection="1">
      <alignment horizontal="left" vertical="center" wrapText="1" indent="1"/>
    </xf>
    <xf numFmtId="0" fontId="37" fillId="35" borderId="32" xfId="0" applyFont="1" applyFill="1" applyBorder="1" applyAlignment="1" applyProtection="1">
      <alignment horizontal="right" vertical="center"/>
    </xf>
    <xf numFmtId="0" fontId="36" fillId="35" borderId="26" xfId="0" applyFont="1" applyFill="1" applyBorder="1" applyAlignment="1" applyProtection="1">
      <alignment horizontal="center" vertical="center" textRotation="90" wrapText="1"/>
      <protection locked="0"/>
    </xf>
    <xf numFmtId="0" fontId="37" fillId="34" borderId="32" xfId="0" applyFont="1" applyFill="1" applyBorder="1" applyAlignment="1" applyProtection="1">
      <alignment horizontal="right" vertical="center"/>
    </xf>
    <xf numFmtId="0" fontId="36" fillId="35" borderId="21" xfId="0" applyFont="1" applyFill="1" applyBorder="1" applyAlignment="1" applyProtection="1">
      <alignment horizontal="center" vertical="center"/>
    </xf>
    <xf numFmtId="0" fontId="36" fillId="35" borderId="31" xfId="0" applyFont="1" applyFill="1" applyBorder="1" applyAlignment="1" applyProtection="1">
      <alignment horizontal="center" vertical="center"/>
    </xf>
    <xf numFmtId="0" fontId="36" fillId="36" borderId="44" xfId="10" applyFont="1" applyFill="1" applyBorder="1" applyAlignment="1" applyProtection="1">
      <alignment horizontal="left" vertical="center" indent="1"/>
    </xf>
    <xf numFmtId="0" fontId="36" fillId="36" borderId="45" xfId="10" applyFont="1" applyFill="1" applyBorder="1" applyAlignment="1" applyProtection="1">
      <alignment horizontal="left" vertical="center" indent="1"/>
    </xf>
    <xf numFmtId="0" fontId="36" fillId="36" borderId="47" xfId="10" applyFont="1" applyFill="1" applyBorder="1" applyAlignment="1" applyProtection="1">
      <alignment horizontal="center" vertical="center"/>
    </xf>
    <xf numFmtId="0" fontId="36" fillId="36" borderId="48" xfId="10" applyFont="1" applyFill="1" applyBorder="1" applyAlignment="1" applyProtection="1">
      <alignment horizontal="center" vertical="center"/>
    </xf>
    <xf numFmtId="164" fontId="29" fillId="0" borderId="0" xfId="2" applyNumberFormat="1" applyFont="1" applyBorder="1" applyAlignment="1" applyProtection="1">
      <alignment horizontal="center"/>
    </xf>
    <xf numFmtId="0" fontId="36" fillId="35" borderId="33" xfId="44" applyFont="1" applyFill="1" applyBorder="1" applyAlignment="1" applyProtection="1">
      <alignment horizontal="center" vertical="center" textRotation="90"/>
      <protection locked="0"/>
    </xf>
    <xf numFmtId="0" fontId="36" fillId="35" borderId="12" xfId="44" applyFont="1" applyFill="1" applyBorder="1" applyAlignment="1" applyProtection="1">
      <alignment horizontal="center" vertical="center" textRotation="90"/>
      <protection locked="0"/>
    </xf>
    <xf numFmtId="0" fontId="36" fillId="35" borderId="13" xfId="44" applyFont="1" applyFill="1" applyBorder="1" applyAlignment="1" applyProtection="1">
      <alignment horizontal="center" vertical="center" textRotation="90"/>
      <protection locked="0"/>
    </xf>
    <xf numFmtId="0" fontId="36" fillId="35" borderId="34" xfId="44" applyFont="1" applyFill="1" applyBorder="1" applyAlignment="1" applyProtection="1">
      <alignment horizontal="center" vertical="center" textRotation="90"/>
      <protection locked="0"/>
    </xf>
    <xf numFmtId="0" fontId="36" fillId="35" borderId="15" xfId="44" applyFont="1" applyFill="1" applyBorder="1" applyAlignment="1" applyProtection="1">
      <alignment horizontal="center" vertical="center" textRotation="90"/>
      <protection locked="0"/>
    </xf>
    <xf numFmtId="0" fontId="36" fillId="35" borderId="16" xfId="44" applyFont="1" applyFill="1" applyBorder="1" applyAlignment="1" applyProtection="1">
      <alignment horizontal="center" vertical="center" textRotation="90"/>
      <protection locked="0"/>
    </xf>
    <xf numFmtId="0" fontId="36" fillId="35" borderId="11" xfId="44" applyFont="1" applyFill="1" applyBorder="1" applyAlignment="1" applyProtection="1">
      <alignment horizontal="center" vertical="center" textRotation="90" wrapText="1"/>
      <protection locked="0"/>
    </xf>
    <xf numFmtId="0" fontId="36" fillId="35" borderId="35" xfId="44" applyFont="1" applyFill="1" applyBorder="1" applyAlignment="1" applyProtection="1">
      <alignment horizontal="center" vertical="center" textRotation="90" wrapText="1"/>
      <protection locked="0"/>
    </xf>
    <xf numFmtId="0" fontId="36" fillId="35" borderId="14" xfId="44" applyFont="1" applyFill="1" applyBorder="1" applyAlignment="1" applyProtection="1">
      <alignment horizontal="center" vertical="center" textRotation="90" wrapText="1"/>
      <protection locked="0"/>
    </xf>
    <xf numFmtId="0" fontId="36" fillId="35" borderId="36" xfId="44" applyFont="1" applyFill="1" applyBorder="1" applyAlignment="1" applyProtection="1">
      <alignment horizontal="center" vertical="center" textRotation="90" wrapText="1"/>
      <protection locked="0"/>
    </xf>
    <xf numFmtId="0" fontId="37" fillId="35" borderId="10" xfId="43" applyFont="1" applyFill="1" applyBorder="1" applyAlignment="1" applyProtection="1">
      <alignment horizontal="right" vertical="center"/>
    </xf>
    <xf numFmtId="0" fontId="36" fillId="35" borderId="13" xfId="44" applyFont="1" applyFill="1" applyBorder="1" applyAlignment="1" applyProtection="1">
      <alignment horizontal="center" vertical="center" textRotation="90" wrapText="1"/>
      <protection locked="0"/>
    </xf>
    <xf numFmtId="0" fontId="36" fillId="35" borderId="16" xfId="44" applyFont="1" applyFill="1" applyBorder="1" applyAlignment="1" applyProtection="1">
      <alignment horizontal="center" vertical="center" textRotation="90" wrapText="1"/>
      <protection locked="0"/>
    </xf>
    <xf numFmtId="0" fontId="36" fillId="35" borderId="20" xfId="0" applyFont="1" applyFill="1" applyBorder="1" applyAlignment="1" applyProtection="1">
      <alignment horizontal="center"/>
    </xf>
    <xf numFmtId="0" fontId="36" fillId="35" borderId="21" xfId="0" applyFont="1" applyFill="1" applyBorder="1" applyAlignment="1" applyProtection="1">
      <alignment horizontal="center"/>
    </xf>
    <xf numFmtId="0" fontId="36" fillId="35" borderId="31" xfId="0" applyFont="1" applyFill="1" applyBorder="1" applyAlignment="1" applyProtection="1">
      <alignment horizontal="center"/>
    </xf>
    <xf numFmtId="0" fontId="0" fillId="0" borderId="0" xfId="0" applyProtection="1">
      <protection locked="0"/>
    </xf>
    <xf numFmtId="0" fontId="36" fillId="35" borderId="10" xfId="44" applyFont="1" applyFill="1" applyBorder="1" applyAlignment="1" applyProtection="1">
      <alignment horizontal="center" vertical="center" wrapText="1"/>
      <protection locked="0"/>
    </xf>
    <xf numFmtId="0" fontId="36" fillId="36" borderId="44" xfId="10" applyFont="1" applyFill="1" applyBorder="1" applyAlignment="1" applyProtection="1">
      <alignment horizontal="left" vertical="center"/>
    </xf>
    <xf numFmtId="0" fontId="36" fillId="36" borderId="45" xfId="10" applyFont="1" applyFill="1" applyBorder="1" applyAlignment="1" applyProtection="1">
      <alignment horizontal="left" vertical="center"/>
    </xf>
    <xf numFmtId="0" fontId="37" fillId="35" borderId="42" xfId="43" applyFont="1" applyFill="1" applyBorder="1" applyAlignment="1" applyProtection="1">
      <alignment horizontal="right" vertical="center"/>
    </xf>
    <xf numFmtId="0" fontId="37" fillId="35" borderId="43" xfId="43" applyFont="1" applyFill="1" applyBorder="1" applyAlignment="1" applyProtection="1">
      <alignment horizontal="right" vertical="center"/>
    </xf>
    <xf numFmtId="0" fontId="36" fillId="35" borderId="32" xfId="44" applyFont="1" applyFill="1" applyBorder="1" applyAlignment="1" applyProtection="1">
      <alignment horizontal="center" vertical="center"/>
      <protection locked="0"/>
    </xf>
    <xf numFmtId="0" fontId="36" fillId="36" borderId="49" xfId="10" applyFont="1" applyFill="1" applyBorder="1" applyAlignment="1" applyProtection="1">
      <alignment horizontal="center" vertical="center"/>
    </xf>
    <xf numFmtId="0" fontId="36" fillId="35" borderId="17" xfId="44" applyFont="1" applyFill="1" applyBorder="1" applyAlignment="1" applyProtection="1">
      <alignment horizontal="center" vertical="center" wrapText="1"/>
      <protection locked="0"/>
    </xf>
    <xf numFmtId="0" fontId="36" fillId="35" borderId="19" xfId="44" applyFont="1" applyFill="1" applyBorder="1" applyAlignment="1" applyProtection="1">
      <alignment horizontal="center" vertical="center" wrapText="1"/>
      <protection locked="0"/>
    </xf>
    <xf numFmtId="0" fontId="28" fillId="35" borderId="0" xfId="1" applyFont="1" applyFill="1" applyBorder="1" applyAlignment="1" applyProtection="1">
      <alignment horizontal="center" vertical="center" wrapText="1"/>
      <protection locked="0"/>
    </xf>
    <xf numFmtId="0" fontId="20" fillId="0" borderId="0" xfId="0" applyFont="1" applyAlignment="1" applyProtection="1">
      <alignment horizontal="left" vertical="center"/>
      <protection locked="0"/>
    </xf>
    <xf numFmtId="0" fontId="37" fillId="34" borderId="32" xfId="43" applyFont="1" applyFill="1" applyBorder="1" applyAlignment="1" applyProtection="1">
      <alignment horizontal="right" vertical="center"/>
    </xf>
    <xf numFmtId="0" fontId="37" fillId="35" borderId="32" xfId="43" applyFont="1" applyFill="1" applyBorder="1" applyAlignment="1" applyProtection="1">
      <alignment horizontal="right" vertical="center"/>
    </xf>
    <xf numFmtId="0" fontId="36" fillId="35" borderId="26" xfId="44" applyFont="1" applyFill="1" applyBorder="1" applyAlignment="1" applyProtection="1">
      <alignment horizontal="center" vertical="center"/>
      <protection locked="0"/>
    </xf>
    <xf numFmtId="0" fontId="35" fillId="35" borderId="21" xfId="0" applyFont="1" applyFill="1" applyBorder="1" applyAlignment="1" applyProtection="1">
      <alignment horizontal="center" vertical="center" wrapText="1"/>
    </xf>
    <xf numFmtId="0" fontId="35" fillId="35" borderId="31" xfId="0" applyFont="1" applyFill="1" applyBorder="1" applyAlignment="1" applyProtection="1">
      <alignment horizontal="center" vertical="center" wrapText="1"/>
    </xf>
    <xf numFmtId="0" fontId="37" fillId="0" borderId="41" xfId="0" applyFont="1" applyFill="1" applyBorder="1" applyAlignment="1" applyProtection="1">
      <alignment horizontal="left" vertical="center" wrapText="1"/>
      <protection locked="0"/>
    </xf>
    <xf numFmtId="0" fontId="37" fillId="0" borderId="42" xfId="0" applyFont="1" applyFill="1" applyBorder="1" applyAlignment="1" applyProtection="1">
      <alignment horizontal="left" vertical="center" wrapText="1"/>
      <protection locked="0"/>
    </xf>
    <xf numFmtId="0" fontId="37" fillId="34" borderId="25" xfId="24" applyFont="1" applyFill="1" applyBorder="1" applyAlignment="1" applyProtection="1">
      <alignment horizontal="left" vertical="center" wrapText="1"/>
      <protection locked="0"/>
    </xf>
    <xf numFmtId="0" fontId="37" fillId="34" borderId="10" xfId="24" applyFont="1" applyFill="1" applyBorder="1" applyAlignment="1" applyProtection="1">
      <alignment horizontal="left" vertical="center" wrapText="1"/>
      <protection locked="0"/>
    </xf>
    <xf numFmtId="0" fontId="36" fillId="36" borderId="44" xfId="0" applyFont="1" applyFill="1" applyBorder="1" applyAlignment="1" applyProtection="1">
      <alignment horizontal="center" vertical="center"/>
    </xf>
    <xf numFmtId="0" fontId="36" fillId="36" borderId="45" xfId="0" applyFont="1" applyFill="1" applyBorder="1" applyAlignment="1" applyProtection="1">
      <alignment horizontal="center" vertical="center"/>
    </xf>
    <xf numFmtId="3" fontId="36" fillId="34" borderId="45" xfId="0" applyNumberFormat="1" applyFont="1" applyFill="1" applyBorder="1" applyAlignment="1" applyProtection="1">
      <alignment horizontal="center" vertical="center"/>
    </xf>
    <xf numFmtId="3" fontId="37" fillId="0" borderId="42" xfId="0" applyNumberFormat="1" applyFont="1" applyBorder="1" applyAlignment="1" applyProtection="1">
      <alignment horizontal="right" vertical="center" wrapText="1"/>
    </xf>
    <xf numFmtId="3" fontId="37" fillId="0" borderId="43" xfId="0" applyNumberFormat="1" applyFont="1" applyBorder="1" applyAlignment="1" applyProtection="1">
      <alignment horizontal="right" vertical="center" wrapText="1"/>
    </xf>
    <xf numFmtId="3" fontId="37" fillId="0" borderId="42" xfId="0" applyNumberFormat="1" applyFont="1" applyBorder="1" applyAlignment="1" applyProtection="1">
      <alignment horizontal="right" vertical="center"/>
    </xf>
    <xf numFmtId="0" fontId="36" fillId="36" borderId="20" xfId="0" applyFont="1" applyFill="1" applyBorder="1" applyAlignment="1" applyProtection="1">
      <alignment horizontal="center" vertical="center"/>
      <protection locked="0"/>
    </xf>
    <xf numFmtId="0" fontId="36" fillId="36" borderId="25" xfId="0" applyFont="1" applyFill="1" applyBorder="1" applyAlignment="1" applyProtection="1">
      <alignment horizontal="center" vertical="center"/>
      <protection locked="0"/>
    </xf>
    <xf numFmtId="0" fontId="36" fillId="36" borderId="21" xfId="0" applyFont="1" applyFill="1" applyBorder="1" applyAlignment="1" applyProtection="1">
      <alignment horizontal="center" vertical="center" wrapText="1"/>
    </xf>
    <xf numFmtId="0" fontId="36" fillId="36" borderId="31" xfId="0" applyFont="1" applyFill="1" applyBorder="1" applyAlignment="1" applyProtection="1">
      <alignment horizontal="center" vertical="center" wrapText="1"/>
    </xf>
    <xf numFmtId="3" fontId="36" fillId="34" borderId="46" xfId="0" applyNumberFormat="1" applyFont="1" applyFill="1" applyBorder="1" applyAlignment="1" applyProtection="1">
      <alignment horizontal="center" vertical="center"/>
    </xf>
    <xf numFmtId="3" fontId="36" fillId="36" borderId="45" xfId="0" applyNumberFormat="1" applyFont="1" applyFill="1" applyBorder="1" applyAlignment="1" applyProtection="1">
      <alignment horizontal="center" vertical="center"/>
    </xf>
    <xf numFmtId="3" fontId="36" fillId="36" borderId="46" xfId="0" applyNumberFormat="1" applyFont="1" applyFill="1" applyBorder="1" applyAlignment="1" applyProtection="1">
      <alignment horizontal="center" vertical="center"/>
    </xf>
    <xf numFmtId="0" fontId="36" fillId="34" borderId="44" xfId="24" applyFont="1" applyFill="1" applyBorder="1" applyAlignment="1" applyProtection="1">
      <alignment horizontal="center" vertical="center" wrapText="1"/>
      <protection locked="0"/>
    </xf>
    <xf numFmtId="0" fontId="36" fillId="34" borderId="45" xfId="24" applyFont="1" applyFill="1" applyBorder="1" applyAlignment="1" applyProtection="1">
      <alignment horizontal="center" vertical="center" wrapText="1"/>
      <protection locked="0"/>
    </xf>
    <xf numFmtId="3" fontId="37" fillId="36" borderId="10" xfId="24" applyNumberFormat="1" applyFont="1" applyFill="1" applyBorder="1" applyAlignment="1" applyProtection="1">
      <alignment horizontal="right" vertical="center"/>
    </xf>
    <xf numFmtId="0" fontId="37" fillId="36" borderId="25" xfId="24" applyFont="1" applyFill="1" applyBorder="1" applyAlignment="1" applyProtection="1">
      <alignment horizontal="left" vertical="center" wrapText="1"/>
    </xf>
    <xf numFmtId="0" fontId="37" fillId="36" borderId="10" xfId="24" applyFont="1" applyFill="1" applyBorder="1" applyAlignment="1" applyProtection="1">
      <alignment horizontal="left" vertical="center" wrapText="1"/>
    </xf>
    <xf numFmtId="0" fontId="37" fillId="0" borderId="25" xfId="0" applyFont="1" applyFill="1" applyBorder="1" applyAlignment="1" applyProtection="1">
      <alignment horizontal="left" vertical="center" wrapText="1"/>
    </xf>
    <xf numFmtId="0" fontId="37" fillId="0" borderId="10" xfId="0" applyFont="1" applyFill="1" applyBorder="1" applyAlignment="1" applyProtection="1">
      <alignment horizontal="left" vertical="center" wrapText="1"/>
    </xf>
    <xf numFmtId="0" fontId="36" fillId="36" borderId="31" xfId="0" applyFont="1" applyFill="1" applyBorder="1" applyAlignment="1" applyProtection="1">
      <alignment horizontal="center" vertical="center"/>
      <protection locked="0"/>
    </xf>
    <xf numFmtId="0" fontId="37" fillId="0" borderId="25" xfId="0" applyFont="1" applyFill="1" applyBorder="1" applyAlignment="1" applyProtection="1">
      <alignment horizontal="left" vertical="center" indent="1"/>
      <protection locked="0"/>
    </xf>
    <xf numFmtId="0" fontId="37" fillId="0" borderId="10" xfId="0" applyFont="1" applyFill="1" applyBorder="1" applyAlignment="1" applyProtection="1">
      <alignment horizontal="left" vertical="center" indent="1"/>
      <protection locked="0"/>
    </xf>
    <xf numFmtId="0" fontId="37" fillId="36" borderId="25" xfId="24" applyFont="1" applyFill="1" applyBorder="1" applyAlignment="1" applyProtection="1">
      <alignment horizontal="left" vertical="center" indent="1"/>
      <protection locked="0"/>
    </xf>
    <xf numFmtId="0" fontId="37" fillId="36" borderId="10" xfId="24" applyFont="1" applyFill="1" applyBorder="1" applyAlignment="1" applyProtection="1">
      <alignment horizontal="left" vertical="center" indent="1"/>
      <protection locked="0"/>
    </xf>
    <xf numFmtId="3" fontId="37" fillId="0" borderId="10" xfId="24" applyNumberFormat="1" applyFont="1" applyFill="1" applyBorder="1" applyAlignment="1" applyProtection="1">
      <alignment horizontal="right" vertical="center"/>
    </xf>
    <xf numFmtId="3" fontId="37" fillId="0" borderId="32" xfId="24" applyNumberFormat="1" applyFont="1" applyFill="1" applyBorder="1" applyAlignment="1" applyProtection="1">
      <alignment horizontal="right" vertical="center"/>
    </xf>
    <xf numFmtId="0" fontId="36" fillId="36" borderId="44" xfId="10" applyFont="1" applyFill="1" applyBorder="1" applyAlignment="1" applyProtection="1">
      <alignment horizontal="center" vertical="center"/>
      <protection locked="0"/>
    </xf>
    <xf numFmtId="0" fontId="36" fillId="36" borderId="45" xfId="10" applyFont="1" applyFill="1" applyBorder="1" applyAlignment="1" applyProtection="1">
      <alignment horizontal="center" vertical="center"/>
      <protection locked="0"/>
    </xf>
    <xf numFmtId="0" fontId="36" fillId="33" borderId="20" xfId="0" applyFont="1" applyFill="1" applyBorder="1" applyAlignment="1" applyProtection="1">
      <alignment horizontal="center" vertical="center"/>
      <protection locked="0"/>
    </xf>
    <xf numFmtId="0" fontId="36" fillId="33" borderId="21" xfId="0" applyFont="1" applyFill="1" applyBorder="1" applyAlignment="1" applyProtection="1">
      <alignment horizontal="center" vertical="center"/>
      <protection locked="0"/>
    </xf>
    <xf numFmtId="0" fontId="36" fillId="33" borderId="25" xfId="0" applyFont="1" applyFill="1" applyBorder="1" applyAlignment="1" applyProtection="1">
      <alignment horizontal="center" vertical="center"/>
      <protection locked="0"/>
    </xf>
    <xf numFmtId="0" fontId="36" fillId="33" borderId="10" xfId="0" applyFont="1" applyFill="1" applyBorder="1" applyAlignment="1" applyProtection="1">
      <alignment horizontal="center" vertical="center"/>
      <protection locked="0"/>
    </xf>
    <xf numFmtId="0" fontId="36" fillId="33" borderId="21" xfId="0" applyFont="1" applyFill="1" applyBorder="1" applyAlignment="1" applyProtection="1">
      <alignment horizontal="center" vertical="center"/>
    </xf>
    <xf numFmtId="0" fontId="36" fillId="33" borderId="31" xfId="0" applyFont="1" applyFill="1" applyBorder="1" applyAlignment="1" applyProtection="1">
      <alignment horizontal="center" vertical="center"/>
    </xf>
    <xf numFmtId="0" fontId="36" fillId="33" borderId="10" xfId="0" applyFont="1" applyFill="1" applyBorder="1" applyAlignment="1" applyProtection="1">
      <alignment horizontal="center" vertical="center" wrapText="1"/>
      <protection locked="0"/>
    </xf>
    <xf numFmtId="0" fontId="36" fillId="33" borderId="32" xfId="0" applyFont="1" applyFill="1" applyBorder="1" applyAlignment="1" applyProtection="1">
      <alignment horizontal="center" vertical="center" wrapText="1"/>
      <protection locked="0"/>
    </xf>
    <xf numFmtId="0" fontId="37" fillId="0" borderId="41" xfId="0" applyFont="1" applyFill="1" applyBorder="1" applyAlignment="1" applyProtection="1">
      <alignment horizontal="left" vertical="center" indent="1"/>
      <protection locked="0"/>
    </xf>
    <xf numFmtId="0" fontId="37" fillId="0" borderId="42" xfId="0" applyFont="1" applyFill="1" applyBorder="1" applyAlignment="1" applyProtection="1">
      <alignment horizontal="left" vertical="center" indent="1"/>
      <protection locked="0"/>
    </xf>
    <xf numFmtId="3" fontId="36" fillId="33" borderId="45" xfId="10" applyNumberFormat="1" applyFont="1" applyFill="1" applyBorder="1" applyAlignment="1" applyProtection="1">
      <alignment horizontal="center" vertical="center"/>
    </xf>
    <xf numFmtId="3" fontId="36" fillId="33" borderId="46" xfId="10" applyNumberFormat="1" applyFont="1" applyFill="1" applyBorder="1" applyAlignment="1" applyProtection="1">
      <alignment horizontal="center" vertical="center"/>
    </xf>
    <xf numFmtId="3" fontId="37" fillId="0" borderId="42" xfId="24" applyNumberFormat="1" applyFont="1" applyFill="1" applyBorder="1" applyAlignment="1" applyProtection="1">
      <alignment horizontal="right" vertical="center"/>
    </xf>
    <xf numFmtId="3" fontId="37" fillId="33" borderId="32" xfId="24" applyNumberFormat="1" applyFont="1" applyFill="1" applyBorder="1" applyAlignment="1" applyProtection="1">
      <alignment horizontal="right" vertical="center"/>
    </xf>
    <xf numFmtId="3" fontId="37" fillId="0" borderId="43" xfId="24" applyNumberFormat="1" applyFont="1" applyFill="1" applyBorder="1" applyAlignment="1" applyProtection="1">
      <alignment horizontal="right" vertical="center"/>
    </xf>
    <xf numFmtId="0" fontId="36" fillId="33" borderId="44" xfId="10" applyFont="1" applyFill="1" applyBorder="1" applyAlignment="1" applyProtection="1">
      <alignment horizontal="center" vertical="center"/>
      <protection locked="0"/>
    </xf>
    <xf numFmtId="0" fontId="36" fillId="33" borderId="45" xfId="10" applyFont="1" applyFill="1" applyBorder="1" applyAlignment="1" applyProtection="1">
      <alignment horizontal="center" vertical="center"/>
      <protection locked="0"/>
    </xf>
    <xf numFmtId="0" fontId="22" fillId="0" borderId="0" xfId="0" applyFont="1" applyAlignment="1" applyProtection="1">
      <alignment horizontal="left" vertical="center"/>
      <protection locked="0"/>
    </xf>
    <xf numFmtId="0" fontId="37" fillId="0" borderId="41" xfId="24" applyFont="1" applyFill="1" applyBorder="1" applyAlignment="1" applyProtection="1">
      <alignment horizontal="left" vertical="center" indent="1"/>
      <protection locked="0"/>
    </xf>
    <xf numFmtId="0" fontId="37" fillId="0" borderId="42" xfId="24" applyFont="1" applyFill="1" applyBorder="1" applyAlignment="1" applyProtection="1">
      <alignment horizontal="left" vertical="center" indent="1"/>
      <protection locked="0"/>
    </xf>
    <xf numFmtId="0" fontId="36" fillId="35" borderId="44" xfId="10" applyFont="1" applyFill="1" applyBorder="1" applyAlignment="1" applyProtection="1">
      <alignment horizontal="center" vertical="center" wrapText="1"/>
      <protection locked="0"/>
    </xf>
    <xf numFmtId="0" fontId="36" fillId="35" borderId="45" xfId="10" applyFont="1" applyFill="1" applyBorder="1" applyAlignment="1" applyProtection="1">
      <alignment horizontal="center" vertical="center" wrapText="1"/>
      <protection locked="0"/>
    </xf>
    <xf numFmtId="3" fontId="36" fillId="35" borderId="46" xfId="10" applyNumberFormat="1" applyFont="1" applyFill="1" applyBorder="1" applyAlignment="1" applyProtection="1">
      <alignment horizontal="center" vertical="center"/>
    </xf>
    <xf numFmtId="0" fontId="36" fillId="35" borderId="22" xfId="0" applyFont="1" applyFill="1" applyBorder="1" applyAlignment="1" applyProtection="1">
      <alignment horizontal="center" vertical="center" wrapText="1"/>
      <protection locked="0"/>
    </xf>
    <xf numFmtId="0" fontId="36" fillId="35" borderId="23" xfId="0" applyFont="1" applyFill="1" applyBorder="1" applyAlignment="1" applyProtection="1">
      <alignment horizontal="center" vertical="center" wrapText="1"/>
      <protection locked="0"/>
    </xf>
    <xf numFmtId="0" fontId="36" fillId="35" borderId="24" xfId="0" applyFont="1" applyFill="1" applyBorder="1" applyAlignment="1" applyProtection="1">
      <alignment horizontal="center" vertical="center" wrapText="1"/>
      <protection locked="0"/>
    </xf>
    <xf numFmtId="3" fontId="37" fillId="35" borderId="29" xfId="0" applyNumberFormat="1" applyFont="1" applyFill="1" applyBorder="1" applyAlignment="1" applyProtection="1">
      <alignment horizontal="right" vertical="center" wrapText="1"/>
    </xf>
    <xf numFmtId="3" fontId="37" fillId="35" borderId="37" xfId="0" applyNumberFormat="1" applyFont="1" applyFill="1" applyBorder="1" applyAlignment="1" applyProtection="1">
      <alignment horizontal="right" vertical="center" wrapText="1"/>
    </xf>
    <xf numFmtId="3" fontId="37" fillId="35" borderId="30" xfId="0" applyNumberFormat="1" applyFont="1" applyFill="1" applyBorder="1" applyAlignment="1" applyProtection="1">
      <alignment horizontal="right" vertical="center" wrapText="1"/>
    </xf>
    <xf numFmtId="0" fontId="37" fillId="34" borderId="41" xfId="0" applyFont="1" applyFill="1" applyBorder="1" applyAlignment="1" applyProtection="1">
      <alignment horizontal="left" vertical="center" wrapText="1"/>
      <protection locked="0"/>
    </xf>
    <xf numFmtId="0" fontId="37" fillId="34" borderId="42" xfId="0" applyFont="1" applyFill="1" applyBorder="1" applyAlignment="1" applyProtection="1">
      <alignment horizontal="left" vertical="center" wrapText="1"/>
      <protection locked="0"/>
    </xf>
    <xf numFmtId="3" fontId="37" fillId="36" borderId="10" xfId="24" applyNumberFormat="1" applyFont="1" applyFill="1" applyBorder="1" applyAlignment="1" applyProtection="1">
      <alignment horizontal="right" vertical="center" wrapText="1"/>
    </xf>
    <xf numFmtId="3" fontId="37" fillId="36" borderId="32" xfId="24" applyNumberFormat="1" applyFont="1" applyFill="1" applyBorder="1" applyAlignment="1" applyProtection="1">
      <alignment horizontal="right" vertical="center" wrapText="1"/>
    </xf>
  </cellXfs>
  <cellStyles count="46">
    <cellStyle name="20% - akcent 1 2" xfId="35"/>
    <cellStyle name="20% - akcent 2 2" xfId="36"/>
    <cellStyle name="20% - akcent 3" xfId="24" builtinId="38"/>
    <cellStyle name="20% - akcent 3 2" xfId="37"/>
    <cellStyle name="20% - akcent 4 2" xfId="38"/>
    <cellStyle name="20% - akcent 5" xfId="28" builtinId="46" customBuiltin="1"/>
    <cellStyle name="20% - akcent 6" xfId="32" builtinId="50" customBuiltin="1"/>
    <cellStyle name="40% - akcent 1" xfId="18" builtinId="31" customBuiltin="1"/>
    <cellStyle name="40% - akcent 2" xfId="21" builtinId="35" customBuiltin="1"/>
    <cellStyle name="40% - akcent 3 2" xfId="39"/>
    <cellStyle name="40% - akcent 4" xfId="26" builtinId="43" customBuiltin="1"/>
    <cellStyle name="40% - akcent 5" xfId="29" builtinId="47" customBuiltin="1"/>
    <cellStyle name="40% - akcent 6" xfId="33" builtinId="51" customBuiltin="1"/>
    <cellStyle name="60% - akcent 1" xfId="19" builtinId="32" customBuiltin="1"/>
    <cellStyle name="60% - akcent 2" xfId="22" builtinId="36" customBuiltin="1"/>
    <cellStyle name="60% - akcent 3 2" xfId="40"/>
    <cellStyle name="60% - akcent 4 2" xfId="41"/>
    <cellStyle name="60% - akcent 5" xfId="30" builtinId="48" customBuiltin="1"/>
    <cellStyle name="60% - akcent 6 2" xfId="42"/>
    <cellStyle name="Akcent 1" xfId="17" builtinId="29" customBuiltin="1"/>
    <cellStyle name="Akcent 2" xfId="20" builtinId="33" customBuiltin="1"/>
    <cellStyle name="Akcent 3" xfId="23" builtinId="37" customBuiltin="1"/>
    <cellStyle name="Akcent 4" xfId="25" builtinId="41" customBuiltin="1"/>
    <cellStyle name="Akcent 5" xfId="27" builtinId="45" customBuiltin="1"/>
    <cellStyle name="Akcent 6" xfId="31" builtinId="49" customBuiltin="1"/>
    <cellStyle name="Dane wejściowe" xfId="9" builtinId="20" customBuiltin="1"/>
    <cellStyle name="Dane wyjściowe" xfId="10" builtinId="21" customBuiltin="1"/>
    <cellStyle name="Dobre" xfId="6" builtinId="26" customBuiltin="1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e" xfId="8" builtinId="28" customBuiltin="1"/>
    <cellStyle name="Normalny" xfId="0" builtinId="0"/>
    <cellStyle name="Normalny 2" xfId="43"/>
    <cellStyle name="Normalny 3" xfId="34"/>
    <cellStyle name="Normalny 4" xfId="45"/>
    <cellStyle name="Obliczenia" xfId="11" builtinId="22" customBuiltin="1"/>
    <cellStyle name="Suma" xfId="16" builtinId="25" customBuiltin="1"/>
    <cellStyle name="Tekst objaśnienia" xfId="15" builtinId="53" customBuiltin="1"/>
    <cellStyle name="Tekst ostrzeżenia" xfId="14" builtinId="11" customBuiltin="1"/>
    <cellStyle name="Tytuł" xfId="1" builtinId="15" customBuiltin="1"/>
    <cellStyle name="Uwaga 2" xfId="44"/>
    <cellStyle name="Złe" xfId="7" builtinId="27" customBuiltin="1"/>
  </cellStyles>
  <dxfs count="1">
    <dxf>
      <font>
        <b val="0"/>
        <i val="0"/>
        <color theme="1" tint="0.34998626667073579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1" defaultTableStyle="TableStyleMedium2" defaultPivotStyle="PivotStyleLight16">
    <tableStyle name="Styl tabeli 1" pivot="0" count="1">
      <tableStyleElement type="wholeTable" dxfId="0"/>
    </tableStyle>
  </tableStyles>
  <colors>
    <mruColors>
      <color rgb="FFE8E8E8"/>
      <color rgb="FFF9F9F9"/>
      <color rgb="FFFDB714"/>
      <color rgb="FFE09B02"/>
      <color rgb="FFFDC039"/>
      <color rgb="FFF6B238"/>
      <color rgb="FFF8AC02"/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connections" Target="connection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  <c:perspective val="3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'Meldunek tygodniowy'!$C$54</c:f>
              <c:strCache>
                <c:ptCount val="1"/>
                <c:pt idx="0">
                  <c:v>ROSJA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('Meldunek tygodniowy'!$G$52:$J$53,'Meldunek tygodniowy'!$K$52:$N$53,'Meldunek tygodniowy'!$O$52:$R$53)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</c:v>
                  </c:pt>
                </c:lvl>
              </c:multiLvlStrCache>
            </c:multiLvlStrRef>
          </c:cat>
          <c:val>
            <c:numRef>
              <c:f>'Meldunek tygodniowy'!$G$54:$R$54</c:f>
              <c:numCache>
                <c:formatCode>General</c:formatCode>
                <c:ptCount val="12"/>
                <c:pt idx="0">
                  <c:v>351</c:v>
                </c:pt>
                <c:pt idx="2">
                  <c:v>1064</c:v>
                </c:pt>
                <c:pt idx="4">
                  <c:v>149</c:v>
                </c:pt>
                <c:pt idx="6">
                  <c:v>411</c:v>
                </c:pt>
                <c:pt idx="8">
                  <c:v>102</c:v>
                </c:pt>
                <c:pt idx="10">
                  <c:v>278</c:v>
                </c:pt>
              </c:numCache>
            </c:numRef>
          </c:val>
        </c:ser>
        <c:ser>
          <c:idx val="1"/>
          <c:order val="1"/>
          <c:tx>
            <c:strRef>
              <c:f>'Meldunek tygodniowy'!$C$55</c:f>
              <c:strCache>
                <c:ptCount val="1"/>
                <c:pt idx="0">
                  <c:v>UKRAINA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('Meldunek tygodniowy'!$G$52:$J$53,'Meldunek tygodniowy'!$K$52:$N$53,'Meldunek tygodniowy'!$O$52:$R$53)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</c:v>
                  </c:pt>
                </c:lvl>
              </c:multiLvlStrCache>
            </c:multiLvlStrRef>
          </c:cat>
          <c:val>
            <c:numRef>
              <c:f>'Meldunek tygodniowy'!$G$55:$R$55</c:f>
              <c:numCache>
                <c:formatCode>General</c:formatCode>
                <c:ptCount val="12"/>
                <c:pt idx="0">
                  <c:v>102</c:v>
                </c:pt>
                <c:pt idx="2">
                  <c:v>138</c:v>
                </c:pt>
                <c:pt idx="4">
                  <c:v>124</c:v>
                </c:pt>
                <c:pt idx="6">
                  <c:v>224</c:v>
                </c:pt>
                <c:pt idx="8">
                  <c:v>16</c:v>
                </c:pt>
                <c:pt idx="10">
                  <c:v>16</c:v>
                </c:pt>
              </c:numCache>
            </c:numRef>
          </c:val>
        </c:ser>
        <c:ser>
          <c:idx val="2"/>
          <c:order val="2"/>
          <c:tx>
            <c:strRef>
              <c:f>'Meldunek tygodniowy'!$C$56</c:f>
              <c:strCache>
                <c:ptCount val="1"/>
                <c:pt idx="0">
                  <c:v>TADŻYKISTAN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('Meldunek tygodniowy'!$G$52:$J$53,'Meldunek tygodniowy'!$K$52:$N$53,'Meldunek tygodniowy'!$O$52:$R$53)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</c:v>
                  </c:pt>
                </c:lvl>
              </c:multiLvlStrCache>
            </c:multiLvlStrRef>
          </c:cat>
          <c:val>
            <c:numRef>
              <c:f>'Meldunek tygodniowy'!$G$56:$R$56</c:f>
              <c:numCache>
                <c:formatCode>General</c:formatCode>
                <c:ptCount val="12"/>
                <c:pt idx="0">
                  <c:v>19</c:v>
                </c:pt>
                <c:pt idx="2">
                  <c:v>41</c:v>
                </c:pt>
                <c:pt idx="4">
                  <c:v>6</c:v>
                </c:pt>
                <c:pt idx="6">
                  <c:v>20</c:v>
                </c:pt>
                <c:pt idx="8">
                  <c:v>9</c:v>
                </c:pt>
                <c:pt idx="10">
                  <c:v>20</c:v>
                </c:pt>
              </c:numCache>
            </c:numRef>
          </c:val>
        </c:ser>
        <c:ser>
          <c:idx val="3"/>
          <c:order val="3"/>
          <c:tx>
            <c:strRef>
              <c:f>'Meldunek tygodniowy'!$C$57</c:f>
              <c:strCache>
                <c:ptCount val="1"/>
                <c:pt idx="0">
                  <c:v>ARMENIA</c:v>
                </c:pt>
              </c:strCache>
            </c:strRef>
          </c:tx>
          <c:spPr>
            <a:solidFill>
              <a:srgbClr val="92D05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('Meldunek tygodniowy'!$G$52:$J$53,'Meldunek tygodniowy'!$K$52:$N$53,'Meldunek tygodniowy'!$O$52:$R$53)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</c:v>
                  </c:pt>
                </c:lvl>
              </c:multiLvlStrCache>
            </c:multiLvlStrRef>
          </c:cat>
          <c:val>
            <c:numRef>
              <c:f>'Meldunek tygodniowy'!$G$57:$R$57</c:f>
              <c:numCache>
                <c:formatCode>General</c:formatCode>
                <c:ptCount val="12"/>
                <c:pt idx="0">
                  <c:v>13</c:v>
                </c:pt>
                <c:pt idx="2">
                  <c:v>38</c:v>
                </c:pt>
                <c:pt idx="4">
                  <c:v>3</c:v>
                </c:pt>
                <c:pt idx="6">
                  <c:v>3</c:v>
                </c:pt>
                <c:pt idx="8">
                  <c:v>2</c:v>
                </c:pt>
                <c:pt idx="10">
                  <c:v>5</c:v>
                </c:pt>
              </c:numCache>
            </c:numRef>
          </c:val>
        </c:ser>
        <c:ser>
          <c:idx val="5"/>
          <c:order val="4"/>
          <c:tx>
            <c:strRef>
              <c:f>'Meldunek tygodniowy'!$C$58</c:f>
              <c:strCache>
                <c:ptCount val="1"/>
                <c:pt idx="0">
                  <c:v>GRUZJA</c:v>
                </c:pt>
              </c:strCache>
            </c:strRef>
          </c:tx>
          <c:spPr>
            <a:solidFill>
              <a:srgbClr val="0070C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'Meldunek tygodniowy'!$G$58:$R$58</c:f>
              <c:numCache>
                <c:formatCode>General</c:formatCode>
                <c:ptCount val="12"/>
                <c:pt idx="0">
                  <c:v>7</c:v>
                </c:pt>
                <c:pt idx="2">
                  <c:v>8</c:v>
                </c:pt>
                <c:pt idx="4">
                  <c:v>11</c:v>
                </c:pt>
                <c:pt idx="6">
                  <c:v>28</c:v>
                </c:pt>
                <c:pt idx="8">
                  <c:v>1</c:v>
                </c:pt>
                <c:pt idx="10">
                  <c:v>4</c:v>
                </c:pt>
              </c:numCache>
            </c:numRef>
          </c:val>
        </c:ser>
        <c:ser>
          <c:idx val="4"/>
          <c:order val="5"/>
          <c:tx>
            <c:strRef>
              <c:f>'Meldunek tygodniowy'!$C$59</c:f>
              <c:strCache>
                <c:ptCount val="1"/>
                <c:pt idx="0">
                  <c:v>Pozostałe</c:v>
                </c:pt>
              </c:strCache>
            </c:strRef>
          </c:tx>
          <c:spPr>
            <a:solidFill>
              <a:srgbClr val="00206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('Meldunek tygodniowy'!$G$52:$J$53,'Meldunek tygodniowy'!$K$52:$N$53,'Meldunek tygodniowy'!$O$52:$R$53)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</c:v>
                  </c:pt>
                </c:lvl>
              </c:multiLvlStrCache>
            </c:multiLvlStrRef>
          </c:cat>
          <c:val>
            <c:numRef>
              <c:f>'Meldunek tygodniowy'!$G$59:$R$59</c:f>
              <c:numCache>
                <c:formatCode>General</c:formatCode>
                <c:ptCount val="12"/>
                <c:pt idx="0">
                  <c:v>155</c:v>
                </c:pt>
                <c:pt idx="2">
                  <c:v>174</c:v>
                </c:pt>
                <c:pt idx="4">
                  <c:v>32</c:v>
                </c:pt>
                <c:pt idx="6">
                  <c:v>49</c:v>
                </c:pt>
                <c:pt idx="8">
                  <c:v>8</c:v>
                </c:pt>
                <c:pt idx="10">
                  <c:v>12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gapDepth val="55"/>
        <c:shape val="box"/>
        <c:axId val="166598528"/>
        <c:axId val="166600064"/>
        <c:axId val="0"/>
      </c:bar3DChart>
      <c:catAx>
        <c:axId val="1665985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 algn="ctr">
              <a:defRPr/>
            </a:pPr>
            <a:endParaRPr lang="en-US"/>
          </a:p>
        </c:txPr>
        <c:crossAx val="166600064"/>
        <c:crosses val="autoZero"/>
        <c:auto val="1"/>
        <c:lblAlgn val="ctr"/>
        <c:lblOffset val="100"/>
        <c:noMultiLvlLbl val="0"/>
      </c:catAx>
      <c:valAx>
        <c:axId val="166600064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txPr>
          <a:bodyPr/>
          <a:lstStyle/>
          <a:p>
            <a:pPr algn="ctr">
              <a:defRPr/>
            </a:pPr>
            <a:endParaRPr lang="en-US"/>
          </a:p>
        </c:txPr>
        <c:crossAx val="166598528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  <c:perspective val="3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/>
      <c:bar3DChart>
        <c:barDir val="bar"/>
        <c:grouping val="stacked"/>
        <c:varyColors val="0"/>
        <c:ser>
          <c:idx val="0"/>
          <c:order val="0"/>
          <c:tx>
            <c:strRef>
              <c:f>'Meldunek tygodniowy'!$B$234</c:f>
              <c:strCache>
                <c:ptCount val="1"/>
                <c:pt idx="0">
                  <c:v>przebywający 
w ośrodku</c:v>
                </c:pt>
              </c:strCache>
            </c:strRef>
          </c:tx>
          <c:spPr>
            <a:solidFill>
              <a:srgbClr val="FF0000"/>
            </a:solidFill>
            <a:ln w="0"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('Meldunek tygodniowy'!$J$233,'Meldunek tygodniowy'!$M$233,'Meldunek tygodniowy'!$P$233,'Meldunek tygodniowy'!$S$233,'Meldunek tygodniowy'!$V$233)</c:f>
              <c:strCache>
                <c:ptCount val="5"/>
                <c:pt idx="0">
                  <c:v>27.04.2017 - 03.05.2017</c:v>
                </c:pt>
                <c:pt idx="1">
                  <c:v>04.05.2017 - 10.05.2017</c:v>
                </c:pt>
                <c:pt idx="2">
                  <c:v>11.05.2017 - 17.05.2017</c:v>
                </c:pt>
                <c:pt idx="3">
                  <c:v>18.05.2017 - 24.05.2017</c:v>
                </c:pt>
                <c:pt idx="4">
                  <c:v>25.05.2017 - 31.05.2017</c:v>
                </c:pt>
              </c:strCache>
            </c:strRef>
          </c:cat>
          <c:val>
            <c:numRef>
              <c:f>('Meldunek tygodniowy'!$J$234,'Meldunek tygodniowy'!$M$234,'Meldunek tygodniowy'!$P$234,'Meldunek tygodniowy'!$S$234,'Meldunek tygodniowy'!$V$234)</c:f>
              <c:numCache>
                <c:formatCode>#,##0</c:formatCode>
                <c:ptCount val="5"/>
                <c:pt idx="0">
                  <c:v>1844</c:v>
                </c:pt>
                <c:pt idx="1">
                  <c:v>1846</c:v>
                </c:pt>
                <c:pt idx="2">
                  <c:v>1835</c:v>
                </c:pt>
                <c:pt idx="3">
                  <c:v>1827</c:v>
                </c:pt>
                <c:pt idx="4">
                  <c:v>1827</c:v>
                </c:pt>
              </c:numCache>
            </c:numRef>
          </c:val>
        </c:ser>
        <c:ser>
          <c:idx val="1"/>
          <c:order val="1"/>
          <c:tx>
            <c:strRef>
              <c:f>'Meldunek tygodniowy'!$B$235</c:f>
              <c:strCache>
                <c:ptCount val="1"/>
                <c:pt idx="0">
                  <c:v>świadczenia poza ośrodkiem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('Meldunek tygodniowy'!$J$233,'Meldunek tygodniowy'!$M$233,'Meldunek tygodniowy'!$P$233,'Meldunek tygodniowy'!$S$233,'Meldunek tygodniowy'!$V$233)</c:f>
              <c:strCache>
                <c:ptCount val="5"/>
                <c:pt idx="0">
                  <c:v>27.04.2017 - 03.05.2017</c:v>
                </c:pt>
                <c:pt idx="1">
                  <c:v>04.05.2017 - 10.05.2017</c:v>
                </c:pt>
                <c:pt idx="2">
                  <c:v>11.05.2017 - 17.05.2017</c:v>
                </c:pt>
                <c:pt idx="3">
                  <c:v>18.05.2017 - 24.05.2017</c:v>
                </c:pt>
                <c:pt idx="4">
                  <c:v>25.05.2017 - 31.05.2017</c:v>
                </c:pt>
              </c:strCache>
            </c:strRef>
          </c:cat>
          <c:val>
            <c:numRef>
              <c:f>('Meldunek tygodniowy'!$J$235,'Meldunek tygodniowy'!$M$235,'Meldunek tygodniowy'!$P$235,'Meldunek tygodniowy'!$S$235,'Meldunek tygodniowy'!$V$235)</c:f>
              <c:numCache>
                <c:formatCode>#,##0</c:formatCode>
                <c:ptCount val="5"/>
                <c:pt idx="0">
                  <c:v>2227</c:v>
                </c:pt>
                <c:pt idx="1">
                  <c:v>2224</c:v>
                </c:pt>
                <c:pt idx="2">
                  <c:v>2219</c:v>
                </c:pt>
                <c:pt idx="3">
                  <c:v>2214</c:v>
                </c:pt>
                <c:pt idx="4">
                  <c:v>2198</c:v>
                </c:pt>
              </c:numCache>
            </c:numRef>
          </c:val>
        </c:ser>
        <c:ser>
          <c:idx val="5"/>
          <c:order val="2"/>
          <c:tx>
            <c:strRef>
              <c:f>'Meldunek tygodniowy'!$B$238</c:f>
              <c:strCache>
                <c:ptCount val="1"/>
                <c:pt idx="0">
                  <c:v>małoletni bez opieki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('Meldunek tygodniowy'!$J$233,'Meldunek tygodniowy'!$M$233,'Meldunek tygodniowy'!$P$233,'Meldunek tygodniowy'!$S$233,'Meldunek tygodniowy'!$V$233)</c:f>
              <c:strCache>
                <c:ptCount val="5"/>
                <c:pt idx="0">
                  <c:v>27.04.2017 - 03.05.2017</c:v>
                </c:pt>
                <c:pt idx="1">
                  <c:v>04.05.2017 - 10.05.2017</c:v>
                </c:pt>
                <c:pt idx="2">
                  <c:v>11.05.2017 - 17.05.2017</c:v>
                </c:pt>
                <c:pt idx="3">
                  <c:v>18.05.2017 - 24.05.2017</c:v>
                </c:pt>
                <c:pt idx="4">
                  <c:v>25.05.2017 - 31.05.2017</c:v>
                </c:pt>
              </c:strCache>
            </c:strRef>
          </c:cat>
          <c:val>
            <c:numRef>
              <c:f>('Meldunek tygodniowy'!$J$238,'Meldunek tygodniowy'!$M$238,'Meldunek tygodniowy'!$P$238,'Meldunek tygodniowy'!$S$238,'Meldunek tygodniowy'!$V$238)</c:f>
              <c:numCache>
                <c:formatCode>#,##0</c:formatCode>
                <c:ptCount val="5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gapDepth val="195"/>
        <c:shape val="cylinder"/>
        <c:axId val="166877056"/>
        <c:axId val="166914688"/>
        <c:axId val="0"/>
      </c:bar3DChart>
      <c:catAx>
        <c:axId val="166877056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166914688"/>
        <c:crosses val="autoZero"/>
        <c:auto val="1"/>
        <c:lblAlgn val="ctr"/>
        <c:lblOffset val="100"/>
        <c:noMultiLvlLbl val="0"/>
      </c:catAx>
      <c:valAx>
        <c:axId val="166914688"/>
        <c:scaling>
          <c:orientation val="minMax"/>
        </c:scaling>
        <c:delete val="0"/>
        <c:axPos val="b"/>
        <c:numFmt formatCode="#,##0" sourceLinked="1"/>
        <c:majorTickMark val="none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en-US"/>
          </a:p>
        </c:txPr>
        <c:crossAx val="16687705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3.0041496877702183E-2"/>
          <c:y val="0.81125517608891773"/>
          <c:w val="0.96885940616939481"/>
          <c:h val="0.18101909107665692"/>
        </c:manualLayout>
      </c:layout>
      <c:overlay val="0"/>
      <c:spPr>
        <a:ln w="9525"/>
        <a:effectLst>
          <a:glow rad="304800">
            <a:schemeClr val="accent1">
              <a:alpha val="40000"/>
            </a:schemeClr>
          </a:glow>
        </a:effectLst>
      </c:spPr>
      <c:txPr>
        <a:bodyPr/>
        <a:lstStyle/>
        <a:p>
          <a:pPr>
            <a:defRPr lang="pl-PL"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  <c:perspective val="3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/>
      <c:bar3DChart>
        <c:barDir val="col"/>
        <c:grouping val="stacked"/>
        <c:varyColors val="0"/>
        <c:ser>
          <c:idx val="8"/>
          <c:order val="0"/>
          <c:tx>
            <c:strRef>
              <c:f>'Meldunek tygodniowy'!$C$385</c:f>
              <c:strCache>
                <c:ptCount val="1"/>
                <c:pt idx="0">
                  <c:v>pobyt czasowy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'Meldunek tygodniowy'!$L$384:$U$384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tygodniowy'!$L$385:$U$385</c:f>
              <c:numCache>
                <c:formatCode>#,##0</c:formatCode>
                <c:ptCount val="10"/>
                <c:pt idx="0">
                  <c:v>1886</c:v>
                </c:pt>
                <c:pt idx="2">
                  <c:v>420</c:v>
                </c:pt>
                <c:pt idx="3">
                  <c:v>365</c:v>
                </c:pt>
                <c:pt idx="4">
                  <c:v>277</c:v>
                </c:pt>
                <c:pt idx="5">
                  <c:v>28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634</c:v>
                </c:pt>
              </c:numCache>
            </c:numRef>
          </c:val>
        </c:ser>
        <c:ser>
          <c:idx val="0"/>
          <c:order val="1"/>
          <c:tx>
            <c:strRef>
              <c:f>'Meldunek tygodniowy'!$C$386</c:f>
              <c:strCache>
                <c:ptCount val="1"/>
                <c:pt idx="0">
                  <c:v>pobyt stały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'Meldunek tygodniowy'!$L$384:$U$384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tygodniowy'!$L$386:$U$386</c:f>
              <c:numCache>
                <c:formatCode>#,##0</c:formatCode>
                <c:ptCount val="10"/>
                <c:pt idx="0">
                  <c:v>221</c:v>
                </c:pt>
                <c:pt idx="2">
                  <c:v>91</c:v>
                </c:pt>
                <c:pt idx="3">
                  <c:v>28</c:v>
                </c:pt>
                <c:pt idx="4">
                  <c:v>26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30</c:v>
                </c:pt>
              </c:numCache>
            </c:numRef>
          </c:val>
        </c:ser>
        <c:ser>
          <c:idx val="1"/>
          <c:order val="2"/>
          <c:tx>
            <c:strRef>
              <c:f>'Meldunek tygodniowy'!$C$387</c:f>
              <c:strCache>
                <c:ptCount val="1"/>
                <c:pt idx="0">
                  <c:v>pobyt rezydenta długoterminowego UE</c:v>
                </c:pt>
              </c:strCache>
            </c:strRef>
          </c:tx>
          <c:spPr>
            <a:solidFill>
              <a:srgbClr val="FFFF00"/>
            </a:solidFill>
          </c:spPr>
          <c:invertIfNegative val="0"/>
          <c:cat>
            <c:strRef>
              <c:f>'Meldunek tygodniowy'!$L$384:$U$384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tygodniowy'!$L$387:$U$387</c:f>
              <c:numCache>
                <c:formatCode>#,##0</c:formatCode>
                <c:ptCount val="10"/>
                <c:pt idx="0">
                  <c:v>45</c:v>
                </c:pt>
                <c:pt idx="2">
                  <c:v>18</c:v>
                </c:pt>
                <c:pt idx="3">
                  <c:v>1</c:v>
                </c:pt>
                <c:pt idx="4">
                  <c:v>6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11</c:v>
                </c:pt>
              </c:numCache>
            </c:numRef>
          </c:val>
        </c:ser>
        <c:ser>
          <c:idx val="2"/>
          <c:order val="3"/>
          <c:tx>
            <c:strRef>
              <c:f>'Meldunek tygodniowy'!$C$388</c:f>
              <c:strCache>
                <c:ptCount val="1"/>
                <c:pt idx="0">
                  <c:v>prawo pobytu ob. UE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'Meldunek tygodniowy'!$L$384:$U$384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tygodniowy'!$L$388:$U$388</c:f>
              <c:numCache>
                <c:formatCode>#,##0</c:formatCode>
                <c:ptCount val="10"/>
                <c:pt idx="0">
                  <c:v>4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</c:numCache>
            </c:numRef>
          </c:val>
        </c:ser>
        <c:ser>
          <c:idx val="3"/>
          <c:order val="4"/>
          <c:tx>
            <c:strRef>
              <c:f>'Meldunek tygodniowy'!$C$389</c:f>
              <c:strCache>
                <c:ptCount val="1"/>
                <c:pt idx="0">
                  <c:v>prawo stałego pobytu obywatela UE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strRef>
              <c:f>'Meldunek tygodniowy'!$L$384:$U$384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tygodniowy'!$L$389:$U$389</c:f>
              <c:numCache>
                <c:formatCode>#,##0</c:formatCode>
                <c:ptCount val="10"/>
                <c:pt idx="0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4"/>
          <c:order val="5"/>
          <c:tx>
            <c:strRef>
              <c:f>'Meldunek tygodniowy'!$C$390</c:f>
              <c:strCache>
                <c:ptCount val="1"/>
                <c:pt idx="0">
                  <c:v>prawo pobytu członka rodziny ob. UE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cat>
            <c:strRef>
              <c:f>'Meldunek tygodniowy'!$L$384:$U$384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tygodniowy'!$L$390:$U$390</c:f>
              <c:numCache>
                <c:formatCode>#,##0</c:formatCode>
                <c:ptCount val="10"/>
                <c:pt idx="0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5"/>
          <c:order val="6"/>
          <c:tx>
            <c:strRef>
              <c:f>'Meldunek tygodniowy'!$C$391</c:f>
              <c:strCache>
                <c:ptCount val="1"/>
                <c:pt idx="0">
                  <c:v>prawo stałego pobytu członka rodziny ob.. UE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strRef>
              <c:f>'Meldunek tygodniowy'!$L$384:$U$384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tygodniowy'!$L$391:$U$391</c:f>
              <c:numCache>
                <c:formatCode>#,##0</c:formatCode>
                <c:ptCount val="10"/>
                <c:pt idx="0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6"/>
          <c:order val="7"/>
          <c:tx>
            <c:strRef>
              <c:f>'Meldunek tygodniowy'!$C$392</c:f>
              <c:strCache>
                <c:ptCount val="1"/>
                <c:pt idx="0">
                  <c:v>pobyt tolerowany</c:v>
                </c:pt>
              </c:strCache>
            </c:strRef>
          </c:tx>
          <c:spPr>
            <a:solidFill>
              <a:srgbClr val="002060"/>
            </a:solidFill>
          </c:spPr>
          <c:invertIfNegative val="0"/>
          <c:cat>
            <c:strRef>
              <c:f>'Meldunek tygodniowy'!$L$384:$U$384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tygodniowy'!$L$392:$U$392</c:f>
              <c:numCache>
                <c:formatCode>#,##0</c:formatCode>
                <c:ptCount val="10"/>
                <c:pt idx="0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7"/>
          <c:order val="8"/>
          <c:tx>
            <c:strRef>
              <c:f>'Meldunek tygodniowy'!$C$393</c:f>
              <c:strCache>
                <c:ptCount val="1"/>
                <c:pt idx="0">
                  <c:v>pobyt humanitarny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cat>
            <c:strRef>
              <c:f>'Meldunek tygodniowy'!$L$384:$U$384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tygodniowy'!$L$393:$U$393</c:f>
              <c:numCache>
                <c:formatCode>#,##0</c:formatCode>
                <c:ptCount val="10"/>
                <c:pt idx="0">
                  <c:v>2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9"/>
          <c:order val="9"/>
          <c:tx>
            <c:strRef>
              <c:f>'Meldunek tygodniowy'!$C$394</c:f>
              <c:strCache>
                <c:ptCount val="1"/>
                <c:pt idx="0">
                  <c:v>wydalenie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</c:spPr>
          <c:invertIfNegative val="0"/>
          <c:cat>
            <c:strRef>
              <c:f>'Meldunek tygodniowy'!$L$384:$U$384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tygodniowy'!$L$394:$U$394</c:f>
              <c:numCache>
                <c:formatCode>#,##0</c:formatCode>
                <c:ptCount val="10"/>
                <c:pt idx="0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10"/>
          <c:order val="10"/>
          <c:tx>
            <c:strRef>
              <c:f>'Meldunek tygodniowy'!$C$395</c:f>
              <c:strCache>
                <c:ptCount val="1"/>
                <c:pt idx="0">
                  <c:v>zobowiązanie do powrotu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</c:spPr>
          <c:invertIfNegative val="0"/>
          <c:cat>
            <c:strRef>
              <c:f>'Meldunek tygodniowy'!$L$384:$U$384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tygodniowy'!$L$395:$U$395</c:f>
              <c:numCache>
                <c:formatCode>#,##0</c:formatCode>
                <c:ptCount val="10"/>
                <c:pt idx="0">
                  <c:v>540</c:v>
                </c:pt>
                <c:pt idx="2">
                  <c:v>147</c:v>
                </c:pt>
                <c:pt idx="3">
                  <c:v>32</c:v>
                </c:pt>
                <c:pt idx="4">
                  <c:v>29</c:v>
                </c:pt>
                <c:pt idx="5">
                  <c:v>59</c:v>
                </c:pt>
                <c:pt idx="6">
                  <c:v>11</c:v>
                </c:pt>
                <c:pt idx="7">
                  <c:v>0</c:v>
                </c:pt>
                <c:pt idx="8">
                  <c:v>84</c:v>
                </c:pt>
                <c:pt idx="9">
                  <c:v>111</c:v>
                </c:pt>
              </c:numCache>
            </c:numRef>
          </c:val>
        </c:ser>
        <c:ser>
          <c:idx val="11"/>
          <c:order val="11"/>
          <c:tx>
            <c:strRef>
              <c:f>'Meldunek tygodniowy'!$C$396</c:f>
              <c:strCache>
                <c:ptCount val="1"/>
                <c:pt idx="0">
                  <c:v>zaproszenie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</c:spPr>
          <c:invertIfNegative val="0"/>
          <c:cat>
            <c:strRef>
              <c:f>'Meldunek tygodniowy'!$L$384:$U$384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tygodniowy'!$L$396:$U$396</c:f>
              <c:numCache>
                <c:formatCode>#,##0</c:formatCode>
                <c:ptCount val="10"/>
                <c:pt idx="0">
                  <c:v>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</c:numCache>
            </c:numRef>
          </c:val>
        </c:ser>
        <c:ser>
          <c:idx val="12"/>
          <c:order val="12"/>
          <c:tx>
            <c:strRef>
              <c:f>'Meldunek tygodniowy'!$C$397</c:f>
              <c:strCache>
                <c:ptCount val="1"/>
                <c:pt idx="0">
                  <c:v>polski dokument podróży</c:v>
                </c:pt>
              </c:strCache>
            </c:strRef>
          </c:tx>
          <c:spPr>
            <a:solidFill>
              <a:schemeClr val="tx1">
                <a:lumMod val="75000"/>
                <a:lumOff val="25000"/>
              </a:schemeClr>
            </a:solidFill>
          </c:spPr>
          <c:invertIfNegative val="0"/>
          <c:cat>
            <c:strRef>
              <c:f>'Meldunek tygodniowy'!$L$384:$U$384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tygodniowy'!$L$397:$U$397</c:f>
              <c:numCache>
                <c:formatCode>#,##0</c:formatCode>
                <c:ptCount val="10"/>
                <c:pt idx="0">
                  <c:v>7</c:v>
                </c:pt>
                <c:pt idx="2">
                  <c:v>3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13"/>
          <c:order val="13"/>
          <c:tx>
            <c:strRef>
              <c:f>'Meldunek tygodniowy'!$C$398</c:f>
              <c:strCache>
                <c:ptCount val="1"/>
                <c:pt idx="0">
                  <c:v>polski dokument tożsamości cudzoziemca</c:v>
                </c:pt>
              </c:strCache>
            </c:strRef>
          </c:tx>
          <c:spPr>
            <a:solidFill>
              <a:schemeClr val="tx1">
                <a:lumMod val="95000"/>
                <a:lumOff val="5000"/>
              </a:schemeClr>
            </a:solidFill>
          </c:spPr>
          <c:invertIfNegative val="0"/>
          <c:cat>
            <c:strRef>
              <c:f>'Meldunek tygodniowy'!$L$384:$U$384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tygodniowy'!$L$398:$U$398</c:f>
              <c:numCache>
                <c:formatCode>#,##0</c:formatCode>
                <c:ptCount val="10"/>
                <c:pt idx="0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14"/>
          <c:order val="14"/>
          <c:tx>
            <c:strRef>
              <c:f>'Meldunek tygodniowy'!$C$399</c:f>
              <c:strCache>
                <c:ptCount val="1"/>
                <c:pt idx="0">
                  <c:v>wiza (nowa + Schengen)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</c:spPr>
          <c:invertIfNegative val="0"/>
          <c:cat>
            <c:strRef>
              <c:f>'Meldunek tygodniowy'!$L$384:$U$384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tygodniowy'!$L$399:$U$399</c:f>
              <c:numCache>
                <c:formatCode>#,##0</c:formatCode>
                <c:ptCount val="10"/>
                <c:pt idx="0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gapDepth val="55"/>
        <c:shape val="box"/>
        <c:axId val="297741696"/>
        <c:axId val="297759872"/>
        <c:axId val="0"/>
      </c:bar3DChart>
      <c:catAx>
        <c:axId val="297741696"/>
        <c:scaling>
          <c:orientation val="minMax"/>
        </c:scaling>
        <c:delete val="0"/>
        <c:axPos val="b"/>
        <c:numFmt formatCode="@" sourceLinked="0"/>
        <c:majorTickMark val="none"/>
        <c:minorTickMark val="none"/>
        <c:tickLblPos val="nextTo"/>
        <c:txPr>
          <a:bodyPr rot="-5400000" vert="horz" anchor="t" anchorCtr="0"/>
          <a:lstStyle/>
          <a:p>
            <a:pPr algn="ctr">
              <a:defRPr lang="pl-PL"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7759872"/>
        <c:crosses val="autoZero"/>
        <c:auto val="1"/>
        <c:lblAlgn val="ctr"/>
        <c:lblOffset val="100"/>
        <c:noMultiLvlLbl val="0"/>
      </c:catAx>
      <c:valAx>
        <c:axId val="29775987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</a:ln>
            <a:effectLst/>
          </c:spPr>
        </c:majorGridlines>
        <c:numFmt formatCode="#,##0" sourceLinked="1"/>
        <c:majorTickMark val="none"/>
        <c:minorTickMark val="none"/>
        <c:tickLblPos val="nextTo"/>
        <c:txPr>
          <a:bodyPr/>
          <a:lstStyle/>
          <a:p>
            <a:pPr algn="ctr">
              <a:defRPr lang="pl-PL"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774169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6251452155132784"/>
          <c:y val="2.7374354472252129E-3"/>
          <c:w val="0.33523866131118779"/>
          <c:h val="0.99570656071645613"/>
        </c:manualLayout>
      </c:layout>
      <c:overlay val="0"/>
      <c:spPr>
        <a:ln>
          <a:noFill/>
        </a:ln>
      </c:spPr>
    </c:legend>
    <c:plotVisOnly val="1"/>
    <c:dispBlanksAs val="gap"/>
    <c:showDLblsOverMax val="0"/>
  </c:chart>
  <c:spPr>
    <a:noFill/>
    <a:ln>
      <a:noFill/>
    </a:ln>
  </c:spPr>
  <c:printSettings>
    <c:headerFooter/>
    <c:pageMargins b="0.3543307086614173" l="0.31496062992125984" r="0.51181102362204722" t="0.3543307086614173" header="0.11811023622047244" footer="0.11811023622047244"/>
    <c:pageSetup paperSize="9"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  <c:perspective val="3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4.0654561851946242E-2"/>
          <c:y val="5.7529610829103212E-2"/>
          <c:w val="0.93469135107447721"/>
          <c:h val="0.7670024115005929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'Meldunek tygodniowy'!$C$22</c:f>
              <c:strCache>
                <c:ptCount val="1"/>
                <c:pt idx="0">
                  <c:v>ROSJA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multiLvlStrRef>
              <c:f>('Meldunek tygodniowy'!$G$20:$J$21,'Meldunek tygodniowy'!$K$20:$N$21,'Meldunek tygodniowy'!$O$20:$R$21)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WZNOWIENIA*</c:v>
                  </c:pt>
                </c:lvl>
              </c:multiLvlStrCache>
            </c:multiLvlStrRef>
          </c:cat>
          <c:val>
            <c:numRef>
              <c:f>'Meldunek tygodniowy'!$G$22:$R$22</c:f>
              <c:numCache>
                <c:formatCode>General</c:formatCode>
                <c:ptCount val="12"/>
                <c:pt idx="0">
                  <c:v>59</c:v>
                </c:pt>
                <c:pt idx="2">
                  <c:v>159</c:v>
                </c:pt>
                <c:pt idx="4">
                  <c:v>35</c:v>
                </c:pt>
                <c:pt idx="6">
                  <c:v>103</c:v>
                </c:pt>
                <c:pt idx="8">
                  <c:v>8</c:v>
                </c:pt>
                <c:pt idx="10">
                  <c:v>34</c:v>
                </c:pt>
              </c:numCache>
            </c:numRef>
          </c:val>
        </c:ser>
        <c:ser>
          <c:idx val="1"/>
          <c:order val="1"/>
          <c:tx>
            <c:strRef>
              <c:f>'Meldunek tygodniowy'!$C$23</c:f>
              <c:strCache>
                <c:ptCount val="1"/>
                <c:pt idx="0">
                  <c:v>UKRAINA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multiLvlStrRef>
              <c:f>('Meldunek tygodniowy'!$G$20:$J$21,'Meldunek tygodniowy'!$K$20:$N$21,'Meldunek tygodniowy'!$O$20:$R$21)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WZNOWIENIA*</c:v>
                  </c:pt>
                </c:lvl>
              </c:multiLvlStrCache>
            </c:multiLvlStrRef>
          </c:cat>
          <c:val>
            <c:numRef>
              <c:f>'Meldunek tygodniowy'!$G$23:$R$23</c:f>
              <c:numCache>
                <c:formatCode>General</c:formatCode>
                <c:ptCount val="12"/>
                <c:pt idx="0">
                  <c:v>16</c:v>
                </c:pt>
                <c:pt idx="2">
                  <c:v>19</c:v>
                </c:pt>
                <c:pt idx="4">
                  <c:v>31</c:v>
                </c:pt>
                <c:pt idx="6">
                  <c:v>52</c:v>
                </c:pt>
                <c:pt idx="8">
                  <c:v>4</c:v>
                </c:pt>
                <c:pt idx="10">
                  <c:v>4</c:v>
                </c:pt>
              </c:numCache>
            </c:numRef>
          </c:val>
        </c:ser>
        <c:ser>
          <c:idx val="2"/>
          <c:order val="2"/>
          <c:tx>
            <c:strRef>
              <c:f>'Meldunek tygodniowy'!$C$24</c:f>
              <c:strCache>
                <c:ptCount val="1"/>
                <c:pt idx="0">
                  <c:v>TADŻYKISTAN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multiLvlStrRef>
              <c:f>('Meldunek tygodniowy'!$G$20:$J$21,'Meldunek tygodniowy'!$K$20:$N$21,'Meldunek tygodniowy'!$O$20:$R$21)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WZNOWIENIA*</c:v>
                  </c:pt>
                </c:lvl>
              </c:multiLvlStrCache>
            </c:multiLvlStrRef>
          </c:cat>
          <c:val>
            <c:numRef>
              <c:f>'Meldunek tygodniowy'!$G$24:$R$24</c:f>
              <c:numCache>
                <c:formatCode>General</c:formatCode>
                <c:ptCount val="12"/>
                <c:pt idx="0">
                  <c:v>0</c:v>
                </c:pt>
                <c:pt idx="2">
                  <c:v>0</c:v>
                </c:pt>
                <c:pt idx="4">
                  <c:v>4</c:v>
                </c:pt>
                <c:pt idx="6">
                  <c:v>12</c:v>
                </c:pt>
                <c:pt idx="8">
                  <c:v>1</c:v>
                </c:pt>
                <c:pt idx="10">
                  <c:v>4</c:v>
                </c:pt>
              </c:numCache>
            </c:numRef>
          </c:val>
        </c:ser>
        <c:ser>
          <c:idx val="3"/>
          <c:order val="3"/>
          <c:tx>
            <c:strRef>
              <c:f>'Meldunek tygodniowy'!$C$25</c:f>
              <c:strCache>
                <c:ptCount val="1"/>
                <c:pt idx="0">
                  <c:v>ARMENIA</c:v>
                </c:pt>
              </c:strCache>
            </c:strRef>
          </c:tx>
          <c:spPr>
            <a:solidFill>
              <a:srgbClr val="92D05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multiLvlStrRef>
              <c:f>('Meldunek tygodniowy'!$G$20:$J$21,'Meldunek tygodniowy'!$K$20:$N$21,'Meldunek tygodniowy'!$O$20:$R$21)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WZNOWIENIA*</c:v>
                  </c:pt>
                </c:lvl>
              </c:multiLvlStrCache>
            </c:multiLvlStrRef>
          </c:cat>
          <c:val>
            <c:numRef>
              <c:f>'Meldunek tygodniowy'!$G$25:$R$25</c:f>
              <c:numCache>
                <c:formatCode>General</c:formatCode>
                <c:ptCount val="12"/>
                <c:pt idx="0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8">
                  <c:v>0</c:v>
                </c:pt>
                <c:pt idx="10">
                  <c:v>0</c:v>
                </c:pt>
              </c:numCache>
            </c:numRef>
          </c:val>
        </c:ser>
        <c:ser>
          <c:idx val="5"/>
          <c:order val="4"/>
          <c:tx>
            <c:strRef>
              <c:f>'Meldunek tygodniowy'!$C$26</c:f>
              <c:strCache>
                <c:ptCount val="1"/>
                <c:pt idx="0">
                  <c:v>GRUZJA</c:v>
                </c:pt>
              </c:strCache>
            </c:strRef>
          </c:tx>
          <c:spPr>
            <a:solidFill>
              <a:srgbClr val="0070C0"/>
            </a:solidFill>
            <a:ln>
              <a:solidFill>
                <a:sysClr val="windowText" lastClr="000000"/>
              </a:solidFill>
            </a:ln>
          </c:spPr>
          <c:invertIfNegative val="0"/>
          <c:val>
            <c:numRef>
              <c:f>'Meldunek tygodniowy'!$G$26:$R$26</c:f>
              <c:numCache>
                <c:formatCode>General</c:formatCode>
                <c:ptCount val="12"/>
                <c:pt idx="0">
                  <c:v>1</c:v>
                </c:pt>
                <c:pt idx="2">
                  <c:v>1</c:v>
                </c:pt>
                <c:pt idx="4">
                  <c:v>0</c:v>
                </c:pt>
                <c:pt idx="6">
                  <c:v>0</c:v>
                </c:pt>
                <c:pt idx="8">
                  <c:v>0</c:v>
                </c:pt>
                <c:pt idx="10">
                  <c:v>0</c:v>
                </c:pt>
              </c:numCache>
            </c:numRef>
          </c:val>
        </c:ser>
        <c:ser>
          <c:idx val="4"/>
          <c:order val="5"/>
          <c:tx>
            <c:strRef>
              <c:f>'Meldunek tygodniowy'!$C$27</c:f>
              <c:strCache>
                <c:ptCount val="1"/>
                <c:pt idx="0">
                  <c:v>Pozostałe</c:v>
                </c:pt>
              </c:strCache>
            </c:strRef>
          </c:tx>
          <c:spPr>
            <a:solidFill>
              <a:srgbClr val="00206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multiLvlStrRef>
              <c:f>('Meldunek tygodniowy'!$G$20:$J$21,'Meldunek tygodniowy'!$K$20:$N$21,'Meldunek tygodniowy'!$O$20:$R$21)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WZNOWIENIA*</c:v>
                  </c:pt>
                </c:lvl>
              </c:multiLvlStrCache>
            </c:multiLvlStrRef>
          </c:cat>
          <c:val>
            <c:numRef>
              <c:f>'Meldunek tygodniowy'!$G$27:$R$27</c:f>
              <c:numCache>
                <c:formatCode>General</c:formatCode>
                <c:ptCount val="12"/>
                <c:pt idx="0">
                  <c:v>32</c:v>
                </c:pt>
                <c:pt idx="2">
                  <c:v>34</c:v>
                </c:pt>
                <c:pt idx="4">
                  <c:v>4</c:v>
                </c:pt>
                <c:pt idx="6">
                  <c:v>10</c:v>
                </c:pt>
                <c:pt idx="8">
                  <c:v>2</c:v>
                </c:pt>
                <c:pt idx="10">
                  <c:v>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gapDepth val="55"/>
        <c:shape val="box"/>
        <c:axId val="303405312"/>
        <c:axId val="303419776"/>
        <c:axId val="0"/>
      </c:bar3DChart>
      <c:catAx>
        <c:axId val="30340531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 algn="ctr">
              <a:defRPr/>
            </a:pPr>
            <a:endParaRPr lang="en-US"/>
          </a:p>
        </c:txPr>
        <c:crossAx val="303419776"/>
        <c:crosses val="autoZero"/>
        <c:auto val="1"/>
        <c:lblAlgn val="ctr"/>
        <c:lblOffset val="100"/>
        <c:noMultiLvlLbl val="0"/>
      </c:catAx>
      <c:valAx>
        <c:axId val="303419776"/>
        <c:scaling>
          <c:orientation val="minMax"/>
        </c:scaling>
        <c:delete val="0"/>
        <c:axPos val="l"/>
        <c:majorGridlines>
          <c:spPr>
            <a:effectLst>
              <a:outerShdw blurRad="50800" dist="50800" dir="5400000" algn="ctr" rotWithShape="0">
                <a:schemeClr val="tx1"/>
              </a:outerShdw>
            </a:effectLst>
          </c:spPr>
        </c:majorGridlines>
        <c:numFmt formatCode="General" sourceLinked="1"/>
        <c:majorTickMark val="none"/>
        <c:minorTickMark val="none"/>
        <c:tickLblPos val="nextTo"/>
        <c:txPr>
          <a:bodyPr/>
          <a:lstStyle/>
          <a:p>
            <a:pPr algn="ctr">
              <a:defRPr/>
            </a:pPr>
            <a:endParaRPr lang="en-US"/>
          </a:p>
        </c:txPr>
        <c:crossAx val="303405312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  <c:perspective val="3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>
        <c:manualLayout>
          <c:layoutTarget val="inner"/>
          <c:xMode val="edge"/>
          <c:yMode val="edge"/>
          <c:x val="6.1076035708302417E-2"/>
          <c:y val="8.5986191655773578E-2"/>
          <c:w val="0.91663419732107954"/>
          <c:h val="0.60531886658915124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'Meldunek tygodniowy'!$G$287</c:f>
              <c:strCache>
                <c:ptCount val="1"/>
                <c:pt idx="0">
                  <c:v>pobyt czasowy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multiLvlStrRef>
              <c:f>('Meldunek tygodniowy'!$K$285:$K$286,'Meldunek tygodniowy'!$M$285:$M$286,'Meldunek tygodniowy'!$O$285:$O$286,'Meldunek tygodniowy'!$Q$285:$Q$286)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01.05.2017 - 31.05.2017 r.</c:v>
                  </c:pt>
                </c:lvl>
              </c:multiLvlStrCache>
            </c:multiLvlStrRef>
          </c:cat>
          <c:val>
            <c:numRef>
              <c:f>('Meldunek tygodniowy'!$K$287,'Meldunek tygodniowy'!$M$287,'Meldunek tygodniowy'!$O$287,'Meldunek tygodniowy'!$Q$287)</c:f>
              <c:numCache>
                <c:formatCode>#,##0</c:formatCode>
                <c:ptCount val="4"/>
                <c:pt idx="0">
                  <c:v>13259</c:v>
                </c:pt>
                <c:pt idx="1">
                  <c:v>9349</c:v>
                </c:pt>
                <c:pt idx="2">
                  <c:v>1015</c:v>
                </c:pt>
                <c:pt idx="3">
                  <c:v>419</c:v>
                </c:pt>
              </c:numCache>
            </c:numRef>
          </c:val>
        </c:ser>
        <c:ser>
          <c:idx val="2"/>
          <c:order val="1"/>
          <c:tx>
            <c:strRef>
              <c:f>'Meldunek tygodniowy'!$G$288</c:f>
              <c:strCache>
                <c:ptCount val="1"/>
                <c:pt idx="0">
                  <c:v>pobyt stały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multiLvlStrRef>
              <c:f>('Meldunek tygodniowy'!$K$285:$K$286,'Meldunek tygodniowy'!$M$285:$M$286,'Meldunek tygodniowy'!$O$285:$O$286,'Meldunek tygodniowy'!$Q$285:$Q$286)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01.05.2017 - 31.05.2017 r.</c:v>
                  </c:pt>
                </c:lvl>
              </c:multiLvlStrCache>
            </c:multiLvlStrRef>
          </c:cat>
          <c:val>
            <c:numRef>
              <c:f>('Meldunek tygodniowy'!$K$288,'Meldunek tygodniowy'!$M$288,'Meldunek tygodniowy'!$O$288,'Meldunek tygodniowy'!$Q$288)</c:f>
              <c:numCache>
                <c:formatCode>#,##0</c:formatCode>
                <c:ptCount val="4"/>
                <c:pt idx="0">
                  <c:v>1441</c:v>
                </c:pt>
                <c:pt idx="1">
                  <c:v>1342</c:v>
                </c:pt>
                <c:pt idx="2">
                  <c:v>120</c:v>
                </c:pt>
                <c:pt idx="3">
                  <c:v>63</c:v>
                </c:pt>
              </c:numCache>
            </c:numRef>
          </c:val>
        </c:ser>
        <c:ser>
          <c:idx val="4"/>
          <c:order val="2"/>
          <c:tx>
            <c:strRef>
              <c:f>'Meldunek tygodniowy'!$G$289</c:f>
              <c:strCache>
                <c:ptCount val="1"/>
                <c:pt idx="0">
                  <c:v>pobyt rezyd. UE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multiLvlStrRef>
              <c:f>('Meldunek tygodniowy'!$K$285:$K$286,'Meldunek tygodniowy'!$M$285:$M$286,'Meldunek tygodniowy'!$O$285:$O$286,'Meldunek tygodniowy'!$Q$285:$Q$286)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01.05.2017 - 31.05.2017 r.</c:v>
                  </c:pt>
                </c:lvl>
              </c:multiLvlStrCache>
            </c:multiLvlStrRef>
          </c:cat>
          <c:val>
            <c:numRef>
              <c:f>('Meldunek tygodniowy'!$K$289,'Meldunek tygodniowy'!$M$289,'Meldunek tygodniowy'!$O$289,'Meldunek tygodniowy'!$Q$289)</c:f>
              <c:numCache>
                <c:formatCode>#,##0</c:formatCode>
                <c:ptCount val="4"/>
                <c:pt idx="0">
                  <c:v>360</c:v>
                </c:pt>
                <c:pt idx="1">
                  <c:v>142</c:v>
                </c:pt>
                <c:pt idx="2">
                  <c:v>20</c:v>
                </c:pt>
                <c:pt idx="3">
                  <c:v>21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08095616"/>
        <c:axId val="308142848"/>
        <c:axId val="0"/>
      </c:bar3DChart>
      <c:catAx>
        <c:axId val="3080956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308142848"/>
        <c:crosses val="autoZero"/>
        <c:auto val="1"/>
        <c:lblAlgn val="ctr"/>
        <c:lblOffset val="100"/>
        <c:noMultiLvlLbl val="0"/>
      </c:catAx>
      <c:valAx>
        <c:axId val="308142848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308095616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ndard"/>
        <c:varyColors val="0"/>
        <c:ser>
          <c:idx val="2"/>
          <c:order val="0"/>
          <c:tx>
            <c:strRef>
              <c:f>'Meldunek tygodniowy'!$D$449</c:f>
              <c:strCache>
                <c:ptCount val="1"/>
                <c:pt idx="0">
                  <c:v>inne państwo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'Meldunek tygodniowy'!$H$448:$K$448</c:f>
              <c:strCache>
                <c:ptCount val="4"/>
                <c:pt idx="0">
                  <c:v>wnioski</c:v>
                </c:pt>
                <c:pt idx="3">
                  <c:v>decyzje</c:v>
                </c:pt>
              </c:strCache>
            </c:strRef>
          </c:cat>
          <c:val>
            <c:numRef>
              <c:f>'Meldunek tygodniowy'!$H$449:$K$449</c:f>
              <c:numCache>
                <c:formatCode>#,##0</c:formatCode>
                <c:ptCount val="4"/>
                <c:pt idx="0">
                  <c:v>92633</c:v>
                </c:pt>
                <c:pt idx="3">
                  <c:v>83884</c:v>
                </c:pt>
              </c:numCache>
            </c:numRef>
          </c:val>
        </c:ser>
        <c:ser>
          <c:idx val="1"/>
          <c:order val="1"/>
          <c:tx>
            <c:strRef>
              <c:f>'Meldunek tygodniowy'!$D$450</c:f>
              <c:strCache>
                <c:ptCount val="1"/>
                <c:pt idx="0">
                  <c:v>konsul RP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'Meldunek tygodniowy'!$H$448:$K$448</c:f>
              <c:strCache>
                <c:ptCount val="4"/>
                <c:pt idx="0">
                  <c:v>wnioski</c:v>
                </c:pt>
                <c:pt idx="3">
                  <c:v>decyzje</c:v>
                </c:pt>
              </c:strCache>
            </c:strRef>
          </c:cat>
          <c:val>
            <c:numRef>
              <c:f>'Meldunek tygodniowy'!$H$450:$K$450</c:f>
              <c:numCache>
                <c:formatCode>#,##0</c:formatCode>
                <c:ptCount val="4"/>
                <c:pt idx="0">
                  <c:v>3042</c:v>
                </c:pt>
                <c:pt idx="3">
                  <c:v>2867</c:v>
                </c:pt>
              </c:numCache>
            </c:numRef>
          </c:val>
        </c:ser>
        <c:ser>
          <c:idx val="0"/>
          <c:order val="2"/>
          <c:tx>
            <c:strRef>
              <c:f>'Meldunek tygodniowy'!$D$451</c:f>
              <c:strCache>
                <c:ptCount val="1"/>
                <c:pt idx="0">
                  <c:v>fakultatywne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'Meldunek tygodniowy'!$H$448:$K$448</c:f>
              <c:strCache>
                <c:ptCount val="4"/>
                <c:pt idx="0">
                  <c:v>wnioski</c:v>
                </c:pt>
                <c:pt idx="3">
                  <c:v>decyzje</c:v>
                </c:pt>
              </c:strCache>
            </c:strRef>
          </c:cat>
          <c:val>
            <c:numRef>
              <c:f>'Meldunek tygodniowy'!$H$451:$K$451</c:f>
              <c:numCache>
                <c:formatCode>#,##0</c:formatCode>
                <c:ptCount val="4"/>
                <c:pt idx="0">
                  <c:v>1613</c:v>
                </c:pt>
                <c:pt idx="3">
                  <c:v>1517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68681088"/>
        <c:axId val="468682624"/>
        <c:axId val="468434944"/>
      </c:bar3DChart>
      <c:catAx>
        <c:axId val="4686810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8682624"/>
        <c:crosses val="autoZero"/>
        <c:auto val="1"/>
        <c:lblAlgn val="ctr"/>
        <c:lblOffset val="100"/>
        <c:noMultiLvlLbl val="0"/>
      </c:catAx>
      <c:valAx>
        <c:axId val="4686826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8681088"/>
        <c:crosses val="autoZero"/>
        <c:crossBetween val="between"/>
      </c:valAx>
      <c:serAx>
        <c:axId val="46843494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8682624"/>
        <c:crosses val="autoZero"/>
      </c:ser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  <c:perspective val="3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>
        <c:manualLayout>
          <c:layoutTarget val="inner"/>
          <c:xMode val="edge"/>
          <c:yMode val="edge"/>
          <c:x val="6.1076035708302417E-2"/>
          <c:y val="8.5986191655773578E-2"/>
          <c:w val="0.91663419732107954"/>
          <c:h val="0.60531886658915124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'Meldunek tygodniowy'!$G$321</c:f>
              <c:strCache>
                <c:ptCount val="1"/>
                <c:pt idx="0">
                  <c:v>pobyt czasowy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multiLvlStrRef>
              <c:f>('Meldunek tygodniowy'!$K$319:$K$320,'Meldunek tygodniowy'!$M$319:$M$320,'Meldunek tygodniowy'!$O$319:$O$320,'Meldunek tygodniowy'!$Q$319:$Q$320)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01.01.2017 - 31.05.2017 r.</c:v>
                  </c:pt>
                </c:lvl>
              </c:multiLvlStrCache>
            </c:multiLvlStrRef>
          </c:cat>
          <c:val>
            <c:numRef>
              <c:f>('Meldunek tygodniowy'!$K$321,'Meldunek tygodniowy'!$M$321,'Meldunek tygodniowy'!$O$321,'Meldunek tygodniowy'!$Q$321)</c:f>
              <c:numCache>
                <c:formatCode>#,##0</c:formatCode>
                <c:ptCount val="4"/>
                <c:pt idx="0">
                  <c:v>63968</c:v>
                </c:pt>
                <c:pt idx="1">
                  <c:v>44477</c:v>
                </c:pt>
                <c:pt idx="2">
                  <c:v>4826</c:v>
                </c:pt>
                <c:pt idx="3">
                  <c:v>2011</c:v>
                </c:pt>
              </c:numCache>
            </c:numRef>
          </c:val>
        </c:ser>
        <c:ser>
          <c:idx val="2"/>
          <c:order val="1"/>
          <c:tx>
            <c:strRef>
              <c:f>'Meldunek tygodniowy'!$G$322</c:f>
              <c:strCache>
                <c:ptCount val="1"/>
                <c:pt idx="0">
                  <c:v>pobyt stały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multiLvlStrRef>
              <c:f>('Meldunek tygodniowy'!$K$319:$K$320,'Meldunek tygodniowy'!$M$319:$M$320,'Meldunek tygodniowy'!$O$319:$O$320,'Meldunek tygodniowy'!$Q$319:$Q$320)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01.01.2017 - 31.05.2017 r.</c:v>
                  </c:pt>
                </c:lvl>
              </c:multiLvlStrCache>
            </c:multiLvlStrRef>
          </c:cat>
          <c:val>
            <c:numRef>
              <c:f>('Meldunek tygodniowy'!$K$322,'Meldunek tygodniowy'!$M$322,'Meldunek tygodniowy'!$O$322,'Meldunek tygodniowy'!$Q$322)</c:f>
              <c:numCache>
                <c:formatCode>#,##0</c:formatCode>
                <c:ptCount val="4"/>
                <c:pt idx="0">
                  <c:v>8546</c:v>
                </c:pt>
                <c:pt idx="1">
                  <c:v>6178</c:v>
                </c:pt>
                <c:pt idx="2">
                  <c:v>500</c:v>
                </c:pt>
                <c:pt idx="3">
                  <c:v>297</c:v>
                </c:pt>
              </c:numCache>
            </c:numRef>
          </c:val>
        </c:ser>
        <c:ser>
          <c:idx val="4"/>
          <c:order val="2"/>
          <c:tx>
            <c:strRef>
              <c:f>'Meldunek tygodniowy'!$G$323</c:f>
              <c:strCache>
                <c:ptCount val="1"/>
                <c:pt idx="0">
                  <c:v>pobyt rezyd. UE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multiLvlStrRef>
              <c:f>('Meldunek tygodniowy'!$K$319:$K$320,'Meldunek tygodniowy'!$M$319:$M$320,'Meldunek tygodniowy'!$O$319:$O$320,'Meldunek tygodniowy'!$Q$319:$Q$320)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01.01.2017 - 31.05.2017 r.</c:v>
                  </c:pt>
                </c:lvl>
              </c:multiLvlStrCache>
            </c:multiLvlStrRef>
          </c:cat>
          <c:val>
            <c:numRef>
              <c:f>('Meldunek tygodniowy'!$K$323,'Meldunek tygodniowy'!$M$323,'Meldunek tygodniowy'!$O$323,'Meldunek tygodniowy'!$Q$323)</c:f>
              <c:numCache>
                <c:formatCode>#,##0</c:formatCode>
                <c:ptCount val="4"/>
                <c:pt idx="0">
                  <c:v>1420</c:v>
                </c:pt>
                <c:pt idx="1">
                  <c:v>705</c:v>
                </c:pt>
                <c:pt idx="2">
                  <c:v>94</c:v>
                </c:pt>
                <c:pt idx="3">
                  <c:v>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71811200"/>
        <c:axId val="471812736"/>
        <c:axId val="0"/>
      </c:bar3DChart>
      <c:catAx>
        <c:axId val="47181120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471812736"/>
        <c:crosses val="autoZero"/>
        <c:auto val="1"/>
        <c:lblAlgn val="ctr"/>
        <c:lblOffset val="100"/>
        <c:noMultiLvlLbl val="0"/>
      </c:catAx>
      <c:valAx>
        <c:axId val="471812736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471811200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000"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63</xdr:row>
      <xdr:rowOff>52389</xdr:rowOff>
    </xdr:from>
    <xdr:to>
      <xdr:col>24</xdr:col>
      <xdr:colOff>19051</xdr:colOff>
      <xdr:row>84</xdr:row>
      <xdr:rowOff>133351</xdr:rowOff>
    </xdr:to>
    <xdr:graphicFrame macro="">
      <xdr:nvGraphicFramePr>
        <xdr:cNvPr id="2" name="Wykres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25400</xdr:colOff>
      <xdr:row>245</xdr:row>
      <xdr:rowOff>65086</xdr:rowOff>
    </xdr:from>
    <xdr:to>
      <xdr:col>23</xdr:col>
      <xdr:colOff>9525</xdr:colOff>
      <xdr:row>259</xdr:row>
      <xdr:rowOff>133350</xdr:rowOff>
    </xdr:to>
    <xdr:graphicFrame macro="">
      <xdr:nvGraphicFramePr>
        <xdr:cNvPr id="35" name="Wykres 3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</xdr:colOff>
      <xdr:row>401</xdr:row>
      <xdr:rowOff>69397</xdr:rowOff>
    </xdr:from>
    <xdr:to>
      <xdr:col>23</xdr:col>
      <xdr:colOff>1</xdr:colOff>
      <xdr:row>423</xdr:row>
      <xdr:rowOff>123825</xdr:rowOff>
    </xdr:to>
    <xdr:graphicFrame macro="">
      <xdr:nvGraphicFramePr>
        <xdr:cNvPr id="38" name="Wykres 3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27215</xdr:colOff>
      <xdr:row>28</xdr:row>
      <xdr:rowOff>142193</xdr:rowOff>
    </xdr:from>
    <xdr:to>
      <xdr:col>23</xdr:col>
      <xdr:colOff>238126</xdr:colOff>
      <xdr:row>47</xdr:row>
      <xdr:rowOff>161925</xdr:rowOff>
    </xdr:to>
    <xdr:graphicFrame macro="">
      <xdr:nvGraphicFramePr>
        <xdr:cNvPr id="4" name="Wykres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47626</xdr:colOff>
      <xdr:row>291</xdr:row>
      <xdr:rowOff>9526</xdr:rowOff>
    </xdr:from>
    <xdr:to>
      <xdr:col>23</xdr:col>
      <xdr:colOff>9525</xdr:colOff>
      <xdr:row>305</xdr:row>
      <xdr:rowOff>180976</xdr:rowOff>
    </xdr:to>
    <xdr:graphicFrame macro="">
      <xdr:nvGraphicFramePr>
        <xdr:cNvPr id="5" name="Wykres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257175</xdr:colOff>
      <xdr:row>453</xdr:row>
      <xdr:rowOff>1</xdr:rowOff>
    </xdr:from>
    <xdr:to>
      <xdr:col>21</xdr:col>
      <xdr:colOff>238125</xdr:colOff>
      <xdr:row>468</xdr:row>
      <xdr:rowOff>152401</xdr:rowOff>
    </xdr:to>
    <xdr:graphicFrame macro="">
      <xdr:nvGraphicFramePr>
        <xdr:cNvPr id="7" name="Wykres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34925</xdr:colOff>
      <xdr:row>166</xdr:row>
      <xdr:rowOff>0</xdr:rowOff>
    </xdr:from>
    <xdr:to>
      <xdr:col>20</xdr:col>
      <xdr:colOff>234084</xdr:colOff>
      <xdr:row>166</xdr:row>
      <xdr:rowOff>95250</xdr:rowOff>
    </xdr:to>
    <xdr:sp macro="" textlink="">
      <xdr:nvSpPr>
        <xdr:cNvPr id="10" name="pole tekstowe 9"/>
        <xdr:cNvSpPr txBox="1"/>
      </xdr:nvSpPr>
      <xdr:spPr>
        <a:xfrm>
          <a:off x="34925" y="27500036"/>
          <a:ext cx="6186302" cy="61232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800" i="1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.</a:t>
          </a:r>
        </a:p>
        <a:p>
          <a:endParaRPr lang="pl-PL" sz="1100"/>
        </a:p>
      </xdr:txBody>
    </xdr:sp>
    <xdr:clientData/>
  </xdr:twoCellAnchor>
  <xdr:oneCellAnchor>
    <xdr:from>
      <xdr:col>24</xdr:col>
      <xdr:colOff>0</xdr:colOff>
      <xdr:row>56</xdr:row>
      <xdr:rowOff>0</xdr:rowOff>
    </xdr:from>
    <xdr:ext cx="184731" cy="264560"/>
    <xdr:sp macro="" textlink="">
      <xdr:nvSpPr>
        <xdr:cNvPr id="18" name="pole tekstowe 17"/>
        <xdr:cNvSpPr txBox="1"/>
      </xdr:nvSpPr>
      <xdr:spPr>
        <a:xfrm>
          <a:off x="8181975" y="10658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twoCellAnchor>
    <xdr:from>
      <xdr:col>0</xdr:col>
      <xdr:colOff>0</xdr:colOff>
      <xdr:row>329</xdr:row>
      <xdr:rowOff>0</xdr:rowOff>
    </xdr:from>
    <xdr:to>
      <xdr:col>22</xdr:col>
      <xdr:colOff>266700</xdr:colOff>
      <xdr:row>342</xdr:row>
      <xdr:rowOff>9525</xdr:rowOff>
    </xdr:to>
    <xdr:graphicFrame macro="">
      <xdr:nvGraphicFramePr>
        <xdr:cNvPr id="34" name="Wykres 3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10583</xdr:colOff>
      <xdr:row>86</xdr:row>
      <xdr:rowOff>31751</xdr:rowOff>
    </xdr:from>
    <xdr:to>
      <xdr:col>25</xdr:col>
      <xdr:colOff>21167</xdr:colOff>
      <xdr:row>136</xdr:row>
      <xdr:rowOff>21167</xdr:rowOff>
    </xdr:to>
    <xdr:sp macro="" textlink="">
      <xdr:nvSpPr>
        <xdr:cNvPr id="6" name="Prostokąt 5"/>
        <xdr:cNvSpPr/>
      </xdr:nvSpPr>
      <xdr:spPr>
        <a:xfrm>
          <a:off x="10583" y="16552334"/>
          <a:ext cx="9376834" cy="1894416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w="114300" prst="artDeco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155</xdr:row>
      <xdr:rowOff>0</xdr:rowOff>
    </xdr:from>
    <xdr:to>
      <xdr:col>25</xdr:col>
      <xdr:colOff>10584</xdr:colOff>
      <xdr:row>166</xdr:row>
      <xdr:rowOff>0</xdr:rowOff>
    </xdr:to>
    <xdr:sp macro="" textlink="">
      <xdr:nvSpPr>
        <xdr:cNvPr id="22" name="Prostokąt 21"/>
        <xdr:cNvSpPr/>
      </xdr:nvSpPr>
      <xdr:spPr>
        <a:xfrm>
          <a:off x="0" y="22468417"/>
          <a:ext cx="9376834" cy="1524000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194</xdr:row>
      <xdr:rowOff>190499</xdr:rowOff>
    </xdr:from>
    <xdr:to>
      <xdr:col>25</xdr:col>
      <xdr:colOff>10584</xdr:colOff>
      <xdr:row>224</xdr:row>
      <xdr:rowOff>169332</xdr:rowOff>
    </xdr:to>
    <xdr:sp macro="" textlink="">
      <xdr:nvSpPr>
        <xdr:cNvPr id="23" name="Prostokąt 22"/>
        <xdr:cNvSpPr/>
      </xdr:nvSpPr>
      <xdr:spPr>
        <a:xfrm>
          <a:off x="0" y="30977416"/>
          <a:ext cx="9376834" cy="2074333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263</xdr:row>
      <xdr:rowOff>0</xdr:rowOff>
    </xdr:from>
    <xdr:to>
      <xdr:col>25</xdr:col>
      <xdr:colOff>10584</xdr:colOff>
      <xdr:row>273</xdr:row>
      <xdr:rowOff>179916</xdr:rowOff>
    </xdr:to>
    <xdr:sp macro="" textlink="">
      <xdr:nvSpPr>
        <xdr:cNvPr id="24" name="Prostokąt 23"/>
        <xdr:cNvSpPr/>
      </xdr:nvSpPr>
      <xdr:spPr>
        <a:xfrm>
          <a:off x="0" y="40481250"/>
          <a:ext cx="7878234" cy="2084916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352</xdr:row>
      <xdr:rowOff>190499</xdr:rowOff>
    </xdr:from>
    <xdr:to>
      <xdr:col>25</xdr:col>
      <xdr:colOff>10584</xdr:colOff>
      <xdr:row>376</xdr:row>
      <xdr:rowOff>10582</xdr:rowOff>
    </xdr:to>
    <xdr:sp macro="" textlink="">
      <xdr:nvSpPr>
        <xdr:cNvPr id="25" name="Prostokąt 24"/>
        <xdr:cNvSpPr/>
      </xdr:nvSpPr>
      <xdr:spPr>
        <a:xfrm>
          <a:off x="0" y="59721749"/>
          <a:ext cx="9376834" cy="1725083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428</xdr:row>
      <xdr:rowOff>0</xdr:rowOff>
    </xdr:from>
    <xdr:to>
      <xdr:col>25</xdr:col>
      <xdr:colOff>10584</xdr:colOff>
      <xdr:row>442</xdr:row>
      <xdr:rowOff>179916</xdr:rowOff>
    </xdr:to>
    <xdr:sp macro="" textlink="">
      <xdr:nvSpPr>
        <xdr:cNvPr id="26" name="Prostokąt 25"/>
        <xdr:cNvSpPr/>
      </xdr:nvSpPr>
      <xdr:spPr>
        <a:xfrm>
          <a:off x="0" y="73331917"/>
          <a:ext cx="9376834" cy="1132416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470</xdr:row>
      <xdr:rowOff>0</xdr:rowOff>
    </xdr:from>
    <xdr:to>
      <xdr:col>25</xdr:col>
      <xdr:colOff>10584</xdr:colOff>
      <xdr:row>478</xdr:row>
      <xdr:rowOff>0</xdr:rowOff>
    </xdr:to>
    <xdr:sp macro="" textlink="">
      <xdr:nvSpPr>
        <xdr:cNvPr id="30" name="Prostokąt 29"/>
        <xdr:cNvSpPr/>
      </xdr:nvSpPr>
      <xdr:spPr>
        <a:xfrm>
          <a:off x="0" y="81375250"/>
          <a:ext cx="9376834" cy="1524000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500</xdr:row>
      <xdr:rowOff>0</xdr:rowOff>
    </xdr:from>
    <xdr:to>
      <xdr:col>25</xdr:col>
      <xdr:colOff>10584</xdr:colOff>
      <xdr:row>509</xdr:row>
      <xdr:rowOff>10584</xdr:rowOff>
    </xdr:to>
    <xdr:sp macro="" textlink="">
      <xdr:nvSpPr>
        <xdr:cNvPr id="31" name="Prostokąt 30"/>
        <xdr:cNvSpPr/>
      </xdr:nvSpPr>
      <xdr:spPr>
        <a:xfrm>
          <a:off x="0" y="87354833"/>
          <a:ext cx="9376834" cy="1725084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514</xdr:row>
      <xdr:rowOff>190499</xdr:rowOff>
    </xdr:from>
    <xdr:to>
      <xdr:col>25</xdr:col>
      <xdr:colOff>10584</xdr:colOff>
      <xdr:row>540</xdr:row>
      <xdr:rowOff>21166</xdr:rowOff>
    </xdr:to>
    <xdr:sp macro="" textlink="">
      <xdr:nvSpPr>
        <xdr:cNvPr id="32" name="Prostokąt 31"/>
        <xdr:cNvSpPr/>
      </xdr:nvSpPr>
      <xdr:spPr>
        <a:xfrm>
          <a:off x="0" y="90212332"/>
          <a:ext cx="9376834" cy="4783667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9525</xdr:colOff>
      <xdr:row>3</xdr:row>
      <xdr:rowOff>9853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676525" cy="581353"/>
        </a:xfrm>
        <a:prstGeom prst="rect">
          <a:avLst/>
        </a:prstGeom>
      </xdr:spPr>
    </xdr:pic>
    <xdr:clientData/>
  </xdr:twoCellAnchor>
</xdr:wsDr>
</file>

<file path=xl/queryTables/queryTable1.xml><?xml version="1.0" encoding="utf-8"?>
<queryTable xmlns="http://schemas.openxmlformats.org/spreadsheetml/2006/main" name="AHDPROD_SP_Meldunek_sekcja_VII" connectionId="17" autoFormatId="16" applyNumberFormats="0" applyBorderFormats="0" applyFontFormats="0" applyPatternFormats="0" applyAlignmentFormats="0" applyWidthHeightFormats="0">
  <queryTableRefresh nextId="4">
    <queryTableFields count="3">
      <queryTableField id="1" name="Lp" tableColumnId="1"/>
      <queryTableField id="2" name="Czynnosc" tableColumnId="2"/>
      <queryTableField id="3" name="Liczba" tableColumnId="3"/>
    </queryTableFields>
  </queryTableRefresh>
</queryTable>
</file>

<file path=xl/queryTables/queryTable10.xml><?xml version="1.0" encoding="utf-8"?>
<queryTable xmlns="http://schemas.openxmlformats.org/spreadsheetml/2006/main" name="AHDPROD_SP_Meldunek_sekcja_III_tab_1" connectionId="6" autoFormatId="16" applyNumberFormats="0" applyBorderFormats="0" applyFontFormats="0" applyPatternFormats="0" applyAlignmentFormats="0" applyWidthHeightFormats="0">
  <queryTableRefresh nextId="8">
    <queryTableFields count="7">
      <queryTableField id="1" name="Lp" tableColumnId="1"/>
      <queryTableField id="2" name="Nazwa_kraju" tableColumnId="2"/>
      <queryTableField id="3" name="Status uchodźcy" tableColumnId="3"/>
      <queryTableField id="4" name="Ochrona uzupełniająca" tableColumnId="4"/>
      <queryTableField id="5" name="Pobyt tolerowany" tableColumnId="5"/>
      <queryTableField id="6" name="Negatywna" tableColumnId="6"/>
      <queryTableField id="7" name="Umorzenie" tableColumnId="7"/>
    </queryTableFields>
  </queryTableRefresh>
</queryTable>
</file>

<file path=xl/queryTables/queryTable11.xml><?xml version="1.0" encoding="utf-8"?>
<queryTable xmlns="http://schemas.openxmlformats.org/spreadsheetml/2006/main" name="AHDPROD_SP_Meldunek_sekcja_III_tab_2" connectionId="7" autoFormatId="16" applyNumberFormats="0" applyBorderFormats="0" applyFontFormats="0" applyPatternFormats="0" applyAlignmentFormats="0" applyWidthHeightFormats="0">
  <queryTableRefresh nextId="8">
    <queryTableFields count="7">
      <queryTableField id="1" name="Lp" tableColumnId="1"/>
      <queryTableField id="2" name="Nazwa_kraju" tableColumnId="2"/>
      <queryTableField id="3" name="Status uchodźcy" tableColumnId="3"/>
      <queryTableField id="4" name="Ochrona uzupełniająca" tableColumnId="4"/>
      <queryTableField id="5" name="Pobyt tolerowany" tableColumnId="5"/>
      <queryTableField id="6" name="Negatywna" tableColumnId="6"/>
      <queryTableField id="7" name="Umorzenie" tableColumnId="7"/>
    </queryTableFields>
  </queryTableRefresh>
</queryTable>
</file>

<file path=xl/queryTables/queryTable12.xml><?xml version="1.0" encoding="utf-8"?>
<queryTable xmlns="http://schemas.openxmlformats.org/spreadsheetml/2006/main" name="AHDPROD_SP_Meldunek_sekcja_IV" connectionId="8" autoFormatId="16" applyNumberFormats="0" applyBorderFormats="0" applyFontFormats="0" applyPatternFormats="0" applyAlignmentFormats="0" applyWidthHeightFormats="0">
  <queryTableRefresh nextId="4">
    <queryTableFields count="3">
      <queryTableField id="1" name="Ilosc" tableColumnId="1"/>
      <queryTableField id="2" name="Cudzoziemcy" tableColumnId="2"/>
      <queryTableField id="3" name="Tydzien" tableColumnId="3"/>
    </queryTableFields>
  </queryTableRefresh>
</queryTable>
</file>

<file path=xl/queryTables/queryTable13.xml><?xml version="1.0" encoding="utf-8"?>
<queryTable xmlns="http://schemas.openxmlformats.org/spreadsheetml/2006/main" name="AHDPROD_SP_Meldunek_sekcja_V_tab_1" connectionId="11" autoFormatId="16" applyNumberFormats="0" applyBorderFormats="0" applyFontFormats="0" applyPatternFormats="0" applyAlignmentFormats="0" applyWidthHeightFormats="0">
  <queryTableRefresh nextId="4">
    <queryTableFields count="3">
      <queryTableField id="1" name="Opis_rozstrzygniecia" tableColumnId="1"/>
      <queryTableField id="2" name="Liczba" tableColumnId="2"/>
      <queryTableField id="3" name="Opis" tableColumnId="3"/>
    </queryTableFields>
  </queryTableRefresh>
</queryTable>
</file>

<file path=xl/queryTables/queryTable14.xml><?xml version="1.0" encoding="utf-8"?>
<queryTable xmlns="http://schemas.openxmlformats.org/spreadsheetml/2006/main" name="AHDPROD_SP_Meldunek_sekcja_V_tab_2" connectionId="12" autoFormatId="16" applyNumberFormats="0" applyBorderFormats="0" applyFontFormats="0" applyPatternFormats="0" applyAlignmentFormats="0" applyWidthHeightFormats="0">
  <queryTableRefresh nextId="5">
    <queryTableFields count="4">
      <queryTableField id="1" name="Liczba" tableColumnId="1"/>
      <queryTableField id="2" name="Opis" tableColumnId="2"/>
      <queryTableField id="3" name="Typ" tableColumnId="3"/>
      <queryTableField id="4" name="Lp" tableColumnId="4"/>
    </queryTableFields>
  </queryTableRefresh>
</queryTable>
</file>

<file path=xl/queryTables/queryTable15.xml><?xml version="1.0" encoding="utf-8"?>
<queryTable xmlns="http://schemas.openxmlformats.org/spreadsheetml/2006/main" name="AHDPROD_SP_Meldunek_sekcja_V_tab_3" connectionId="13" autoFormatId="16" applyNumberFormats="0" applyBorderFormats="0" applyFontFormats="0" applyPatternFormats="0" applyAlignmentFormats="0" applyWidthHeightFormats="0">
  <queryTableRefresh nextId="4">
    <queryTableFields count="3">
      <queryTableField id="1" name="Opis_rozstrzygniecia" tableColumnId="1"/>
      <queryTableField id="2" name="Liczba" tableColumnId="2"/>
      <queryTableField id="3" name="Opis" tableColumnId="3"/>
    </queryTableFields>
  </queryTableRefresh>
</queryTable>
</file>

<file path=xl/queryTables/queryTable16.xml><?xml version="1.0" encoding="utf-8"?>
<queryTable xmlns="http://schemas.openxmlformats.org/spreadsheetml/2006/main" name="AHDPROD_SP_Meldunek_sekcja_V_tab_4" connectionId="14" autoFormatId="16" applyNumberFormats="0" applyBorderFormats="0" applyFontFormats="0" applyPatternFormats="0" applyAlignmentFormats="0" applyWidthHeightFormats="0">
  <queryTableRefresh nextId="5">
    <queryTableFields count="4">
      <queryTableField id="1" name="Liczba" tableColumnId="1"/>
      <queryTableField id="2" name="Opis" tableColumnId="2"/>
      <queryTableField id="3" name="Typ" tableColumnId="3"/>
      <queryTableField id="4" name="Lp" tableColumnId="4"/>
    </queryTableFields>
  </queryTableRefresh>
</queryTable>
</file>

<file path=xl/queryTables/queryTable17.xml><?xml version="1.0" encoding="utf-8"?>
<queryTable xmlns="http://schemas.openxmlformats.org/spreadsheetml/2006/main" name="AHDPROD_SP_Meldunek_sekcja_VI_tab_1" connectionId="15" autoFormatId="16" applyNumberFormats="0" applyBorderFormats="0" applyFontFormats="0" applyPatternFormats="0" applyAlignmentFormats="0" applyWidthHeightFormats="0">
  <queryTableRefresh nextId="6">
    <queryTableFields count="5">
      <queryTableField id="1" name="Lp" tableColumnId="1"/>
      <queryTableField id="2" name="Sprawa" tableColumnId="2"/>
      <queryTableField id="3" name="Liczba" tableColumnId="3"/>
      <queryTableField id="4" name="Opis" tableColumnId="4"/>
      <queryTableField id="5" name="Lp_opis" tableColumnId="5"/>
    </queryTableFields>
  </queryTableRefresh>
</queryTable>
</file>

<file path=xl/queryTables/queryTable18.xml><?xml version="1.0" encoding="utf-8"?>
<queryTable xmlns="http://schemas.openxmlformats.org/spreadsheetml/2006/main" name="AHDPROD_SP_Meldunek_sekcja_VI_tab_2" connectionId="16" autoFormatId="16" applyNumberFormats="0" applyBorderFormats="0" applyFontFormats="0" applyPatternFormats="0" applyAlignmentFormats="0" applyWidthHeightFormats="0">
  <queryTableRefresh nextId="5">
    <queryTableFields count="4">
      <queryTableField id="1" name="Lp" tableColumnId="1"/>
      <queryTableField id="2" name="Liczba" tableColumnId="2"/>
      <queryTableField id="3" name="Sprawa" tableColumnId="3"/>
      <queryTableField id="4" name="Opis" tableColumnId="4"/>
    </queryTableFields>
  </queryTableRefresh>
</queryTable>
</file>

<file path=xl/queryTables/queryTable2.xml><?xml version="1.0" encoding="utf-8"?>
<queryTable xmlns="http://schemas.openxmlformats.org/spreadsheetml/2006/main" name="AHDPROD_SP_Meldunek_sekcja_VIII" connectionId="18" autoFormatId="16" applyNumberFormats="0" applyBorderFormats="0" applyFontFormats="0" applyPatternFormats="0" applyAlignmentFormats="0" applyWidthHeightFormats="0">
  <queryTableRefresh nextId="5">
    <queryTableFields count="4">
      <queryTableField id="1" name="Lp" tableColumnId="1"/>
      <queryTableField id="2" name="Wnioskujacy" tableColumnId="2"/>
      <queryTableField id="3" name="Wnioski" tableColumnId="3"/>
      <queryTableField id="4" name="Decyzje" tableColumnId="4"/>
    </queryTableFields>
  </queryTableRefresh>
</queryTable>
</file>

<file path=xl/queryTables/queryTable3.xml><?xml version="1.0" encoding="utf-8"?>
<queryTable xmlns="http://schemas.openxmlformats.org/spreadsheetml/2006/main" name="AHDPROD_SP_Meldunek_sekcja_I_tab_1" connectionId="2" autoFormatId="16" applyNumberFormats="0" applyBorderFormats="0" applyFontFormats="0" applyPatternFormats="0" applyAlignmentFormats="0" applyWidthHeightFormats="0">
  <queryTableRefresh nextId="8">
    <queryTableFields count="7">
      <queryTableField id="1" name="Lp" tableColumnId="1"/>
      <queryTableField id="2" name="Obywatelstwo_pl" tableColumnId="2"/>
      <queryTableField id="3" name="Grupa" tableColumnId="3"/>
      <queryTableField id="4" name="Typ" tableColumnId="4"/>
      <queryTableField id="5" name="Lp_typ" tableColumnId="5"/>
      <queryTableField id="6" name="Liczba" tableColumnId="6"/>
      <queryTableField id="7" name="Lp_grupa" tableColumnId="7"/>
    </queryTableFields>
  </queryTableRefresh>
</queryTable>
</file>

<file path=xl/queryTables/queryTable4.xml><?xml version="1.0" encoding="utf-8"?>
<queryTable xmlns="http://schemas.openxmlformats.org/spreadsheetml/2006/main" name="AHDPROD_SP_Meldunek_sekcja_I_tab_2" connectionId="3" autoFormatId="16" applyNumberFormats="0" applyBorderFormats="0" applyFontFormats="0" applyPatternFormats="0" applyAlignmentFormats="0" applyWidthHeightFormats="0">
  <queryTableRefresh nextId="8">
    <queryTableFields count="7">
      <queryTableField id="1" name="Lp" tableColumnId="1"/>
      <queryTableField id="2" name="Obywatelstwo_pl" tableColumnId="2"/>
      <queryTableField id="3" name="Grupa" tableColumnId="3"/>
      <queryTableField id="4" name="Typ" tableColumnId="4"/>
      <queryTableField id="5" name="Lp_typ" tableColumnId="5"/>
      <queryTableField id="6" name="Liczba" tableColumnId="6"/>
      <queryTableField id="7" name="Lp_grupa" tableColumnId="7"/>
    </queryTableFields>
  </queryTableRefresh>
</queryTable>
</file>

<file path=xl/queryTables/queryTable5.xml><?xml version="1.0" encoding="utf-8"?>
<queryTable xmlns="http://schemas.openxmlformats.org/spreadsheetml/2006/main" name="AHDPROD_SP_Meldunek_sekcja_II_tab_1" connectionId="4" autoFormatId="16" applyNumberFormats="0" applyBorderFormats="0" applyFontFormats="0" applyPatternFormats="0" applyAlignmentFormats="0" applyWidthHeightFormats="0">
  <queryTableRefresh nextId="6">
    <queryTableFields count="5">
      <queryTableField id="1" name="Lp" tableColumnId="1"/>
      <queryTableField id="2" name="Obywatelstwo" tableColumnId="2"/>
      <queryTableField id="3" name="Wniosek IN" tableColumnId="3"/>
      <queryTableField id="4" name="Decyzje pozytywne" tableColumnId="4"/>
      <queryTableField id="5" name="Transfer" tableColumnId="5"/>
    </queryTableFields>
  </queryTableRefresh>
</queryTable>
</file>

<file path=xl/queryTables/queryTable6.xml><?xml version="1.0" encoding="utf-8"?>
<queryTable xmlns="http://schemas.openxmlformats.org/spreadsheetml/2006/main" name="AHDPROD_SP_Meldunek_sekcja_II_tab_2" connectionId="5" autoFormatId="16" applyNumberFormats="0" applyBorderFormats="0" applyFontFormats="0" applyPatternFormats="0" applyAlignmentFormats="0" applyWidthHeightFormats="0">
  <queryTableRefresh nextId="6">
    <queryTableFields count="5">
      <queryTableField id="1" name="Lp" tableColumnId="1"/>
      <queryTableField id="2" name="Obywatelstwo" tableColumnId="2"/>
      <queryTableField id="3" name="Wniosek OUT" tableColumnId="3"/>
      <queryTableField id="4" name="Decyzje pozytywne" tableColumnId="4"/>
      <queryTableField id="5" name="Transfer" tableColumnId="5"/>
    </queryTableFields>
  </queryTableRefresh>
</queryTable>
</file>

<file path=xl/queryTables/queryTable7.xml><?xml version="1.0" encoding="utf-8"?>
<queryTable xmlns="http://schemas.openxmlformats.org/spreadsheetml/2006/main" name="AHDPROD_SP_Meldunek_parametry" connectionId="1" autoFormatId="16" applyNumberFormats="0" applyBorderFormats="0" applyFontFormats="0" applyPatternFormats="0" applyAlignmentFormats="0" applyWidthHeightFormats="0">
  <queryTableRefresh nextId="4">
    <queryTableFields count="3">
      <queryTableField id="1" tableColumnId="1"/>
      <queryTableField id="2" tableColumnId="2"/>
      <queryTableField id="3" tableColumnId="3"/>
    </queryTableFields>
  </queryTableRefresh>
</queryTable>
</file>

<file path=xl/queryTables/queryTable8.xml><?xml version="1.0" encoding="utf-8"?>
<queryTable xmlns="http://schemas.openxmlformats.org/spreadsheetml/2006/main" name="AHDPROD_SP_Meldunek_sekcja_IX_tab_1" connectionId="9" autoFormatId="16" applyNumberFormats="0" applyBorderFormats="0" applyFontFormats="0" applyPatternFormats="0" applyAlignmentFormats="0" applyWidthHeightFormats="0">
  <queryTableRefresh nextId="5">
    <queryTableFields count="4">
      <queryTableField id="1" name="Liczba" tableColumnId="1"/>
      <queryTableField id="2" name="Placowka" tableColumnId="2"/>
      <queryTableField id="3" name="Opis" tableColumnId="3"/>
      <queryTableField id="4" name="Lp" tableColumnId="4"/>
    </queryTableFields>
  </queryTableRefresh>
</queryTable>
</file>

<file path=xl/queryTables/queryTable9.xml><?xml version="1.0" encoding="utf-8"?>
<queryTable xmlns="http://schemas.openxmlformats.org/spreadsheetml/2006/main" name="AHDPROD_SP_Meldunek_sekcja_IX_tab_2" connectionId="10" autoFormatId="16" applyNumberFormats="0" applyBorderFormats="0" applyFontFormats="0" applyPatternFormats="0" applyAlignmentFormats="0" applyWidthHeightFormats="0">
  <queryTableRefresh nextId="5">
    <queryTableFields count="4">
      <queryTableField id="1" name="Liczba" tableColumnId="1"/>
      <queryTableField id="2" name="Placowka" tableColumnId="2"/>
      <queryTableField id="3" name="Opis" tableColumnId="3"/>
      <queryTableField id="4" name="Lp" tableColumnId="4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10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0.xml"/></Relationships>
</file>

<file path=xl/tables/_rels/table1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1.xml"/></Relationships>
</file>

<file path=xl/tables/_rels/table1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2.xml"/></Relationships>
</file>

<file path=xl/tables/_rels/table1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3.xml"/></Relationships>
</file>

<file path=xl/tables/_rels/table1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4.xml"/></Relationships>
</file>

<file path=xl/tables/_rels/table1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5.xml"/></Relationships>
</file>

<file path=xl/tables/_rels/table1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6.xml"/></Relationships>
</file>

<file path=xl/tables/_rels/table1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7.xml"/></Relationships>
</file>

<file path=xl/tables/_rels/table18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8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_rels/table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tables/_rels/table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tables/_rels/table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tables/_rels/table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7.xml"/></Relationships>
</file>

<file path=xl/tables/_rels/table8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8.xml"/></Relationships>
</file>

<file path=xl/tables/_rels/table9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9.xml"/></Relationships>
</file>

<file path=xl/tables/table1.xml><?xml version="1.0" encoding="utf-8"?>
<table xmlns="http://schemas.openxmlformats.org/spreadsheetml/2006/main" id="18" name="Tabela_AHDPROD_SP_Meldunek_sekcja_VII" displayName="Tabela_AHDPROD_SP_Meldunek_sekcja_VII" ref="A1:C12" tableType="queryTable" totalsRowShown="0">
  <autoFilter ref="A1:C12"/>
  <tableColumns count="3">
    <tableColumn id="1" uniqueName="1" name="Lp" queryTableFieldId="1"/>
    <tableColumn id="2" uniqueName="2" name="Czynnosc" queryTableFieldId="2"/>
    <tableColumn id="3" uniqueName="3" name="Liczba" queryTableFieldId="3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id="5" name="Tabela_AHDPROD_SP_Meldunek_sekcja_III_tab_1" displayName="Tabela_AHDPROD_SP_Meldunek_sekcja_III_tab_1" ref="A1:G7" tableType="queryTable" totalsRowShown="0">
  <autoFilter ref="A1:G7"/>
  <tableColumns count="7">
    <tableColumn id="1" uniqueName="1" name="Lp" queryTableFieldId="1"/>
    <tableColumn id="2" uniqueName="2" name="Nazwa_kraju" queryTableFieldId="2"/>
    <tableColumn id="3" uniqueName="3" name="Status uchodźcy" queryTableFieldId="3"/>
    <tableColumn id="4" uniqueName="4" name="Ochrona uzupełniająca" queryTableFieldId="4"/>
    <tableColumn id="5" uniqueName="5" name="Pobyt tolerowany" queryTableFieldId="5"/>
    <tableColumn id="6" uniqueName="6" name="Negatywna" queryTableFieldId="6"/>
    <tableColumn id="7" uniqueName="7" name="Umorzenie" queryTableFieldId="7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id="6" name="Tabela_AHDPROD_SP_Meldunek_sekcja_III_tab_2" displayName="Tabela_AHDPROD_SP_Meldunek_sekcja_III_tab_2" ref="A1:G7" tableType="queryTable" totalsRowShown="0">
  <autoFilter ref="A1:G7"/>
  <tableColumns count="7">
    <tableColumn id="1" uniqueName="1" name="Lp" queryTableFieldId="1"/>
    <tableColumn id="2" uniqueName="2" name="Nazwa_kraju" queryTableFieldId="2"/>
    <tableColumn id="3" uniqueName="3" name="Status uchodźcy" queryTableFieldId="3"/>
    <tableColumn id="4" uniqueName="4" name="Ochrona uzupełniająca" queryTableFieldId="4"/>
    <tableColumn id="5" uniqueName="5" name="Pobyt tolerowany" queryTableFieldId="5"/>
    <tableColumn id="6" uniqueName="6" name="Negatywna" queryTableFieldId="6"/>
    <tableColumn id="7" uniqueName="7" name="Umorzenie" queryTableFieldId="7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id="7" name="Tabela_AHDPROD_SP_Meldunek_sekcja_IV" displayName="Tabela_AHDPROD_SP_Meldunek_sekcja_IV" ref="A1:C26" tableType="queryTable" totalsRowShown="0">
  <autoFilter ref="A1:C26"/>
  <tableColumns count="3">
    <tableColumn id="1" uniqueName="1" name="Ilosc" queryTableFieldId="1"/>
    <tableColumn id="2" uniqueName="2" name="Cudzoziemcy" queryTableFieldId="2"/>
    <tableColumn id="3" uniqueName="3" name="Tydzien" queryTableFieldId="3"/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id="8" name="Tabela_AHDPROD_SP_Meldunek_sekcja_V_tab_1" displayName="Tabela_AHDPROD_SP_Meldunek_sekcja_V_tab_1" ref="A1:C13" tableType="queryTable" totalsRowShown="0">
  <autoFilter ref="A1:C13"/>
  <tableColumns count="3">
    <tableColumn id="1" uniqueName="1" name="Opis_rozstrzygniecia" queryTableFieldId="1"/>
    <tableColumn id="2" uniqueName="2" name="Liczba" queryTableFieldId="2"/>
    <tableColumn id="3" uniqueName="3" name="Opis" queryTableFieldId="3"/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id="9" name="Tabela_AHDPROD_SP_Meldunek_sekcja_V_tab_2" displayName="Tabela_AHDPROD_SP_Meldunek_sekcja_V_tab_2" ref="A1:D9" tableType="queryTable" totalsRowShown="0">
  <autoFilter ref="A1:D9"/>
  <tableColumns count="4">
    <tableColumn id="1" uniqueName="1" name="Liczba" queryTableFieldId="1"/>
    <tableColumn id="2" uniqueName="2" name="Opis" queryTableFieldId="2"/>
    <tableColumn id="3" uniqueName="3" name="Typ" queryTableFieldId="3"/>
    <tableColumn id="4" uniqueName="4" name="Lp" queryTableFieldId="4"/>
  </tableColumns>
  <tableStyleInfo name="TableStyleMedium2" showFirstColumn="0" showLastColumn="0" showRowStripes="1" showColumnStripes="0"/>
</table>
</file>

<file path=xl/tables/table15.xml><?xml version="1.0" encoding="utf-8"?>
<table xmlns="http://schemas.openxmlformats.org/spreadsheetml/2006/main" id="10" name="Tabela_AHDPROD_SP_Meldunek_sekcja_V_tab_3" displayName="Tabela_AHDPROD_SP_Meldunek_sekcja_V_tab_3" ref="A1:C13" tableType="queryTable" totalsRowShown="0">
  <autoFilter ref="A1:C13"/>
  <tableColumns count="3">
    <tableColumn id="1" uniqueName="1" name="Opis_rozstrzygniecia" queryTableFieldId="1"/>
    <tableColumn id="2" uniqueName="2" name="Liczba" queryTableFieldId="2"/>
    <tableColumn id="3" uniqueName="3" name="Opis" queryTableFieldId="3"/>
  </tableColumns>
  <tableStyleInfo name="TableStyleMedium2" showFirstColumn="0" showLastColumn="0" showRowStripes="1" showColumnStripes="0"/>
</table>
</file>

<file path=xl/tables/table16.xml><?xml version="1.0" encoding="utf-8"?>
<table xmlns="http://schemas.openxmlformats.org/spreadsheetml/2006/main" id="11" name="Tabela_AHDPROD_SP_Meldunek_sekcja_V_tab_4" displayName="Tabela_AHDPROD_SP_Meldunek_sekcja_V_tab_4" ref="A1:D9" tableType="queryTable" totalsRowShown="0">
  <autoFilter ref="A1:D9"/>
  <sortState ref="A2:D9">
    <sortCondition ref="D2:D9"/>
    <sortCondition ref="C2:C9"/>
  </sortState>
  <tableColumns count="4">
    <tableColumn id="1" uniqueName="1" name="Liczba" queryTableFieldId="1"/>
    <tableColumn id="2" uniqueName="2" name="Opis" queryTableFieldId="2"/>
    <tableColumn id="3" uniqueName="3" name="Typ" queryTableFieldId="3"/>
    <tableColumn id="4" uniqueName="4" name="Lp" queryTableFieldId="4"/>
  </tableColumns>
  <tableStyleInfo name="TableStyleMedium2" showFirstColumn="0" showLastColumn="0" showRowStripes="1" showColumnStripes="0"/>
</table>
</file>

<file path=xl/tables/table17.xml><?xml version="1.0" encoding="utf-8"?>
<table xmlns="http://schemas.openxmlformats.org/spreadsheetml/2006/main" id="12" name="Tabela_AHDPROD_SP_Meldunek_sekcja_VI_tab_1" displayName="Tabela_AHDPROD_SP_Meldunek_sekcja_VI_tab_1" ref="A1:E145" tableType="queryTable" totalsRowShown="0">
  <autoFilter ref="A1:E145"/>
  <tableColumns count="5">
    <tableColumn id="1" uniqueName="1" name="Lp" queryTableFieldId="1"/>
    <tableColumn id="2" uniqueName="2" name="Sprawa" queryTableFieldId="2"/>
    <tableColumn id="3" uniqueName="3" name="Liczba" queryTableFieldId="3"/>
    <tableColumn id="4" uniqueName="4" name="Opis" queryTableFieldId="4"/>
    <tableColumn id="5" uniqueName="5" name="Lp_opis" queryTableFieldId="5"/>
  </tableColumns>
  <tableStyleInfo name="TableStyleMedium2" showFirstColumn="0" showLastColumn="0" showRowStripes="1" showColumnStripes="0"/>
</table>
</file>

<file path=xl/tables/table18.xml><?xml version="1.0" encoding="utf-8"?>
<table xmlns="http://schemas.openxmlformats.org/spreadsheetml/2006/main" id="13" name="Tabela_AHDPROD_SP_Meldunek_sekcja_VI_tab_2" displayName="Tabela_AHDPROD_SP_Meldunek_sekcja_VI_tab_2" ref="A1:D4" tableType="queryTable" totalsRowShown="0">
  <autoFilter ref="A1:D4"/>
  <tableColumns count="4">
    <tableColumn id="1" uniqueName="1" name="Lp" queryTableFieldId="1"/>
    <tableColumn id="2" uniqueName="2" name="Liczba" queryTableFieldId="2"/>
    <tableColumn id="3" uniqueName="3" name="Sprawa" queryTableFieldId="3"/>
    <tableColumn id="4" uniqueName="4" name="Opis" queryTableFieldId="4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17" name="Tabela_AHDPROD_SP_Meldunek_sekcja_VIII" displayName="Tabela_AHDPROD_SP_Meldunek_sekcja_VIII" ref="A1:D4" tableType="queryTable" totalsRowShown="0">
  <autoFilter ref="A1:D4"/>
  <tableColumns count="4">
    <tableColumn id="1" uniqueName="1" name="Lp" queryTableFieldId="1"/>
    <tableColumn id="2" uniqueName="2" name="Wnioskujacy" queryTableFieldId="2"/>
    <tableColumn id="3" uniqueName="3" name="Wnioski" queryTableFieldId="3"/>
    <tableColumn id="4" uniqueName="4" name="Decyzje" queryTableFieldId="4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1" name="Tabela_AHDPROD_SP_Meldunek_sekcja_I_tab_1" displayName="Tabela_AHDPROD_SP_Meldunek_sekcja_I_tab_1" ref="A1:G37" tableType="queryTable" totalsRowShown="0">
  <autoFilter ref="A1:G37"/>
  <tableColumns count="7">
    <tableColumn id="1" uniqueName="1" name="Lp" queryTableFieldId="1"/>
    <tableColumn id="2" uniqueName="2" name="Obywatelstwo_pl" queryTableFieldId="2"/>
    <tableColumn id="3" uniqueName="3" name="Grupa" queryTableFieldId="3"/>
    <tableColumn id="4" uniqueName="4" name="Typ" queryTableFieldId="4"/>
    <tableColumn id="5" uniqueName="5" name="Lp_typ" queryTableFieldId="5"/>
    <tableColumn id="6" uniqueName="6" name="Liczba" queryTableFieldId="6"/>
    <tableColumn id="7" uniqueName="7" name="Lp_grupa" queryTableFieldId="7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2" name="Tabela_AHDPROD_SP_Meldunek_sekcja_I_tab_2" displayName="Tabela_AHDPROD_SP_Meldunek_sekcja_I_tab_2" ref="A1:G37" tableType="queryTable" totalsRowShown="0">
  <autoFilter ref="A1:G37"/>
  <tableColumns count="7">
    <tableColumn id="1" uniqueName="1" name="Lp" queryTableFieldId="1"/>
    <tableColumn id="2" uniqueName="2" name="Obywatelstwo_pl" queryTableFieldId="2"/>
    <tableColumn id="3" uniqueName="3" name="Grupa" queryTableFieldId="3"/>
    <tableColumn id="4" uniqueName="4" name="Typ" queryTableFieldId="4"/>
    <tableColumn id="5" uniqueName="5" name="Lp_typ" queryTableFieldId="5"/>
    <tableColumn id="6" uniqueName="6" name="Liczba" queryTableFieldId="6"/>
    <tableColumn id="7" uniqueName="7" name="Lp_grupa" queryTableFieldId="7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3" name="Tabela_AHDPROD_SP_Meldunek_sekcja_II_tab_1" displayName="Tabela_AHDPROD_SP_Meldunek_sekcja_II_tab_1" ref="A1:E7" tableType="queryTable" totalsRowShown="0">
  <autoFilter ref="A1:E7"/>
  <tableColumns count="5">
    <tableColumn id="1" uniqueName="1" name="Lp" queryTableFieldId="1"/>
    <tableColumn id="2" uniqueName="2" name="Obywatelstwo" queryTableFieldId="2"/>
    <tableColumn id="3" uniqueName="3" name="Wniosek IN" queryTableFieldId="3"/>
    <tableColumn id="4" uniqueName="4" name="Decyzje pozytywne" queryTableFieldId="4"/>
    <tableColumn id="5" uniqueName="5" name="Transfer" queryTableFieldId="5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4" name="Tabela_AHDPROD_SP_Meldunek_sekcja_II_tab_2" displayName="Tabela_AHDPROD_SP_Meldunek_sekcja_II_tab_2" ref="A1:E7" tableType="queryTable" totalsRowShown="0">
  <autoFilter ref="A1:E7"/>
  <tableColumns count="5">
    <tableColumn id="1" uniqueName="1" name="Lp" queryTableFieldId="1"/>
    <tableColumn id="2" uniqueName="2" name="Obywatelstwo" queryTableFieldId="2"/>
    <tableColumn id="3" uniqueName="3" name="Wniosek OUT" queryTableFieldId="3"/>
    <tableColumn id="4" uniqueName="4" name="Decyzje pozytywne" queryTableFieldId="4"/>
    <tableColumn id="5" uniqueName="5" name="Transfer" queryTableFieldId="5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16" name="Tabela_AHDPROD_SP_Meldunek_parametry" displayName="Tabela_AHDPROD_SP_Meldunek_parametry" ref="A1:C2" tableType="queryTable" totalsRowShown="0">
  <autoFilter ref="A1:C2"/>
  <tableColumns count="3">
    <tableColumn id="1" uniqueName="1" name="Kolumna1" queryTableFieldId="1"/>
    <tableColumn id="2" uniqueName="2" name="Kolumna2" queryTableFieldId="2"/>
    <tableColumn id="3" uniqueName="3" name="Kolumna3" queryTableFieldId="3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id="14" name="Tabela_AHDPROD_SP_Meldunek_sekcja_IX_tab_1" displayName="Tabela_AHDPROD_SP_Meldunek_sekcja_IX_tab_1" ref="A1:D13" tableType="queryTable" totalsRowShown="0">
  <autoFilter ref="A1:D13"/>
  <sortState ref="A2:D13">
    <sortCondition ref="B2:B13"/>
    <sortCondition ref="D2:D13"/>
    <sortCondition ref="C2:C13"/>
  </sortState>
  <tableColumns count="4">
    <tableColumn id="1" uniqueName="1" name="Liczba" queryTableFieldId="1"/>
    <tableColumn id="2" uniqueName="2" name="Placowka" queryTableFieldId="2"/>
    <tableColumn id="3" uniqueName="3" name="Opis" queryTableFieldId="3"/>
    <tableColumn id="4" uniqueName="4" name="Lp" queryTableFieldId="4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id="15" name="Tabela_AHDPROD_SP_Meldunek_sekcja_IX_tab_2" displayName="Tabela_AHDPROD_SP_Meldunek_sekcja_IX_tab_2" ref="A1:D13" tableType="queryTable" totalsRowShown="0">
  <autoFilter ref="A1:D13"/>
  <tableColumns count="4">
    <tableColumn id="1" uniqueName="1" name="Liczba" queryTableFieldId="1"/>
    <tableColumn id="2" uniqueName="2" name="Placowka" queryTableFieldId="2"/>
    <tableColumn id="3" uniqueName="3" name="Opis" queryTableFieldId="3"/>
    <tableColumn id="4" uniqueName="4" name="Lp" queryTableFieldId="4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Metro">
      <a:dk1>
        <a:sysClr val="windowText" lastClr="000000"/>
      </a:dk1>
      <a:lt1>
        <a:sysClr val="window" lastClr="FFFFFF"/>
      </a:lt1>
      <a:dk2>
        <a:srgbClr val="4E5B6F"/>
      </a:dk2>
      <a:lt2>
        <a:srgbClr val="D6ECFF"/>
      </a:lt2>
      <a:accent1>
        <a:srgbClr val="7FD13B"/>
      </a:accent1>
      <a:accent2>
        <a:srgbClr val="EA157A"/>
      </a:accent2>
      <a:accent3>
        <a:srgbClr val="FEB80A"/>
      </a:accent3>
      <a:accent4>
        <a:srgbClr val="00ADDC"/>
      </a:accent4>
      <a:accent5>
        <a:srgbClr val="738AC8"/>
      </a:accent5>
      <a:accent6>
        <a:srgbClr val="1AB39F"/>
      </a:accent6>
      <a:hlink>
        <a:srgbClr val="EB8803"/>
      </a:hlink>
      <a:folHlink>
        <a:srgbClr val="5F7791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6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7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AC555"/>
  <sheetViews>
    <sheetView showGridLines="0" tabSelected="1" topLeftCell="A301" zoomScale="85" zoomScaleNormal="85" zoomScalePageLayoutView="70" workbookViewId="0">
      <selection activeCell="Q324" sqref="G319:R324"/>
    </sheetView>
  </sheetViews>
  <sheetFormatPr defaultColWidth="4.140625" defaultRowHeight="15" x14ac:dyDescent="0.25"/>
  <cols>
    <col min="1" max="24" width="5" style="3" customWidth="1"/>
    <col min="25" max="25" width="3.85546875" style="6" customWidth="1"/>
    <col min="26" max="16384" width="4.140625" style="3"/>
  </cols>
  <sheetData>
    <row r="1" spans="1:29" x14ac:dyDescent="0.25">
      <c r="T1" s="59"/>
      <c r="U1" s="60"/>
      <c r="V1" s="60"/>
      <c r="W1" s="60"/>
      <c r="X1" s="60"/>
      <c r="Y1" s="60"/>
      <c r="Z1" s="60"/>
      <c r="AA1" s="60"/>
      <c r="AB1" s="60"/>
      <c r="AC1" s="60"/>
    </row>
    <row r="2" spans="1:29" x14ac:dyDescent="0.25">
      <c r="Q2" s="5"/>
      <c r="T2" s="60"/>
      <c r="U2" s="60"/>
      <c r="V2" s="60"/>
      <c r="W2" s="60"/>
      <c r="X2" s="60"/>
      <c r="Y2" s="60"/>
      <c r="Z2" s="60"/>
      <c r="AA2" s="60"/>
      <c r="AB2" s="60"/>
      <c r="AC2" s="60"/>
    </row>
    <row r="3" spans="1:29" x14ac:dyDescent="0.25">
      <c r="T3" s="60"/>
      <c r="U3" s="60"/>
      <c r="V3" s="60"/>
      <c r="W3" s="60"/>
      <c r="X3" s="60"/>
      <c r="Y3" s="60"/>
      <c r="Z3" s="60"/>
      <c r="AA3" s="60"/>
      <c r="AB3" s="60"/>
      <c r="AC3" s="60"/>
    </row>
    <row r="4" spans="1:29" x14ac:dyDescent="0.25">
      <c r="T4" s="60"/>
      <c r="U4" s="60"/>
      <c r="V4" s="60"/>
      <c r="W4" s="60"/>
      <c r="X4" s="60"/>
      <c r="Y4" s="60"/>
      <c r="Z4" s="60"/>
      <c r="AA4" s="60"/>
      <c r="AB4" s="60"/>
      <c r="AC4" s="60"/>
    </row>
    <row r="5" spans="1:29" x14ac:dyDescent="0.25">
      <c r="E5" s="235" t="s">
        <v>65</v>
      </c>
      <c r="F5" s="235"/>
      <c r="G5" s="235"/>
      <c r="H5" s="235"/>
      <c r="I5" s="235"/>
      <c r="J5" s="235"/>
      <c r="K5" s="235"/>
      <c r="L5" s="235"/>
      <c r="M5" s="235"/>
      <c r="N5" s="235"/>
      <c r="O5" s="235"/>
      <c r="P5" s="235"/>
      <c r="Q5" s="235"/>
      <c r="T5" s="60"/>
      <c r="U5" s="60"/>
      <c r="V5" s="60"/>
      <c r="W5" s="60"/>
      <c r="X5" s="60"/>
      <c r="Y5" s="60"/>
      <c r="Z5" s="60"/>
      <c r="AA5" s="60"/>
      <c r="AB5" s="60"/>
      <c r="AC5" s="60"/>
    </row>
    <row r="6" spans="1:29" x14ac:dyDescent="0.25">
      <c r="E6" s="235"/>
      <c r="F6" s="235"/>
      <c r="G6" s="235"/>
      <c r="H6" s="235"/>
      <c r="I6" s="235"/>
      <c r="J6" s="235"/>
      <c r="K6" s="235"/>
      <c r="L6" s="235"/>
      <c r="M6" s="235"/>
      <c r="N6" s="235"/>
      <c r="O6" s="235"/>
      <c r="P6" s="235"/>
      <c r="Q6" s="235"/>
      <c r="T6" s="60"/>
      <c r="U6" s="60"/>
      <c r="V6" s="60"/>
      <c r="W6" s="60"/>
      <c r="X6" s="60"/>
      <c r="Y6" s="60"/>
      <c r="Z6" s="60"/>
      <c r="AA6" s="60"/>
      <c r="AB6" s="60"/>
      <c r="AC6" s="60"/>
    </row>
    <row r="7" spans="1:29" x14ac:dyDescent="0.25">
      <c r="E7" s="235"/>
      <c r="F7" s="235"/>
      <c r="G7" s="235"/>
      <c r="H7" s="235"/>
      <c r="I7" s="235"/>
      <c r="J7" s="235"/>
      <c r="K7" s="235"/>
      <c r="L7" s="235"/>
      <c r="M7" s="235"/>
      <c r="N7" s="235"/>
      <c r="O7" s="235"/>
      <c r="P7" s="235"/>
      <c r="Q7" s="235"/>
      <c r="T7" s="60"/>
      <c r="U7" s="60"/>
      <c r="V7" s="60"/>
      <c r="W7" s="60"/>
      <c r="X7" s="60"/>
      <c r="Y7" s="60"/>
      <c r="Z7" s="60"/>
      <c r="AA7" s="60"/>
      <c r="AB7" s="60"/>
      <c r="AC7" s="60"/>
    </row>
    <row r="8" spans="1:29" x14ac:dyDescent="0.25">
      <c r="E8" s="235"/>
      <c r="F8" s="235"/>
      <c r="G8" s="235"/>
      <c r="H8" s="235"/>
      <c r="I8" s="235"/>
      <c r="J8" s="235"/>
      <c r="K8" s="235"/>
      <c r="L8" s="235"/>
      <c r="M8" s="235"/>
      <c r="N8" s="235"/>
      <c r="O8" s="235"/>
      <c r="P8" s="235"/>
      <c r="Q8" s="235"/>
      <c r="T8" s="60"/>
      <c r="U8" s="60"/>
      <c r="V8" s="60"/>
      <c r="W8" s="60"/>
      <c r="X8" s="60"/>
      <c r="Y8" s="60"/>
      <c r="Z8" s="60"/>
      <c r="AA8" s="60"/>
      <c r="AB8" s="60"/>
      <c r="AC8" s="60"/>
    </row>
    <row r="9" spans="1:29" ht="19.5" x14ac:dyDescent="0.3">
      <c r="E9" s="208" t="str">
        <f>CONCATENATE("w okresie ",Arkusz18!A2," - ",Arkusz18!B2," r.")</f>
        <v>w okresie 01.05.2017 - 31.05.2017 r.</v>
      </c>
      <c r="F9" s="208"/>
      <c r="G9" s="208"/>
      <c r="H9" s="208"/>
      <c r="I9" s="208"/>
      <c r="J9" s="208"/>
      <c r="K9" s="208"/>
      <c r="L9" s="208"/>
      <c r="M9" s="208"/>
      <c r="N9" s="208"/>
      <c r="O9" s="208"/>
      <c r="P9" s="208"/>
      <c r="Q9" s="208"/>
      <c r="T9" s="60"/>
      <c r="U9" s="60"/>
      <c r="V9" s="60"/>
      <c r="W9" s="60"/>
      <c r="X9" s="60"/>
      <c r="Y9" s="60"/>
      <c r="Z9" s="60"/>
      <c r="AA9" s="60"/>
      <c r="AB9" s="60"/>
      <c r="AC9" s="60"/>
    </row>
    <row r="10" spans="1:29" x14ac:dyDescent="0.25">
      <c r="T10" s="60"/>
      <c r="U10" s="60"/>
      <c r="V10" s="60"/>
      <c r="W10" s="60"/>
      <c r="X10" s="60"/>
      <c r="Y10" s="60"/>
      <c r="Z10" s="60"/>
      <c r="AA10" s="60"/>
      <c r="AB10" s="60"/>
      <c r="AC10" s="60"/>
    </row>
    <row r="11" spans="1:29" x14ac:dyDescent="0.25">
      <c r="T11" s="60"/>
      <c r="U11" s="60"/>
      <c r="V11" s="60"/>
      <c r="W11" s="60"/>
      <c r="X11" s="60"/>
      <c r="Y11" s="60"/>
      <c r="Z11" s="60"/>
      <c r="AA11" s="60"/>
      <c r="AB11" s="60"/>
      <c r="AC11" s="60"/>
    </row>
    <row r="12" spans="1:29" x14ac:dyDescent="0.25">
      <c r="T12" s="60"/>
      <c r="U12" s="60"/>
      <c r="V12" s="60"/>
      <c r="W12" s="60"/>
      <c r="X12" s="60"/>
      <c r="Y12" s="60"/>
      <c r="Z12" s="60"/>
      <c r="AA12" s="60"/>
      <c r="AB12" s="60"/>
      <c r="AC12" s="60"/>
    </row>
    <row r="13" spans="1:29" x14ac:dyDescent="0.25">
      <c r="T13" s="60"/>
      <c r="U13" s="60"/>
      <c r="V13" s="60"/>
      <c r="W13" s="60"/>
      <c r="X13" s="60"/>
      <c r="Y13" s="60"/>
      <c r="Z13" s="60"/>
      <c r="AA13" s="60"/>
      <c r="AB13" s="60"/>
      <c r="AC13" s="60"/>
    </row>
    <row r="14" spans="1:29" ht="18" x14ac:dyDescent="0.25">
      <c r="A14" s="8" t="s">
        <v>66</v>
      </c>
      <c r="F14" s="9"/>
      <c r="T14" s="60"/>
      <c r="U14" s="60"/>
      <c r="V14" s="60"/>
      <c r="W14" s="60"/>
      <c r="X14" s="60"/>
      <c r="Y14" s="60"/>
      <c r="Z14" s="60"/>
      <c r="AA14" s="60"/>
      <c r="AB14" s="60"/>
      <c r="AC14" s="60"/>
    </row>
    <row r="15" spans="1:29" x14ac:dyDescent="0.25">
      <c r="F15" s="9"/>
      <c r="T15" s="60"/>
      <c r="U15" s="60"/>
      <c r="V15" s="60"/>
      <c r="W15" s="60"/>
      <c r="X15" s="60"/>
      <c r="Y15" s="60"/>
      <c r="Z15" s="60"/>
      <c r="AA15" s="60"/>
      <c r="AB15" s="60"/>
      <c r="AC15" s="60"/>
    </row>
    <row r="16" spans="1:29" x14ac:dyDescent="0.25">
      <c r="A16" s="236" t="s">
        <v>144</v>
      </c>
      <c r="B16" s="236"/>
      <c r="C16" s="236"/>
      <c r="D16" s="236"/>
      <c r="E16" s="236"/>
      <c r="F16" s="236"/>
      <c r="G16" s="236"/>
      <c r="H16" s="236"/>
      <c r="I16" s="236"/>
      <c r="J16" s="236"/>
      <c r="K16" s="236"/>
      <c r="L16" s="236"/>
      <c r="M16" s="236"/>
      <c r="N16" s="236"/>
      <c r="O16" s="236"/>
      <c r="P16" s="236"/>
      <c r="Q16" s="236"/>
      <c r="R16" s="236"/>
      <c r="S16" s="236"/>
      <c r="T16" s="236"/>
      <c r="U16" s="236"/>
    </row>
    <row r="17" spans="1:22" x14ac:dyDescent="0.25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</row>
    <row r="18" spans="1:22" ht="15.75" thickBot="1" x14ac:dyDescent="0.3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</row>
    <row r="19" spans="1:22" x14ac:dyDescent="0.25">
      <c r="C19" s="122" t="s">
        <v>0</v>
      </c>
      <c r="D19" s="123"/>
      <c r="E19" s="123"/>
      <c r="F19" s="123"/>
      <c r="G19" s="116" t="str">
        <f>CONCATENATE(Arkusz18!A2," - ",Arkusz18!B2," r.")</f>
        <v>01.05.2017 - 31.05.2017 r.</v>
      </c>
      <c r="H19" s="117"/>
      <c r="I19" s="117"/>
      <c r="J19" s="117"/>
      <c r="K19" s="117"/>
      <c r="L19" s="117"/>
      <c r="M19" s="117"/>
      <c r="N19" s="117"/>
      <c r="O19" s="117"/>
      <c r="P19" s="117"/>
      <c r="Q19" s="117"/>
      <c r="R19" s="117"/>
      <c r="S19" s="117"/>
      <c r="T19" s="117"/>
      <c r="U19" s="117"/>
      <c r="V19" s="118"/>
    </row>
    <row r="20" spans="1:22" x14ac:dyDescent="0.25">
      <c r="C20" s="124"/>
      <c r="D20" s="125"/>
      <c r="E20" s="125"/>
      <c r="F20" s="125"/>
      <c r="G20" s="113" t="s">
        <v>30</v>
      </c>
      <c r="H20" s="114"/>
      <c r="I20" s="114"/>
      <c r="J20" s="115"/>
      <c r="K20" s="113" t="s">
        <v>31</v>
      </c>
      <c r="L20" s="114"/>
      <c r="M20" s="114"/>
      <c r="N20" s="115"/>
      <c r="O20" s="113" t="s">
        <v>104</v>
      </c>
      <c r="P20" s="114"/>
      <c r="Q20" s="114"/>
      <c r="R20" s="115"/>
      <c r="S20" s="113" t="s">
        <v>53</v>
      </c>
      <c r="T20" s="114"/>
      <c r="U20" s="114"/>
      <c r="V20" s="239"/>
    </row>
    <row r="21" spans="1:22" ht="15" customHeight="1" x14ac:dyDescent="0.25">
      <c r="C21" s="124"/>
      <c r="D21" s="125"/>
      <c r="E21" s="125"/>
      <c r="F21" s="125"/>
      <c r="G21" s="233" t="s">
        <v>29</v>
      </c>
      <c r="H21" s="234"/>
      <c r="I21" s="113" t="s">
        <v>9</v>
      </c>
      <c r="J21" s="115"/>
      <c r="K21" s="233" t="s">
        <v>32</v>
      </c>
      <c r="L21" s="234"/>
      <c r="M21" s="113" t="s">
        <v>9</v>
      </c>
      <c r="N21" s="115"/>
      <c r="O21" s="233" t="s">
        <v>29</v>
      </c>
      <c r="P21" s="234"/>
      <c r="Q21" s="113" t="s">
        <v>9</v>
      </c>
      <c r="R21" s="115"/>
      <c r="S21" s="233" t="s">
        <v>29</v>
      </c>
      <c r="T21" s="234"/>
      <c r="U21" s="113" t="s">
        <v>9</v>
      </c>
      <c r="V21" s="239"/>
    </row>
    <row r="22" spans="1:22" x14ac:dyDescent="0.25">
      <c r="C22" s="164" t="str">
        <f>Arkusz2!B2</f>
        <v>ROSJA</v>
      </c>
      <c r="D22" s="165"/>
      <c r="E22" s="165"/>
      <c r="F22" s="165"/>
      <c r="G22" s="129">
        <f>Arkusz2!F2</f>
        <v>59</v>
      </c>
      <c r="H22" s="131"/>
      <c r="I22" s="129">
        <f>Arkusz2!F8</f>
        <v>159</v>
      </c>
      <c r="J22" s="131"/>
      <c r="K22" s="129">
        <f>SUM(Arkusz2!F14,-G22)</f>
        <v>35</v>
      </c>
      <c r="L22" s="131"/>
      <c r="M22" s="129">
        <f>SUM(Arkusz2!F20,-I22)</f>
        <v>103</v>
      </c>
      <c r="N22" s="131"/>
      <c r="O22" s="129">
        <f>Arkusz2!F26</f>
        <v>8</v>
      </c>
      <c r="P22" s="131"/>
      <c r="Q22" s="129">
        <f>Arkusz2!F32</f>
        <v>34</v>
      </c>
      <c r="R22" s="131"/>
      <c r="S22" s="129">
        <f>SUM(Arkusz2!F14,O22)</f>
        <v>102</v>
      </c>
      <c r="T22" s="131"/>
      <c r="U22" s="129">
        <f>SUM(Arkusz2!F20,Q22)</f>
        <v>296</v>
      </c>
      <c r="V22" s="130"/>
    </row>
    <row r="23" spans="1:22" x14ac:dyDescent="0.25">
      <c r="C23" s="90" t="str">
        <f>Arkusz2!B3</f>
        <v>UKRAINA</v>
      </c>
      <c r="D23" s="91"/>
      <c r="E23" s="91"/>
      <c r="F23" s="91"/>
      <c r="G23" s="126">
        <f>Arkusz2!F3</f>
        <v>16</v>
      </c>
      <c r="H23" s="128"/>
      <c r="I23" s="126">
        <f>Arkusz2!F9</f>
        <v>19</v>
      </c>
      <c r="J23" s="128"/>
      <c r="K23" s="126">
        <f>SUM(Arkusz2!F15,-G23)</f>
        <v>31</v>
      </c>
      <c r="L23" s="128"/>
      <c r="M23" s="126">
        <f>SUM(Arkusz2!F21,-I23)</f>
        <v>52</v>
      </c>
      <c r="N23" s="128"/>
      <c r="O23" s="126">
        <f>Arkusz2!F27</f>
        <v>4</v>
      </c>
      <c r="P23" s="128"/>
      <c r="Q23" s="126">
        <f>Arkusz2!F33</f>
        <v>4</v>
      </c>
      <c r="R23" s="128"/>
      <c r="S23" s="126">
        <f>SUM(Arkusz2!F15,O23)</f>
        <v>51</v>
      </c>
      <c r="T23" s="128"/>
      <c r="U23" s="126">
        <f>SUM(Arkusz2!F21,Q23)</f>
        <v>75</v>
      </c>
      <c r="V23" s="127"/>
    </row>
    <row r="24" spans="1:22" x14ac:dyDescent="0.25">
      <c r="C24" s="164" t="str">
        <f>Arkusz2!B4</f>
        <v>TADŻYKISTAN</v>
      </c>
      <c r="D24" s="165"/>
      <c r="E24" s="165"/>
      <c r="F24" s="165"/>
      <c r="G24" s="129">
        <f>Arkusz2!F4</f>
        <v>0</v>
      </c>
      <c r="H24" s="131"/>
      <c r="I24" s="129">
        <f>Arkusz2!F10</f>
        <v>0</v>
      </c>
      <c r="J24" s="131"/>
      <c r="K24" s="129">
        <f>SUM(Arkusz2!F16,-G24)</f>
        <v>4</v>
      </c>
      <c r="L24" s="131"/>
      <c r="M24" s="129">
        <f>SUM(Arkusz2!F22,-I24)</f>
        <v>12</v>
      </c>
      <c r="N24" s="131"/>
      <c r="O24" s="129">
        <f>Arkusz2!F28</f>
        <v>1</v>
      </c>
      <c r="P24" s="131"/>
      <c r="Q24" s="129">
        <f>Arkusz2!F34</f>
        <v>4</v>
      </c>
      <c r="R24" s="131"/>
      <c r="S24" s="129">
        <f>SUM(Arkusz2!F16,O24)</f>
        <v>5</v>
      </c>
      <c r="T24" s="131"/>
      <c r="U24" s="129">
        <f>SUM(Arkusz2!F22,Q24)</f>
        <v>16</v>
      </c>
      <c r="V24" s="130"/>
    </row>
    <row r="25" spans="1:22" x14ac:dyDescent="0.25">
      <c r="C25" s="90" t="str">
        <f>Arkusz2!B5</f>
        <v>ARMENIA</v>
      </c>
      <c r="D25" s="91"/>
      <c r="E25" s="91"/>
      <c r="F25" s="91"/>
      <c r="G25" s="126">
        <f>Arkusz2!F5</f>
        <v>0</v>
      </c>
      <c r="H25" s="128"/>
      <c r="I25" s="126">
        <f>Arkusz2!F11</f>
        <v>0</v>
      </c>
      <c r="J25" s="128"/>
      <c r="K25" s="126">
        <f>SUM(Arkusz2!F17,-G25)</f>
        <v>0</v>
      </c>
      <c r="L25" s="128"/>
      <c r="M25" s="126">
        <f>SUM(Arkusz2!F23,-I25)</f>
        <v>0</v>
      </c>
      <c r="N25" s="128"/>
      <c r="O25" s="126">
        <f>Arkusz2!F29</f>
        <v>0</v>
      </c>
      <c r="P25" s="128"/>
      <c r="Q25" s="126">
        <f>Arkusz2!F35</f>
        <v>0</v>
      </c>
      <c r="R25" s="128"/>
      <c r="S25" s="126">
        <f>SUM(Arkusz2!F17,O25)</f>
        <v>0</v>
      </c>
      <c r="T25" s="128"/>
      <c r="U25" s="126">
        <f>SUM(Arkusz2!F23,Q25)</f>
        <v>0</v>
      </c>
      <c r="V25" s="127"/>
    </row>
    <row r="26" spans="1:22" x14ac:dyDescent="0.25">
      <c r="C26" s="164" t="str">
        <f>Arkusz2!B6</f>
        <v>GRUZJA</v>
      </c>
      <c r="D26" s="165"/>
      <c r="E26" s="165"/>
      <c r="F26" s="165"/>
      <c r="G26" s="129">
        <f>Arkusz2!F6</f>
        <v>1</v>
      </c>
      <c r="H26" s="131"/>
      <c r="I26" s="129">
        <f>Arkusz2!F12</f>
        <v>1</v>
      </c>
      <c r="J26" s="131"/>
      <c r="K26" s="129">
        <f>SUM(Arkusz2!F18,-G26)</f>
        <v>0</v>
      </c>
      <c r="L26" s="131"/>
      <c r="M26" s="129">
        <f>SUM(Arkusz2!F24,-I26)</f>
        <v>0</v>
      </c>
      <c r="N26" s="131"/>
      <c r="O26" s="129">
        <f>Arkusz2!F30</f>
        <v>0</v>
      </c>
      <c r="P26" s="131"/>
      <c r="Q26" s="129">
        <f>Arkusz2!F36</f>
        <v>0</v>
      </c>
      <c r="R26" s="131"/>
      <c r="S26" s="129">
        <f>SUM(Arkusz2!F18,O26)</f>
        <v>1</v>
      </c>
      <c r="T26" s="131"/>
      <c r="U26" s="129">
        <f>SUM(Arkusz2!F24,Q26)</f>
        <v>1</v>
      </c>
      <c r="V26" s="130"/>
    </row>
    <row r="27" spans="1:22" ht="15.75" thickBot="1" x14ac:dyDescent="0.3">
      <c r="C27" s="168" t="str">
        <f>Arkusz2!B7</f>
        <v>Pozostałe</v>
      </c>
      <c r="D27" s="169"/>
      <c r="E27" s="169"/>
      <c r="F27" s="169"/>
      <c r="G27" s="119">
        <f>Arkusz2!F7</f>
        <v>32</v>
      </c>
      <c r="H27" s="121"/>
      <c r="I27" s="119">
        <f>Arkusz2!F13</f>
        <v>34</v>
      </c>
      <c r="J27" s="121"/>
      <c r="K27" s="119">
        <f>SUM(Arkusz2!F19,-G27)</f>
        <v>4</v>
      </c>
      <c r="L27" s="121"/>
      <c r="M27" s="119">
        <f>SUM(Arkusz2!F25,-I27)</f>
        <v>10</v>
      </c>
      <c r="N27" s="121"/>
      <c r="O27" s="119">
        <f>Arkusz2!F31</f>
        <v>2</v>
      </c>
      <c r="P27" s="121"/>
      <c r="Q27" s="119">
        <f>Arkusz2!F37</f>
        <v>2</v>
      </c>
      <c r="R27" s="121"/>
      <c r="S27" s="119">
        <f>SUM(Arkusz2!F19,O27)</f>
        <v>38</v>
      </c>
      <c r="T27" s="121"/>
      <c r="U27" s="119">
        <f>SUM(Arkusz2!F25,Q27)</f>
        <v>46</v>
      </c>
      <c r="V27" s="120"/>
    </row>
    <row r="28" spans="1:22" ht="15.75" thickBot="1" x14ac:dyDescent="0.3">
      <c r="C28" s="166" t="s">
        <v>1</v>
      </c>
      <c r="D28" s="167"/>
      <c r="E28" s="167"/>
      <c r="F28" s="167"/>
      <c r="G28" s="206">
        <f>SUM(G22:G27)</f>
        <v>108</v>
      </c>
      <c r="H28" s="207"/>
      <c r="I28" s="206">
        <f>SUM(I22:I27)</f>
        <v>213</v>
      </c>
      <c r="J28" s="207"/>
      <c r="K28" s="206">
        <f>SUM(K22:K27)</f>
        <v>74</v>
      </c>
      <c r="L28" s="207"/>
      <c r="M28" s="206">
        <f>SUM(M22:M27)</f>
        <v>177</v>
      </c>
      <c r="N28" s="207"/>
      <c r="O28" s="206">
        <f>SUM(O22:O27)</f>
        <v>15</v>
      </c>
      <c r="P28" s="207"/>
      <c r="Q28" s="206">
        <f>SUM(Q22:Q27)</f>
        <v>44</v>
      </c>
      <c r="R28" s="207"/>
      <c r="S28" s="206">
        <f>SUM(S22:S27)</f>
        <v>197</v>
      </c>
      <c r="T28" s="207"/>
      <c r="U28" s="206">
        <f>SUM(U22:U27)</f>
        <v>434</v>
      </c>
      <c r="V28" s="232"/>
    </row>
    <row r="32" spans="1:22" x14ac:dyDescent="0.25">
      <c r="M32" s="11"/>
      <c r="N32" s="11"/>
      <c r="O32" s="11"/>
      <c r="P32" s="11"/>
      <c r="Q32" s="11"/>
      <c r="R32" s="11"/>
      <c r="S32" s="11"/>
    </row>
    <row r="33" spans="1:19" x14ac:dyDescent="0.25">
      <c r="M33" s="11"/>
      <c r="N33" s="11"/>
      <c r="O33" s="11"/>
      <c r="P33" s="11"/>
      <c r="Q33" s="11"/>
      <c r="R33" s="11"/>
      <c r="S33" s="11"/>
    </row>
    <row r="34" spans="1:19" x14ac:dyDescent="0.25">
      <c r="M34" s="11"/>
      <c r="N34" s="11"/>
      <c r="O34" s="11"/>
      <c r="P34" s="11"/>
      <c r="Q34" s="11"/>
      <c r="R34" s="11"/>
      <c r="S34" s="11"/>
    </row>
    <row r="35" spans="1:19" x14ac:dyDescent="0.25">
      <c r="M35" s="11"/>
      <c r="N35" s="11"/>
      <c r="O35" s="11"/>
      <c r="P35" s="11"/>
      <c r="Q35" s="11"/>
      <c r="R35" s="11"/>
      <c r="S35" s="11"/>
    </row>
    <row r="36" spans="1:19" x14ac:dyDescent="0.25">
      <c r="M36" s="11"/>
      <c r="N36" s="11"/>
      <c r="O36" s="11"/>
      <c r="P36" s="11"/>
      <c r="Q36" s="11"/>
      <c r="R36" s="11"/>
      <c r="S36" s="11"/>
    </row>
    <row r="37" spans="1:19" x14ac:dyDescent="0.25">
      <c r="M37" s="11"/>
      <c r="N37" s="11"/>
      <c r="O37" s="11"/>
      <c r="P37" s="11"/>
      <c r="Q37" s="11"/>
      <c r="R37" s="11"/>
      <c r="S37" s="11"/>
    </row>
    <row r="38" spans="1:19" x14ac:dyDescent="0.25">
      <c r="M38" s="11"/>
      <c r="N38" s="11"/>
      <c r="O38" s="11"/>
      <c r="P38" s="11"/>
      <c r="Q38" s="11"/>
      <c r="R38" s="11"/>
      <c r="S38" s="11"/>
    </row>
    <row r="39" spans="1:19" x14ac:dyDescent="0.25">
      <c r="M39" s="11"/>
      <c r="N39" s="11"/>
      <c r="O39" s="11"/>
      <c r="P39" s="11"/>
      <c r="Q39" s="11"/>
      <c r="R39" s="11"/>
      <c r="S39" s="11"/>
    </row>
    <row r="40" spans="1:19" x14ac:dyDescent="0.25">
      <c r="D40" s="225"/>
      <c r="E40" s="225"/>
    </row>
    <row r="44" spans="1:19" x14ac:dyDescent="0.25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</row>
    <row r="50" spans="1:26" ht="15.75" thickBot="1" x14ac:dyDescent="0.3"/>
    <row r="51" spans="1:26" x14ac:dyDescent="0.25">
      <c r="C51" s="122" t="s">
        <v>0</v>
      </c>
      <c r="D51" s="123"/>
      <c r="E51" s="123"/>
      <c r="F51" s="123"/>
      <c r="G51" s="202" t="str">
        <f>CONCATENATE(Arkusz18!C2," - ",Arkusz18!B2," r.")</f>
        <v>01.01.2017 - 31.05.2017 r.</v>
      </c>
      <c r="H51" s="202"/>
      <c r="I51" s="202"/>
      <c r="J51" s="202"/>
      <c r="K51" s="202"/>
      <c r="L51" s="202"/>
      <c r="M51" s="202"/>
      <c r="N51" s="202"/>
      <c r="O51" s="202"/>
      <c r="P51" s="202"/>
      <c r="Q51" s="202"/>
      <c r="R51" s="202"/>
      <c r="S51" s="202"/>
      <c r="T51" s="202"/>
      <c r="U51" s="202"/>
      <c r="V51" s="203"/>
    </row>
    <row r="52" spans="1:26" x14ac:dyDescent="0.25">
      <c r="C52" s="124"/>
      <c r="D52" s="125"/>
      <c r="E52" s="125"/>
      <c r="F52" s="125"/>
      <c r="G52" s="125" t="s">
        <v>30</v>
      </c>
      <c r="H52" s="125"/>
      <c r="I52" s="125"/>
      <c r="J52" s="125"/>
      <c r="K52" s="125" t="s">
        <v>31</v>
      </c>
      <c r="L52" s="125"/>
      <c r="M52" s="125"/>
      <c r="N52" s="125"/>
      <c r="O52" s="125" t="s">
        <v>141</v>
      </c>
      <c r="P52" s="125"/>
      <c r="Q52" s="125"/>
      <c r="R52" s="125"/>
      <c r="S52" s="125" t="s">
        <v>53</v>
      </c>
      <c r="T52" s="125"/>
      <c r="U52" s="125"/>
      <c r="V52" s="231"/>
    </row>
    <row r="53" spans="1:26" x14ac:dyDescent="0.25">
      <c r="C53" s="124"/>
      <c r="D53" s="125"/>
      <c r="E53" s="125"/>
      <c r="F53" s="125"/>
      <c r="G53" s="226" t="s">
        <v>29</v>
      </c>
      <c r="H53" s="226"/>
      <c r="I53" s="125" t="s">
        <v>9</v>
      </c>
      <c r="J53" s="125"/>
      <c r="K53" s="226" t="s">
        <v>32</v>
      </c>
      <c r="L53" s="226"/>
      <c r="M53" s="125" t="s">
        <v>9</v>
      </c>
      <c r="N53" s="125"/>
      <c r="O53" s="226" t="s">
        <v>29</v>
      </c>
      <c r="P53" s="226"/>
      <c r="Q53" s="125" t="s">
        <v>9</v>
      </c>
      <c r="R53" s="125"/>
      <c r="S53" s="226" t="s">
        <v>29</v>
      </c>
      <c r="T53" s="226"/>
      <c r="U53" s="125" t="s">
        <v>9</v>
      </c>
      <c r="V53" s="231"/>
    </row>
    <row r="54" spans="1:26" x14ac:dyDescent="0.25">
      <c r="C54" s="164" t="str">
        <f>Arkusz3!B2</f>
        <v>ROSJA</v>
      </c>
      <c r="D54" s="165"/>
      <c r="E54" s="165"/>
      <c r="F54" s="165"/>
      <c r="G54" s="137">
        <f>Arkusz3!F2</f>
        <v>351</v>
      </c>
      <c r="H54" s="137"/>
      <c r="I54" s="137">
        <f>Arkusz3!F8</f>
        <v>1064</v>
      </c>
      <c r="J54" s="137"/>
      <c r="K54" s="137">
        <f>SUM(Arkusz3!F14,-G54)</f>
        <v>149</v>
      </c>
      <c r="L54" s="137"/>
      <c r="M54" s="137">
        <f>SUM(Arkusz3!F20,-I54)</f>
        <v>411</v>
      </c>
      <c r="N54" s="137"/>
      <c r="O54" s="137">
        <f>Arkusz3!F26</f>
        <v>102</v>
      </c>
      <c r="P54" s="137"/>
      <c r="Q54" s="137">
        <f>Arkusz3!F32</f>
        <v>278</v>
      </c>
      <c r="R54" s="137"/>
      <c r="S54" s="137">
        <f>SUM(Arkusz3!F14,O54)</f>
        <v>602</v>
      </c>
      <c r="T54" s="137"/>
      <c r="U54" s="137">
        <f>SUM(Arkusz3!F20,Q54)</f>
        <v>1753</v>
      </c>
      <c r="V54" s="237"/>
    </row>
    <row r="55" spans="1:26" x14ac:dyDescent="0.25">
      <c r="C55" s="90" t="str">
        <f>Arkusz3!B3</f>
        <v>UKRAINA</v>
      </c>
      <c r="D55" s="91"/>
      <c r="E55" s="91"/>
      <c r="F55" s="91"/>
      <c r="G55" s="219">
        <f>Arkusz3!F3</f>
        <v>102</v>
      </c>
      <c r="H55" s="219"/>
      <c r="I55" s="219">
        <f>Arkusz3!F9</f>
        <v>138</v>
      </c>
      <c r="J55" s="219"/>
      <c r="K55" s="219">
        <f>SUM(Arkusz3!F15,-G55)</f>
        <v>124</v>
      </c>
      <c r="L55" s="219"/>
      <c r="M55" s="219">
        <f>SUM(Arkusz3!F21,-I55)</f>
        <v>224</v>
      </c>
      <c r="N55" s="219"/>
      <c r="O55" s="219">
        <f>Arkusz3!F27</f>
        <v>16</v>
      </c>
      <c r="P55" s="219"/>
      <c r="Q55" s="219">
        <f>Arkusz3!F33</f>
        <v>16</v>
      </c>
      <c r="R55" s="219"/>
      <c r="S55" s="219">
        <f>SUM(Arkusz3!F15,O55)</f>
        <v>242</v>
      </c>
      <c r="T55" s="219"/>
      <c r="U55" s="219">
        <f>SUM(Arkusz3!F21,Q55)</f>
        <v>378</v>
      </c>
      <c r="V55" s="238"/>
    </row>
    <row r="56" spans="1:26" x14ac:dyDescent="0.25">
      <c r="C56" s="164" t="str">
        <f>Arkusz3!B4</f>
        <v>TADŻYKISTAN</v>
      </c>
      <c r="D56" s="165"/>
      <c r="E56" s="165"/>
      <c r="F56" s="165"/>
      <c r="G56" s="137">
        <f>Arkusz3!F4</f>
        <v>19</v>
      </c>
      <c r="H56" s="137"/>
      <c r="I56" s="137">
        <f>Arkusz3!F10</f>
        <v>41</v>
      </c>
      <c r="J56" s="137"/>
      <c r="K56" s="137">
        <f>SUM(Arkusz3!F16,-G56)</f>
        <v>6</v>
      </c>
      <c r="L56" s="137"/>
      <c r="M56" s="137">
        <f>SUM(Arkusz3!F22,-I56)</f>
        <v>20</v>
      </c>
      <c r="N56" s="137"/>
      <c r="O56" s="137">
        <f>Arkusz3!F28</f>
        <v>9</v>
      </c>
      <c r="P56" s="137"/>
      <c r="Q56" s="137">
        <f>Arkusz3!F34</f>
        <v>20</v>
      </c>
      <c r="R56" s="137"/>
      <c r="S56" s="137">
        <f>SUM(Arkusz3!F16,O56)</f>
        <v>34</v>
      </c>
      <c r="T56" s="137"/>
      <c r="U56" s="137">
        <f>SUM(Arkusz3!F22,Q56)</f>
        <v>81</v>
      </c>
      <c r="V56" s="237"/>
    </row>
    <row r="57" spans="1:26" x14ac:dyDescent="0.25">
      <c r="C57" s="90" t="str">
        <f>Arkusz3!B5</f>
        <v>ARMENIA</v>
      </c>
      <c r="D57" s="91"/>
      <c r="E57" s="91"/>
      <c r="F57" s="91"/>
      <c r="G57" s="219">
        <f>Arkusz3!F5</f>
        <v>13</v>
      </c>
      <c r="H57" s="219"/>
      <c r="I57" s="219">
        <f>Arkusz3!F11</f>
        <v>38</v>
      </c>
      <c r="J57" s="219"/>
      <c r="K57" s="219">
        <f>SUM(Arkusz3!F17,-G57)</f>
        <v>3</v>
      </c>
      <c r="L57" s="219"/>
      <c r="M57" s="219">
        <f>SUM(Arkusz3!F23,-I57)</f>
        <v>3</v>
      </c>
      <c r="N57" s="219"/>
      <c r="O57" s="219">
        <f>Arkusz3!F29</f>
        <v>2</v>
      </c>
      <c r="P57" s="219"/>
      <c r="Q57" s="219">
        <f>Arkusz3!F35</f>
        <v>5</v>
      </c>
      <c r="R57" s="219"/>
      <c r="S57" s="219">
        <f>SUM(Arkusz3!F17,O57)</f>
        <v>18</v>
      </c>
      <c r="T57" s="219"/>
      <c r="U57" s="219">
        <f>SUM(Arkusz3!F23,Q57)</f>
        <v>46</v>
      </c>
      <c r="V57" s="238"/>
    </row>
    <row r="58" spans="1:26" x14ac:dyDescent="0.25">
      <c r="C58" s="164" t="str">
        <f>Arkusz3!B6</f>
        <v>GRUZJA</v>
      </c>
      <c r="D58" s="165"/>
      <c r="E58" s="165"/>
      <c r="F58" s="165"/>
      <c r="G58" s="137">
        <f>Arkusz3!F6</f>
        <v>7</v>
      </c>
      <c r="H58" s="137"/>
      <c r="I58" s="137">
        <f>Arkusz3!F12</f>
        <v>8</v>
      </c>
      <c r="J58" s="137"/>
      <c r="K58" s="137">
        <f>SUM(Arkusz3!F18,-G58)</f>
        <v>11</v>
      </c>
      <c r="L58" s="137"/>
      <c r="M58" s="137">
        <f>SUM(Arkusz3!F24,-I58)</f>
        <v>28</v>
      </c>
      <c r="N58" s="137"/>
      <c r="O58" s="137">
        <f>Arkusz3!F30</f>
        <v>1</v>
      </c>
      <c r="P58" s="137"/>
      <c r="Q58" s="137">
        <f>Arkusz3!F36</f>
        <v>4</v>
      </c>
      <c r="R58" s="137"/>
      <c r="S58" s="137">
        <f>SUM(Arkusz3!F18,O58)</f>
        <v>19</v>
      </c>
      <c r="T58" s="137"/>
      <c r="U58" s="137">
        <f>SUM(Arkusz3!F24,Q58)</f>
        <v>40</v>
      </c>
      <c r="V58" s="237"/>
    </row>
    <row r="59" spans="1:26" ht="15.75" thickBot="1" x14ac:dyDescent="0.3">
      <c r="C59" s="168" t="str">
        <f>Arkusz3!B7</f>
        <v>Pozostałe</v>
      </c>
      <c r="D59" s="169"/>
      <c r="E59" s="169"/>
      <c r="F59" s="169"/>
      <c r="G59" s="229">
        <f>Arkusz3!F7</f>
        <v>155</v>
      </c>
      <c r="H59" s="229"/>
      <c r="I59" s="229">
        <f>Arkusz3!F13</f>
        <v>174</v>
      </c>
      <c r="J59" s="229"/>
      <c r="K59" s="229">
        <f>SUM(Arkusz3!F19,-G59)</f>
        <v>32</v>
      </c>
      <c r="L59" s="229"/>
      <c r="M59" s="229">
        <f>SUM(Arkusz3!F25,-I59)</f>
        <v>49</v>
      </c>
      <c r="N59" s="229"/>
      <c r="O59" s="229">
        <f>Arkusz3!F31</f>
        <v>8</v>
      </c>
      <c r="P59" s="229"/>
      <c r="Q59" s="229">
        <f>Arkusz3!F37</f>
        <v>12</v>
      </c>
      <c r="R59" s="229"/>
      <c r="S59" s="229">
        <f>SUM(Arkusz3!F19,O59)</f>
        <v>195</v>
      </c>
      <c r="T59" s="229"/>
      <c r="U59" s="229">
        <f>SUM(Arkusz3!F25,Q59)</f>
        <v>235</v>
      </c>
      <c r="V59" s="230"/>
    </row>
    <row r="60" spans="1:26" ht="15.75" thickBot="1" x14ac:dyDescent="0.3">
      <c r="C60" s="227" t="s">
        <v>1</v>
      </c>
      <c r="D60" s="228"/>
      <c r="E60" s="228"/>
      <c r="F60" s="228"/>
      <c r="G60" s="138">
        <f>SUM(G54:G59)</f>
        <v>647</v>
      </c>
      <c r="H60" s="138"/>
      <c r="I60" s="138">
        <f>SUM(I54:I59)</f>
        <v>1463</v>
      </c>
      <c r="J60" s="138"/>
      <c r="K60" s="138">
        <f>SUM(K54:K59)</f>
        <v>325</v>
      </c>
      <c r="L60" s="138"/>
      <c r="M60" s="138">
        <f>SUM(M54:M59)</f>
        <v>735</v>
      </c>
      <c r="N60" s="138"/>
      <c r="O60" s="138">
        <f>SUM(O54:O59)</f>
        <v>138</v>
      </c>
      <c r="P60" s="138"/>
      <c r="Q60" s="138">
        <f>SUM(Q54:Q59)</f>
        <v>335</v>
      </c>
      <c r="R60" s="138"/>
      <c r="S60" s="138">
        <f>SUM(S54:S59)</f>
        <v>1110</v>
      </c>
      <c r="T60" s="138"/>
      <c r="U60" s="138">
        <f>SUM(U54:U59)</f>
        <v>2533</v>
      </c>
      <c r="V60" s="139"/>
    </row>
    <row r="61" spans="1:26" x14ac:dyDescent="0.25">
      <c r="A61" s="4"/>
      <c r="B61" s="55"/>
      <c r="C61" s="56"/>
      <c r="D61" s="56"/>
      <c r="E61" s="56"/>
      <c r="F61" s="56"/>
      <c r="G61" s="57"/>
      <c r="H61" s="57"/>
      <c r="I61" s="57"/>
      <c r="J61" s="57"/>
      <c r="K61" s="57"/>
      <c r="L61" s="57"/>
      <c r="M61" s="57"/>
      <c r="N61" s="57"/>
      <c r="O61" s="57"/>
      <c r="P61" s="57"/>
      <c r="Q61" s="57"/>
      <c r="R61" s="57"/>
      <c r="S61" s="57"/>
      <c r="T61" s="57"/>
      <c r="U61" s="57"/>
      <c r="V61" s="57"/>
      <c r="W61" s="55"/>
    </row>
    <row r="62" spans="1:26" ht="15" customHeight="1" x14ac:dyDescent="0.25">
      <c r="A62" s="132" t="s">
        <v>67</v>
      </c>
      <c r="B62" s="132"/>
      <c r="C62" s="132"/>
      <c r="D62" s="132"/>
      <c r="E62" s="132"/>
      <c r="F62" s="132"/>
      <c r="G62" s="132"/>
      <c r="H62" s="132"/>
      <c r="I62" s="132"/>
      <c r="J62" s="132"/>
      <c r="K62" s="132"/>
      <c r="L62" s="132"/>
      <c r="M62" s="132"/>
      <c r="N62" s="132"/>
      <c r="O62" s="132"/>
      <c r="P62" s="132"/>
      <c r="Q62" s="132"/>
      <c r="R62" s="132"/>
      <c r="S62" s="132"/>
      <c r="T62" s="132"/>
      <c r="U62" s="132"/>
      <c r="V62" s="132"/>
      <c r="W62" s="132"/>
      <c r="X62" s="132"/>
      <c r="Y62" s="132"/>
      <c r="Z62" s="132"/>
    </row>
    <row r="63" spans="1:26" ht="15" customHeight="1" x14ac:dyDescent="0.25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3"/>
      <c r="Z63" s="12"/>
    </row>
    <row r="67" spans="4:26" x14ac:dyDescent="0.25">
      <c r="M67" s="11"/>
      <c r="N67" s="11"/>
      <c r="O67" s="11"/>
      <c r="P67" s="11"/>
      <c r="Q67" s="11"/>
      <c r="R67" s="11"/>
      <c r="S67" s="11"/>
    </row>
    <row r="68" spans="4:26" x14ac:dyDescent="0.25">
      <c r="M68" s="11"/>
      <c r="N68" s="11"/>
      <c r="O68" s="11"/>
      <c r="P68" s="11"/>
      <c r="Q68" s="11"/>
      <c r="R68" s="11"/>
      <c r="S68" s="11"/>
    </row>
    <row r="69" spans="4:26" x14ac:dyDescent="0.25">
      <c r="M69" s="11"/>
      <c r="N69" s="11"/>
      <c r="O69" s="11"/>
      <c r="P69" s="11"/>
      <c r="Q69" s="11"/>
      <c r="R69" s="11"/>
      <c r="S69" s="11"/>
    </row>
    <row r="70" spans="4:26" x14ac:dyDescent="0.25">
      <c r="M70" s="11"/>
      <c r="N70" s="11"/>
      <c r="O70" s="11"/>
      <c r="P70" s="11"/>
      <c r="Q70" s="11"/>
      <c r="R70" s="11"/>
      <c r="S70" s="11"/>
    </row>
    <row r="71" spans="4:26" x14ac:dyDescent="0.25">
      <c r="M71" s="11"/>
      <c r="N71" s="11"/>
      <c r="O71" s="11"/>
      <c r="P71" s="11"/>
      <c r="Q71" s="11"/>
      <c r="R71" s="11"/>
      <c r="S71" s="11"/>
    </row>
    <row r="72" spans="4:26" x14ac:dyDescent="0.25">
      <c r="M72" s="11"/>
      <c r="N72" s="11"/>
      <c r="O72" s="11"/>
      <c r="P72" s="11"/>
      <c r="Q72" s="11"/>
      <c r="R72" s="11"/>
      <c r="S72" s="11"/>
    </row>
    <row r="73" spans="4:26" x14ac:dyDescent="0.25">
      <c r="M73" s="11"/>
      <c r="N73" s="11"/>
      <c r="O73" s="11"/>
      <c r="P73" s="11"/>
      <c r="Q73" s="11"/>
      <c r="R73" s="11"/>
      <c r="S73" s="11"/>
    </row>
    <row r="74" spans="4:26" x14ac:dyDescent="0.25">
      <c r="M74" s="11"/>
      <c r="N74" s="11"/>
      <c r="O74" s="11"/>
      <c r="P74" s="11"/>
      <c r="Q74" s="11"/>
      <c r="R74" s="11"/>
      <c r="S74" s="11"/>
    </row>
    <row r="75" spans="4:26" x14ac:dyDescent="0.25">
      <c r="D75" s="225"/>
      <c r="E75" s="225"/>
    </row>
    <row r="80" spans="4:26" x14ac:dyDescent="0.25">
      <c r="V80" s="14"/>
      <c r="W80" s="14"/>
      <c r="X80" s="14"/>
      <c r="Y80" s="15"/>
      <c r="Z80" s="14"/>
    </row>
    <row r="81" spans="1:26" x14ac:dyDescent="0.25">
      <c r="V81" s="14"/>
      <c r="W81" s="14"/>
      <c r="X81" s="14"/>
      <c r="Y81" s="15"/>
      <c r="Z81" s="14"/>
    </row>
    <row r="82" spans="1:26" x14ac:dyDescent="0.25">
      <c r="A82" s="16"/>
      <c r="B82" s="16"/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6"/>
      <c r="P82" s="16"/>
      <c r="Q82" s="16"/>
      <c r="R82" s="16"/>
      <c r="S82" s="16"/>
      <c r="T82" s="16"/>
      <c r="U82" s="16"/>
      <c r="V82" s="14"/>
      <c r="W82" s="14"/>
      <c r="X82" s="14"/>
      <c r="Y82" s="15"/>
      <c r="Z82" s="14"/>
    </row>
    <row r="83" spans="1:26" x14ac:dyDescent="0.25">
      <c r="A83" s="16"/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6"/>
      <c r="P83" s="16"/>
      <c r="Q83" s="16"/>
      <c r="R83" s="16"/>
      <c r="S83" s="16"/>
      <c r="T83" s="16"/>
      <c r="U83" s="16"/>
      <c r="V83" s="14"/>
      <c r="W83" s="14"/>
      <c r="X83" s="14"/>
      <c r="Y83" s="15"/>
      <c r="Z83" s="14"/>
    </row>
    <row r="84" spans="1:26" x14ac:dyDescent="0.25">
      <c r="A84" s="16"/>
      <c r="B84" s="16"/>
      <c r="C84" s="16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6"/>
      <c r="P84" s="16"/>
      <c r="Q84" s="16"/>
      <c r="R84" s="16"/>
      <c r="S84" s="16"/>
      <c r="T84" s="16"/>
      <c r="U84" s="16"/>
      <c r="V84" s="14"/>
      <c r="W84" s="14"/>
      <c r="X84" s="14"/>
      <c r="Y84" s="15"/>
      <c r="Z84" s="14"/>
    </row>
    <row r="85" spans="1:26" x14ac:dyDescent="0.25">
      <c r="A85" s="16"/>
      <c r="B85" s="16"/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6"/>
      <c r="P85" s="16"/>
      <c r="Q85" s="16"/>
      <c r="R85" s="16"/>
      <c r="S85" s="16"/>
      <c r="T85" s="16"/>
      <c r="U85" s="16"/>
      <c r="V85" s="14"/>
      <c r="W85" s="14"/>
      <c r="X85" s="14"/>
      <c r="Y85" s="15"/>
      <c r="Z85" s="14"/>
    </row>
    <row r="86" spans="1:26" x14ac:dyDescent="0.25">
      <c r="A86" s="16"/>
      <c r="B86" s="16"/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6"/>
      <c r="O86" s="16"/>
      <c r="P86" s="16"/>
      <c r="Q86" s="16"/>
      <c r="R86" s="16"/>
      <c r="S86" s="16"/>
      <c r="T86" s="16"/>
      <c r="U86" s="16"/>
      <c r="V86" s="14"/>
      <c r="W86" s="14"/>
      <c r="X86" s="14"/>
      <c r="Y86" s="15"/>
      <c r="Z86" s="14"/>
    </row>
    <row r="87" spans="1:26" x14ac:dyDescent="0.25">
      <c r="A87" s="153" t="s">
        <v>170</v>
      </c>
      <c r="B87" s="153"/>
      <c r="C87" s="153"/>
      <c r="D87" s="153"/>
      <c r="E87" s="153"/>
      <c r="F87" s="153"/>
      <c r="G87" s="153"/>
      <c r="H87" s="153"/>
      <c r="I87" s="153"/>
      <c r="J87" s="153"/>
      <c r="K87" s="153"/>
      <c r="L87" s="153"/>
      <c r="M87" s="153"/>
      <c r="N87" s="153"/>
      <c r="O87" s="153"/>
      <c r="P87" s="153"/>
      <c r="Q87" s="153"/>
      <c r="R87" s="153"/>
      <c r="S87" s="153"/>
      <c r="T87" s="153"/>
      <c r="U87" s="153"/>
      <c r="V87" s="153"/>
      <c r="W87" s="153"/>
      <c r="X87" s="153"/>
      <c r="Y87" s="153"/>
    </row>
    <row r="88" spans="1:26" s="58" customFormat="1" x14ac:dyDescent="0.25">
      <c r="A88" s="153"/>
      <c r="B88" s="153"/>
      <c r="C88" s="153"/>
      <c r="D88" s="153"/>
      <c r="E88" s="153"/>
      <c r="F88" s="153"/>
      <c r="G88" s="153"/>
      <c r="H88" s="153"/>
      <c r="I88" s="153"/>
      <c r="J88" s="153"/>
      <c r="K88" s="153"/>
      <c r="L88" s="153"/>
      <c r="M88" s="153"/>
      <c r="N88" s="153"/>
      <c r="O88" s="153"/>
      <c r="P88" s="153"/>
      <c r="Q88" s="153"/>
      <c r="R88" s="153"/>
      <c r="S88" s="153"/>
      <c r="T88" s="153"/>
      <c r="U88" s="153"/>
      <c r="V88" s="153"/>
      <c r="W88" s="153"/>
      <c r="X88" s="153"/>
      <c r="Y88" s="153"/>
    </row>
    <row r="89" spans="1:26" s="58" customFormat="1" x14ac:dyDescent="0.25">
      <c r="A89" s="153"/>
      <c r="B89" s="153"/>
      <c r="C89" s="153"/>
      <c r="D89" s="153"/>
      <c r="E89" s="153"/>
      <c r="F89" s="153"/>
      <c r="G89" s="153"/>
      <c r="H89" s="153"/>
      <c r="I89" s="153"/>
      <c r="J89" s="153"/>
      <c r="K89" s="153"/>
      <c r="L89" s="153"/>
      <c r="M89" s="153"/>
      <c r="N89" s="153"/>
      <c r="O89" s="153"/>
      <c r="P89" s="153"/>
      <c r="Q89" s="153"/>
      <c r="R89" s="153"/>
      <c r="S89" s="153"/>
      <c r="T89" s="153"/>
      <c r="U89" s="153"/>
      <c r="V89" s="153"/>
      <c r="W89" s="153"/>
      <c r="X89" s="153"/>
      <c r="Y89" s="153"/>
    </row>
    <row r="90" spans="1:26" s="58" customFormat="1" x14ac:dyDescent="0.25">
      <c r="A90" s="153"/>
      <c r="B90" s="153"/>
      <c r="C90" s="153"/>
      <c r="D90" s="153"/>
      <c r="E90" s="153"/>
      <c r="F90" s="153"/>
      <c r="G90" s="153"/>
      <c r="H90" s="153"/>
      <c r="I90" s="153"/>
      <c r="J90" s="153"/>
      <c r="K90" s="153"/>
      <c r="L90" s="153"/>
      <c r="M90" s="153"/>
      <c r="N90" s="153"/>
      <c r="O90" s="153"/>
      <c r="P90" s="153"/>
      <c r="Q90" s="153"/>
      <c r="R90" s="153"/>
      <c r="S90" s="153"/>
      <c r="T90" s="153"/>
      <c r="U90" s="153"/>
      <c r="V90" s="153"/>
      <c r="W90" s="153"/>
      <c r="X90" s="153"/>
      <c r="Y90" s="153"/>
    </row>
    <row r="91" spans="1:26" s="58" customFormat="1" x14ac:dyDescent="0.25">
      <c r="A91" s="153"/>
      <c r="B91" s="153"/>
      <c r="C91" s="153"/>
      <c r="D91" s="153"/>
      <c r="E91" s="153"/>
      <c r="F91" s="153"/>
      <c r="G91" s="153"/>
      <c r="H91" s="153"/>
      <c r="I91" s="153"/>
      <c r="J91" s="153"/>
      <c r="K91" s="153"/>
      <c r="L91" s="153"/>
      <c r="M91" s="153"/>
      <c r="N91" s="153"/>
      <c r="O91" s="153"/>
      <c r="P91" s="153"/>
      <c r="Q91" s="153"/>
      <c r="R91" s="153"/>
      <c r="S91" s="153"/>
      <c r="T91" s="153"/>
      <c r="U91" s="153"/>
      <c r="V91" s="153"/>
      <c r="W91" s="153"/>
      <c r="X91" s="153"/>
      <c r="Y91" s="153"/>
    </row>
    <row r="92" spans="1:26" s="58" customFormat="1" x14ac:dyDescent="0.25">
      <c r="A92" s="153"/>
      <c r="B92" s="153"/>
      <c r="C92" s="153"/>
      <c r="D92" s="153"/>
      <c r="E92" s="153"/>
      <c r="F92" s="153"/>
      <c r="G92" s="153"/>
      <c r="H92" s="153"/>
      <c r="I92" s="153"/>
      <c r="J92" s="153"/>
      <c r="K92" s="153"/>
      <c r="L92" s="153"/>
      <c r="M92" s="153"/>
      <c r="N92" s="153"/>
      <c r="O92" s="153"/>
      <c r="P92" s="153"/>
      <c r="Q92" s="153"/>
      <c r="R92" s="153"/>
      <c r="S92" s="153"/>
      <c r="T92" s="153"/>
      <c r="U92" s="153"/>
      <c r="V92" s="153"/>
      <c r="W92" s="153"/>
      <c r="X92" s="153"/>
      <c r="Y92" s="153"/>
    </row>
    <row r="93" spans="1:26" s="58" customFormat="1" x14ac:dyDescent="0.25">
      <c r="A93" s="153"/>
      <c r="B93" s="153"/>
      <c r="C93" s="153"/>
      <c r="D93" s="153"/>
      <c r="E93" s="153"/>
      <c r="F93" s="153"/>
      <c r="G93" s="153"/>
      <c r="H93" s="153"/>
      <c r="I93" s="153"/>
      <c r="J93" s="153"/>
      <c r="K93" s="153"/>
      <c r="L93" s="153"/>
      <c r="M93" s="153"/>
      <c r="N93" s="153"/>
      <c r="O93" s="153"/>
      <c r="P93" s="153"/>
      <c r="Q93" s="153"/>
      <c r="R93" s="153"/>
      <c r="S93" s="153"/>
      <c r="T93" s="153"/>
      <c r="U93" s="153"/>
      <c r="V93" s="153"/>
      <c r="W93" s="153"/>
      <c r="X93" s="153"/>
      <c r="Y93" s="153"/>
    </row>
    <row r="94" spans="1:26" s="58" customFormat="1" x14ac:dyDescent="0.25">
      <c r="A94" s="153"/>
      <c r="B94" s="153"/>
      <c r="C94" s="153"/>
      <c r="D94" s="153"/>
      <c r="E94" s="153"/>
      <c r="F94" s="153"/>
      <c r="G94" s="153"/>
      <c r="H94" s="153"/>
      <c r="I94" s="153"/>
      <c r="J94" s="153"/>
      <c r="K94" s="153"/>
      <c r="L94" s="153"/>
      <c r="M94" s="153"/>
      <c r="N94" s="153"/>
      <c r="O94" s="153"/>
      <c r="P94" s="153"/>
      <c r="Q94" s="153"/>
      <c r="R94" s="153"/>
      <c r="S94" s="153"/>
      <c r="T94" s="153"/>
      <c r="U94" s="153"/>
      <c r="V94" s="153"/>
      <c r="W94" s="153"/>
      <c r="X94" s="153"/>
      <c r="Y94" s="153"/>
    </row>
    <row r="95" spans="1:26" s="58" customFormat="1" x14ac:dyDescent="0.25">
      <c r="A95" s="153"/>
      <c r="B95" s="153"/>
      <c r="C95" s="153"/>
      <c r="D95" s="153"/>
      <c r="E95" s="153"/>
      <c r="F95" s="153"/>
      <c r="G95" s="153"/>
      <c r="H95" s="153"/>
      <c r="I95" s="153"/>
      <c r="J95" s="153"/>
      <c r="K95" s="153"/>
      <c r="L95" s="153"/>
      <c r="M95" s="153"/>
      <c r="N95" s="153"/>
      <c r="O95" s="153"/>
      <c r="P95" s="153"/>
      <c r="Q95" s="153"/>
      <c r="R95" s="153"/>
      <c r="S95" s="153"/>
      <c r="T95" s="153"/>
      <c r="U95" s="153"/>
      <c r="V95" s="153"/>
      <c r="W95" s="153"/>
      <c r="X95" s="153"/>
      <c r="Y95" s="153"/>
    </row>
    <row r="96" spans="1:26" s="58" customFormat="1" x14ac:dyDescent="0.25">
      <c r="A96" s="153"/>
      <c r="B96" s="153"/>
      <c r="C96" s="153"/>
      <c r="D96" s="153"/>
      <c r="E96" s="153"/>
      <c r="F96" s="153"/>
      <c r="G96" s="153"/>
      <c r="H96" s="153"/>
      <c r="I96" s="153"/>
      <c r="J96" s="153"/>
      <c r="K96" s="153"/>
      <c r="L96" s="153"/>
      <c r="M96" s="153"/>
      <c r="N96" s="153"/>
      <c r="O96" s="153"/>
      <c r="P96" s="153"/>
      <c r="Q96" s="153"/>
      <c r="R96" s="153"/>
      <c r="S96" s="153"/>
      <c r="T96" s="153"/>
      <c r="U96" s="153"/>
      <c r="V96" s="153"/>
      <c r="W96" s="153"/>
      <c r="X96" s="153"/>
      <c r="Y96" s="153"/>
    </row>
    <row r="97" spans="1:25" s="58" customFormat="1" x14ac:dyDescent="0.25">
      <c r="A97" s="153"/>
      <c r="B97" s="153"/>
      <c r="C97" s="153"/>
      <c r="D97" s="153"/>
      <c r="E97" s="153"/>
      <c r="F97" s="153"/>
      <c r="G97" s="153"/>
      <c r="H97" s="153"/>
      <c r="I97" s="153"/>
      <c r="J97" s="153"/>
      <c r="K97" s="153"/>
      <c r="L97" s="153"/>
      <c r="M97" s="153"/>
      <c r="N97" s="153"/>
      <c r="O97" s="153"/>
      <c r="P97" s="153"/>
      <c r="Q97" s="153"/>
      <c r="R97" s="153"/>
      <c r="S97" s="153"/>
      <c r="T97" s="153"/>
      <c r="U97" s="153"/>
      <c r="V97" s="153"/>
      <c r="W97" s="153"/>
      <c r="X97" s="153"/>
      <c r="Y97" s="153"/>
    </row>
    <row r="98" spans="1:25" s="58" customFormat="1" x14ac:dyDescent="0.25">
      <c r="A98" s="153"/>
      <c r="B98" s="153"/>
      <c r="C98" s="153"/>
      <c r="D98" s="153"/>
      <c r="E98" s="153"/>
      <c r="F98" s="153"/>
      <c r="G98" s="153"/>
      <c r="H98" s="153"/>
      <c r="I98" s="153"/>
      <c r="J98" s="153"/>
      <c r="K98" s="153"/>
      <c r="L98" s="153"/>
      <c r="M98" s="153"/>
      <c r="N98" s="153"/>
      <c r="O98" s="153"/>
      <c r="P98" s="153"/>
      <c r="Q98" s="153"/>
      <c r="R98" s="153"/>
      <c r="S98" s="153"/>
      <c r="T98" s="153"/>
      <c r="U98" s="153"/>
      <c r="V98" s="153"/>
      <c r="W98" s="153"/>
      <c r="X98" s="153"/>
      <c r="Y98" s="153"/>
    </row>
    <row r="99" spans="1:25" s="58" customFormat="1" x14ac:dyDescent="0.25">
      <c r="A99" s="153"/>
      <c r="B99" s="153"/>
      <c r="C99" s="153"/>
      <c r="D99" s="153"/>
      <c r="E99" s="153"/>
      <c r="F99" s="153"/>
      <c r="G99" s="153"/>
      <c r="H99" s="153"/>
      <c r="I99" s="153"/>
      <c r="J99" s="153"/>
      <c r="K99" s="153"/>
      <c r="L99" s="153"/>
      <c r="M99" s="153"/>
      <c r="N99" s="153"/>
      <c r="O99" s="153"/>
      <c r="P99" s="153"/>
      <c r="Q99" s="153"/>
      <c r="R99" s="153"/>
      <c r="S99" s="153"/>
      <c r="T99" s="153"/>
      <c r="U99" s="153"/>
      <c r="V99" s="153"/>
      <c r="W99" s="153"/>
      <c r="X99" s="153"/>
      <c r="Y99" s="153"/>
    </row>
    <row r="100" spans="1:25" s="58" customFormat="1" x14ac:dyDescent="0.25">
      <c r="A100" s="153"/>
      <c r="B100" s="153"/>
      <c r="C100" s="153"/>
      <c r="D100" s="153"/>
      <c r="E100" s="153"/>
      <c r="F100" s="153"/>
      <c r="G100" s="153"/>
      <c r="H100" s="153"/>
      <c r="I100" s="153"/>
      <c r="J100" s="153"/>
      <c r="K100" s="153"/>
      <c r="L100" s="153"/>
      <c r="M100" s="153"/>
      <c r="N100" s="153"/>
      <c r="O100" s="153"/>
      <c r="P100" s="153"/>
      <c r="Q100" s="153"/>
      <c r="R100" s="153"/>
      <c r="S100" s="153"/>
      <c r="T100" s="153"/>
      <c r="U100" s="153"/>
      <c r="V100" s="153"/>
      <c r="W100" s="153"/>
      <c r="X100" s="153"/>
      <c r="Y100" s="153"/>
    </row>
    <row r="101" spans="1:25" s="58" customFormat="1" x14ac:dyDescent="0.25">
      <c r="A101" s="153"/>
      <c r="B101" s="153"/>
      <c r="C101" s="153"/>
      <c r="D101" s="153"/>
      <c r="E101" s="153"/>
      <c r="F101" s="153"/>
      <c r="G101" s="153"/>
      <c r="H101" s="153"/>
      <c r="I101" s="153"/>
      <c r="J101" s="153"/>
      <c r="K101" s="153"/>
      <c r="L101" s="153"/>
      <c r="M101" s="153"/>
      <c r="N101" s="153"/>
      <c r="O101" s="153"/>
      <c r="P101" s="153"/>
      <c r="Q101" s="153"/>
      <c r="R101" s="153"/>
      <c r="S101" s="153"/>
      <c r="T101" s="153"/>
      <c r="U101" s="153"/>
      <c r="V101" s="153"/>
      <c r="W101" s="153"/>
      <c r="X101" s="153"/>
      <c r="Y101" s="153"/>
    </row>
    <row r="102" spans="1:25" s="58" customFormat="1" x14ac:dyDescent="0.25">
      <c r="A102" s="153"/>
      <c r="B102" s="153"/>
      <c r="C102" s="153"/>
      <c r="D102" s="153"/>
      <c r="E102" s="153"/>
      <c r="F102" s="153"/>
      <c r="G102" s="153"/>
      <c r="H102" s="153"/>
      <c r="I102" s="153"/>
      <c r="J102" s="153"/>
      <c r="K102" s="153"/>
      <c r="L102" s="153"/>
      <c r="M102" s="153"/>
      <c r="N102" s="153"/>
      <c r="O102" s="153"/>
      <c r="P102" s="153"/>
      <c r="Q102" s="153"/>
      <c r="R102" s="153"/>
      <c r="S102" s="153"/>
      <c r="T102" s="153"/>
      <c r="U102" s="153"/>
      <c r="V102" s="153"/>
      <c r="W102" s="153"/>
      <c r="X102" s="153"/>
      <c r="Y102" s="153"/>
    </row>
    <row r="103" spans="1:25" s="58" customFormat="1" x14ac:dyDescent="0.25">
      <c r="A103" s="153"/>
      <c r="B103" s="153"/>
      <c r="C103" s="153"/>
      <c r="D103" s="153"/>
      <c r="E103" s="153"/>
      <c r="F103" s="153"/>
      <c r="G103" s="153"/>
      <c r="H103" s="153"/>
      <c r="I103" s="153"/>
      <c r="J103" s="153"/>
      <c r="K103" s="153"/>
      <c r="L103" s="153"/>
      <c r="M103" s="153"/>
      <c r="N103" s="153"/>
      <c r="O103" s="153"/>
      <c r="P103" s="153"/>
      <c r="Q103" s="153"/>
      <c r="R103" s="153"/>
      <c r="S103" s="153"/>
      <c r="T103" s="153"/>
      <c r="U103" s="153"/>
      <c r="V103" s="153"/>
      <c r="W103" s="153"/>
      <c r="X103" s="153"/>
      <c r="Y103" s="153"/>
    </row>
    <row r="104" spans="1:25" s="58" customFormat="1" x14ac:dyDescent="0.25">
      <c r="A104" s="153"/>
      <c r="B104" s="153"/>
      <c r="C104" s="153"/>
      <c r="D104" s="153"/>
      <c r="E104" s="153"/>
      <c r="F104" s="153"/>
      <c r="G104" s="153"/>
      <c r="H104" s="153"/>
      <c r="I104" s="153"/>
      <c r="J104" s="153"/>
      <c r="K104" s="153"/>
      <c r="L104" s="153"/>
      <c r="M104" s="153"/>
      <c r="N104" s="153"/>
      <c r="O104" s="153"/>
      <c r="P104" s="153"/>
      <c r="Q104" s="153"/>
      <c r="R104" s="153"/>
      <c r="S104" s="153"/>
      <c r="T104" s="153"/>
      <c r="U104" s="153"/>
      <c r="V104" s="153"/>
      <c r="W104" s="153"/>
      <c r="X104" s="153"/>
      <c r="Y104" s="153"/>
    </row>
    <row r="105" spans="1:25" s="58" customFormat="1" x14ac:dyDescent="0.25">
      <c r="A105" s="153"/>
      <c r="B105" s="153"/>
      <c r="C105" s="153"/>
      <c r="D105" s="153"/>
      <c r="E105" s="153"/>
      <c r="F105" s="153"/>
      <c r="G105" s="153"/>
      <c r="H105" s="153"/>
      <c r="I105" s="153"/>
      <c r="J105" s="153"/>
      <c r="K105" s="153"/>
      <c r="L105" s="153"/>
      <c r="M105" s="153"/>
      <c r="N105" s="153"/>
      <c r="O105" s="153"/>
      <c r="P105" s="153"/>
      <c r="Q105" s="153"/>
      <c r="R105" s="153"/>
      <c r="S105" s="153"/>
      <c r="T105" s="153"/>
      <c r="U105" s="153"/>
      <c r="V105" s="153"/>
      <c r="W105" s="153"/>
      <c r="X105" s="153"/>
      <c r="Y105" s="153"/>
    </row>
    <row r="106" spans="1:25" s="58" customFormat="1" x14ac:dyDescent="0.25">
      <c r="A106" s="153"/>
      <c r="B106" s="153"/>
      <c r="C106" s="153"/>
      <c r="D106" s="153"/>
      <c r="E106" s="153"/>
      <c r="F106" s="153"/>
      <c r="G106" s="153"/>
      <c r="H106" s="153"/>
      <c r="I106" s="153"/>
      <c r="J106" s="153"/>
      <c r="K106" s="153"/>
      <c r="L106" s="153"/>
      <c r="M106" s="153"/>
      <c r="N106" s="153"/>
      <c r="O106" s="153"/>
      <c r="P106" s="153"/>
      <c r="Q106" s="153"/>
      <c r="R106" s="153"/>
      <c r="S106" s="153"/>
      <c r="T106" s="153"/>
      <c r="U106" s="153"/>
      <c r="V106" s="153"/>
      <c r="W106" s="153"/>
      <c r="X106" s="153"/>
      <c r="Y106" s="153"/>
    </row>
    <row r="107" spans="1:25" s="58" customFormat="1" x14ac:dyDescent="0.25">
      <c r="A107" s="153"/>
      <c r="B107" s="153"/>
      <c r="C107" s="153"/>
      <c r="D107" s="153"/>
      <c r="E107" s="153"/>
      <c r="F107" s="153"/>
      <c r="G107" s="153"/>
      <c r="H107" s="153"/>
      <c r="I107" s="153"/>
      <c r="J107" s="153"/>
      <c r="K107" s="153"/>
      <c r="L107" s="153"/>
      <c r="M107" s="153"/>
      <c r="N107" s="153"/>
      <c r="O107" s="153"/>
      <c r="P107" s="153"/>
      <c r="Q107" s="153"/>
      <c r="R107" s="153"/>
      <c r="S107" s="153"/>
      <c r="T107" s="153"/>
      <c r="U107" s="153"/>
      <c r="V107" s="153"/>
      <c r="W107" s="153"/>
      <c r="X107" s="153"/>
      <c r="Y107" s="153"/>
    </row>
    <row r="108" spans="1:25" s="58" customFormat="1" x14ac:dyDescent="0.25">
      <c r="A108" s="153"/>
      <c r="B108" s="153"/>
      <c r="C108" s="153"/>
      <c r="D108" s="153"/>
      <c r="E108" s="153"/>
      <c r="F108" s="153"/>
      <c r="G108" s="153"/>
      <c r="H108" s="153"/>
      <c r="I108" s="153"/>
      <c r="J108" s="153"/>
      <c r="K108" s="153"/>
      <c r="L108" s="153"/>
      <c r="M108" s="153"/>
      <c r="N108" s="153"/>
      <c r="O108" s="153"/>
      <c r="P108" s="153"/>
      <c r="Q108" s="153"/>
      <c r="R108" s="153"/>
      <c r="S108" s="153"/>
      <c r="T108" s="153"/>
      <c r="U108" s="153"/>
      <c r="V108" s="153"/>
      <c r="W108" s="153"/>
      <c r="X108" s="153"/>
      <c r="Y108" s="153"/>
    </row>
    <row r="109" spans="1:25" s="58" customFormat="1" x14ac:dyDescent="0.25">
      <c r="A109" s="153"/>
      <c r="B109" s="153"/>
      <c r="C109" s="153"/>
      <c r="D109" s="153"/>
      <c r="E109" s="153"/>
      <c r="F109" s="153"/>
      <c r="G109" s="153"/>
      <c r="H109" s="153"/>
      <c r="I109" s="153"/>
      <c r="J109" s="153"/>
      <c r="K109" s="153"/>
      <c r="L109" s="153"/>
      <c r="M109" s="153"/>
      <c r="N109" s="153"/>
      <c r="O109" s="153"/>
      <c r="P109" s="153"/>
      <c r="Q109" s="153"/>
      <c r="R109" s="153"/>
      <c r="S109" s="153"/>
      <c r="T109" s="153"/>
      <c r="U109" s="153"/>
      <c r="V109" s="153"/>
      <c r="W109" s="153"/>
      <c r="X109" s="153"/>
      <c r="Y109" s="153"/>
    </row>
    <row r="110" spans="1:25" s="58" customFormat="1" x14ac:dyDescent="0.25">
      <c r="A110" s="153"/>
      <c r="B110" s="153"/>
      <c r="C110" s="153"/>
      <c r="D110" s="153"/>
      <c r="E110" s="153"/>
      <c r="F110" s="153"/>
      <c r="G110" s="153"/>
      <c r="H110" s="153"/>
      <c r="I110" s="153"/>
      <c r="J110" s="153"/>
      <c r="K110" s="153"/>
      <c r="L110" s="153"/>
      <c r="M110" s="153"/>
      <c r="N110" s="153"/>
      <c r="O110" s="153"/>
      <c r="P110" s="153"/>
      <c r="Q110" s="153"/>
      <c r="R110" s="153"/>
      <c r="S110" s="153"/>
      <c r="T110" s="153"/>
      <c r="U110" s="153"/>
      <c r="V110" s="153"/>
      <c r="W110" s="153"/>
      <c r="X110" s="153"/>
      <c r="Y110" s="153"/>
    </row>
    <row r="111" spans="1:25" s="58" customFormat="1" x14ac:dyDescent="0.25">
      <c r="A111" s="153"/>
      <c r="B111" s="153"/>
      <c r="C111" s="153"/>
      <c r="D111" s="153"/>
      <c r="E111" s="153"/>
      <c r="F111" s="153"/>
      <c r="G111" s="153"/>
      <c r="H111" s="153"/>
      <c r="I111" s="153"/>
      <c r="J111" s="153"/>
      <c r="K111" s="153"/>
      <c r="L111" s="153"/>
      <c r="M111" s="153"/>
      <c r="N111" s="153"/>
      <c r="O111" s="153"/>
      <c r="P111" s="153"/>
      <c r="Q111" s="153"/>
      <c r="R111" s="153"/>
      <c r="S111" s="153"/>
      <c r="T111" s="153"/>
      <c r="U111" s="153"/>
      <c r="V111" s="153"/>
      <c r="W111" s="153"/>
      <c r="X111" s="153"/>
      <c r="Y111" s="153"/>
    </row>
    <row r="112" spans="1:25" s="58" customFormat="1" x14ac:dyDescent="0.25">
      <c r="A112" s="153"/>
      <c r="B112" s="153"/>
      <c r="C112" s="153"/>
      <c r="D112" s="153"/>
      <c r="E112" s="153"/>
      <c r="F112" s="153"/>
      <c r="G112" s="153"/>
      <c r="H112" s="153"/>
      <c r="I112" s="153"/>
      <c r="J112" s="153"/>
      <c r="K112" s="153"/>
      <c r="L112" s="153"/>
      <c r="M112" s="153"/>
      <c r="N112" s="153"/>
      <c r="O112" s="153"/>
      <c r="P112" s="153"/>
      <c r="Q112" s="153"/>
      <c r="R112" s="153"/>
      <c r="S112" s="153"/>
      <c r="T112" s="153"/>
      <c r="U112" s="153"/>
      <c r="V112" s="153"/>
      <c r="W112" s="153"/>
      <c r="X112" s="153"/>
      <c r="Y112" s="153"/>
    </row>
    <row r="113" spans="1:25" s="58" customFormat="1" x14ac:dyDescent="0.25">
      <c r="A113" s="153"/>
      <c r="B113" s="153"/>
      <c r="C113" s="153"/>
      <c r="D113" s="153"/>
      <c r="E113" s="153"/>
      <c r="F113" s="153"/>
      <c r="G113" s="153"/>
      <c r="H113" s="153"/>
      <c r="I113" s="153"/>
      <c r="J113" s="153"/>
      <c r="K113" s="153"/>
      <c r="L113" s="153"/>
      <c r="M113" s="153"/>
      <c r="N113" s="153"/>
      <c r="O113" s="153"/>
      <c r="P113" s="153"/>
      <c r="Q113" s="153"/>
      <c r="R113" s="153"/>
      <c r="S113" s="153"/>
      <c r="T113" s="153"/>
      <c r="U113" s="153"/>
      <c r="V113" s="153"/>
      <c r="W113" s="153"/>
      <c r="X113" s="153"/>
      <c r="Y113" s="153"/>
    </row>
    <row r="114" spans="1:25" s="58" customFormat="1" x14ac:dyDescent="0.25">
      <c r="A114" s="153"/>
      <c r="B114" s="153"/>
      <c r="C114" s="153"/>
      <c r="D114" s="153"/>
      <c r="E114" s="153"/>
      <c r="F114" s="153"/>
      <c r="G114" s="153"/>
      <c r="H114" s="153"/>
      <c r="I114" s="153"/>
      <c r="J114" s="153"/>
      <c r="K114" s="153"/>
      <c r="L114" s="153"/>
      <c r="M114" s="153"/>
      <c r="N114" s="153"/>
      <c r="O114" s="153"/>
      <c r="P114" s="153"/>
      <c r="Q114" s="153"/>
      <c r="R114" s="153"/>
      <c r="S114" s="153"/>
      <c r="T114" s="153"/>
      <c r="U114" s="153"/>
      <c r="V114" s="153"/>
      <c r="W114" s="153"/>
      <c r="X114" s="153"/>
      <c r="Y114" s="153"/>
    </row>
    <row r="115" spans="1:25" s="58" customFormat="1" x14ac:dyDescent="0.25">
      <c r="A115" s="153"/>
      <c r="B115" s="153"/>
      <c r="C115" s="153"/>
      <c r="D115" s="153"/>
      <c r="E115" s="153"/>
      <c r="F115" s="153"/>
      <c r="G115" s="153"/>
      <c r="H115" s="153"/>
      <c r="I115" s="153"/>
      <c r="J115" s="153"/>
      <c r="K115" s="153"/>
      <c r="L115" s="153"/>
      <c r="M115" s="153"/>
      <c r="N115" s="153"/>
      <c r="O115" s="153"/>
      <c r="P115" s="153"/>
      <c r="Q115" s="153"/>
      <c r="R115" s="153"/>
      <c r="S115" s="153"/>
      <c r="T115" s="153"/>
      <c r="U115" s="153"/>
      <c r="V115" s="153"/>
      <c r="W115" s="153"/>
      <c r="X115" s="153"/>
      <c r="Y115" s="153"/>
    </row>
    <row r="116" spans="1:25" s="58" customFormat="1" x14ac:dyDescent="0.25">
      <c r="A116" s="153"/>
      <c r="B116" s="153"/>
      <c r="C116" s="153"/>
      <c r="D116" s="153"/>
      <c r="E116" s="153"/>
      <c r="F116" s="153"/>
      <c r="G116" s="153"/>
      <c r="H116" s="153"/>
      <c r="I116" s="153"/>
      <c r="J116" s="153"/>
      <c r="K116" s="153"/>
      <c r="L116" s="153"/>
      <c r="M116" s="153"/>
      <c r="N116" s="153"/>
      <c r="O116" s="153"/>
      <c r="P116" s="153"/>
      <c r="Q116" s="153"/>
      <c r="R116" s="153"/>
      <c r="S116" s="153"/>
      <c r="T116" s="153"/>
      <c r="U116" s="153"/>
      <c r="V116" s="153"/>
      <c r="W116" s="153"/>
      <c r="X116" s="153"/>
      <c r="Y116" s="153"/>
    </row>
    <row r="117" spans="1:25" s="58" customFormat="1" x14ac:dyDescent="0.25">
      <c r="A117" s="153"/>
      <c r="B117" s="153"/>
      <c r="C117" s="153"/>
      <c r="D117" s="153"/>
      <c r="E117" s="153"/>
      <c r="F117" s="153"/>
      <c r="G117" s="153"/>
      <c r="H117" s="153"/>
      <c r="I117" s="153"/>
      <c r="J117" s="153"/>
      <c r="K117" s="153"/>
      <c r="L117" s="153"/>
      <c r="M117" s="153"/>
      <c r="N117" s="153"/>
      <c r="O117" s="153"/>
      <c r="P117" s="153"/>
      <c r="Q117" s="153"/>
      <c r="R117" s="153"/>
      <c r="S117" s="153"/>
      <c r="T117" s="153"/>
      <c r="U117" s="153"/>
      <c r="V117" s="153"/>
      <c r="W117" s="153"/>
      <c r="X117" s="153"/>
      <c r="Y117" s="153"/>
    </row>
    <row r="118" spans="1:25" s="58" customFormat="1" x14ac:dyDescent="0.25">
      <c r="A118" s="153"/>
      <c r="B118" s="153"/>
      <c r="C118" s="153"/>
      <c r="D118" s="153"/>
      <c r="E118" s="153"/>
      <c r="F118" s="153"/>
      <c r="G118" s="153"/>
      <c r="H118" s="153"/>
      <c r="I118" s="153"/>
      <c r="J118" s="153"/>
      <c r="K118" s="153"/>
      <c r="L118" s="153"/>
      <c r="M118" s="153"/>
      <c r="N118" s="153"/>
      <c r="O118" s="153"/>
      <c r="P118" s="153"/>
      <c r="Q118" s="153"/>
      <c r="R118" s="153"/>
      <c r="S118" s="153"/>
      <c r="T118" s="153"/>
      <c r="U118" s="153"/>
      <c r="V118" s="153"/>
      <c r="W118" s="153"/>
      <c r="X118" s="153"/>
      <c r="Y118" s="153"/>
    </row>
    <row r="119" spans="1:25" s="58" customFormat="1" x14ac:dyDescent="0.25">
      <c r="A119" s="153"/>
      <c r="B119" s="153"/>
      <c r="C119" s="153"/>
      <c r="D119" s="153"/>
      <c r="E119" s="153"/>
      <c r="F119" s="153"/>
      <c r="G119" s="153"/>
      <c r="H119" s="153"/>
      <c r="I119" s="153"/>
      <c r="J119" s="153"/>
      <c r="K119" s="153"/>
      <c r="L119" s="153"/>
      <c r="M119" s="153"/>
      <c r="N119" s="153"/>
      <c r="O119" s="153"/>
      <c r="P119" s="153"/>
      <c r="Q119" s="153"/>
      <c r="R119" s="153"/>
      <c r="S119" s="153"/>
      <c r="T119" s="153"/>
      <c r="U119" s="153"/>
      <c r="V119" s="153"/>
      <c r="W119" s="153"/>
      <c r="X119" s="153"/>
      <c r="Y119" s="153"/>
    </row>
    <row r="120" spans="1:25" s="58" customFormat="1" x14ac:dyDescent="0.25">
      <c r="A120" s="153"/>
      <c r="B120" s="153"/>
      <c r="C120" s="153"/>
      <c r="D120" s="153"/>
      <c r="E120" s="153"/>
      <c r="F120" s="153"/>
      <c r="G120" s="153"/>
      <c r="H120" s="153"/>
      <c r="I120" s="153"/>
      <c r="J120" s="153"/>
      <c r="K120" s="153"/>
      <c r="L120" s="153"/>
      <c r="M120" s="153"/>
      <c r="N120" s="153"/>
      <c r="O120" s="153"/>
      <c r="P120" s="153"/>
      <c r="Q120" s="153"/>
      <c r="R120" s="153"/>
      <c r="S120" s="153"/>
      <c r="T120" s="153"/>
      <c r="U120" s="153"/>
      <c r="V120" s="153"/>
      <c r="W120" s="153"/>
      <c r="X120" s="153"/>
      <c r="Y120" s="153"/>
    </row>
    <row r="121" spans="1:25" s="58" customFormat="1" x14ac:dyDescent="0.25">
      <c r="A121" s="153"/>
      <c r="B121" s="153"/>
      <c r="C121" s="153"/>
      <c r="D121" s="153"/>
      <c r="E121" s="153"/>
      <c r="F121" s="153"/>
      <c r="G121" s="153"/>
      <c r="H121" s="153"/>
      <c r="I121" s="153"/>
      <c r="J121" s="153"/>
      <c r="K121" s="153"/>
      <c r="L121" s="153"/>
      <c r="M121" s="153"/>
      <c r="N121" s="153"/>
      <c r="O121" s="153"/>
      <c r="P121" s="153"/>
      <c r="Q121" s="153"/>
      <c r="R121" s="153"/>
      <c r="S121" s="153"/>
      <c r="T121" s="153"/>
      <c r="U121" s="153"/>
      <c r="V121" s="153"/>
      <c r="W121" s="153"/>
      <c r="X121" s="153"/>
      <c r="Y121" s="153"/>
    </row>
    <row r="122" spans="1:25" s="58" customFormat="1" x14ac:dyDescent="0.25">
      <c r="A122" s="153"/>
      <c r="B122" s="153"/>
      <c r="C122" s="153"/>
      <c r="D122" s="153"/>
      <c r="E122" s="153"/>
      <c r="F122" s="153"/>
      <c r="G122" s="153"/>
      <c r="H122" s="153"/>
      <c r="I122" s="153"/>
      <c r="J122" s="153"/>
      <c r="K122" s="153"/>
      <c r="L122" s="153"/>
      <c r="M122" s="153"/>
      <c r="N122" s="153"/>
      <c r="O122" s="153"/>
      <c r="P122" s="153"/>
      <c r="Q122" s="153"/>
      <c r="R122" s="153"/>
      <c r="S122" s="153"/>
      <c r="T122" s="153"/>
      <c r="U122" s="153"/>
      <c r="V122" s="153"/>
      <c r="W122" s="153"/>
      <c r="X122" s="153"/>
      <c r="Y122" s="153"/>
    </row>
    <row r="123" spans="1:25" s="58" customFormat="1" x14ac:dyDescent="0.25">
      <c r="A123" s="153"/>
      <c r="B123" s="153"/>
      <c r="C123" s="153"/>
      <c r="D123" s="153"/>
      <c r="E123" s="153"/>
      <c r="F123" s="153"/>
      <c r="G123" s="153"/>
      <c r="H123" s="153"/>
      <c r="I123" s="153"/>
      <c r="J123" s="153"/>
      <c r="K123" s="153"/>
      <c r="L123" s="153"/>
      <c r="M123" s="153"/>
      <c r="N123" s="153"/>
      <c r="O123" s="153"/>
      <c r="P123" s="153"/>
      <c r="Q123" s="153"/>
      <c r="R123" s="153"/>
      <c r="S123" s="153"/>
      <c r="T123" s="153"/>
      <c r="U123" s="153"/>
      <c r="V123" s="153"/>
      <c r="W123" s="153"/>
      <c r="X123" s="153"/>
      <c r="Y123" s="153"/>
    </row>
    <row r="124" spans="1:25" s="58" customFormat="1" x14ac:dyDescent="0.25">
      <c r="A124" s="153"/>
      <c r="B124" s="153"/>
      <c r="C124" s="153"/>
      <c r="D124" s="153"/>
      <c r="E124" s="153"/>
      <c r="F124" s="153"/>
      <c r="G124" s="153"/>
      <c r="H124" s="153"/>
      <c r="I124" s="153"/>
      <c r="J124" s="153"/>
      <c r="K124" s="153"/>
      <c r="L124" s="153"/>
      <c r="M124" s="153"/>
      <c r="N124" s="153"/>
      <c r="O124" s="153"/>
      <c r="P124" s="153"/>
      <c r="Q124" s="153"/>
      <c r="R124" s="153"/>
      <c r="S124" s="153"/>
      <c r="T124" s="153"/>
      <c r="U124" s="153"/>
      <c r="V124" s="153"/>
      <c r="W124" s="153"/>
      <c r="X124" s="153"/>
      <c r="Y124" s="153"/>
    </row>
    <row r="125" spans="1:25" s="58" customFormat="1" x14ac:dyDescent="0.25">
      <c r="A125" s="153"/>
      <c r="B125" s="153"/>
      <c r="C125" s="153"/>
      <c r="D125" s="153"/>
      <c r="E125" s="153"/>
      <c r="F125" s="153"/>
      <c r="G125" s="153"/>
      <c r="H125" s="153"/>
      <c r="I125" s="153"/>
      <c r="J125" s="153"/>
      <c r="K125" s="153"/>
      <c r="L125" s="153"/>
      <c r="M125" s="153"/>
      <c r="N125" s="153"/>
      <c r="O125" s="153"/>
      <c r="P125" s="153"/>
      <c r="Q125" s="153"/>
      <c r="R125" s="153"/>
      <c r="S125" s="153"/>
      <c r="T125" s="153"/>
      <c r="U125" s="153"/>
      <c r="V125" s="153"/>
      <c r="W125" s="153"/>
      <c r="X125" s="153"/>
      <c r="Y125" s="153"/>
    </row>
    <row r="126" spans="1:25" s="58" customFormat="1" x14ac:dyDescent="0.25">
      <c r="A126" s="153"/>
      <c r="B126" s="153"/>
      <c r="C126" s="153"/>
      <c r="D126" s="153"/>
      <c r="E126" s="153"/>
      <c r="F126" s="153"/>
      <c r="G126" s="153"/>
      <c r="H126" s="153"/>
      <c r="I126" s="153"/>
      <c r="J126" s="153"/>
      <c r="K126" s="153"/>
      <c r="L126" s="153"/>
      <c r="M126" s="153"/>
      <c r="N126" s="153"/>
      <c r="O126" s="153"/>
      <c r="P126" s="153"/>
      <c r="Q126" s="153"/>
      <c r="R126" s="153"/>
      <c r="S126" s="153"/>
      <c r="T126" s="153"/>
      <c r="U126" s="153"/>
      <c r="V126" s="153"/>
      <c r="W126" s="153"/>
      <c r="X126" s="153"/>
      <c r="Y126" s="153"/>
    </row>
    <row r="127" spans="1:25" s="58" customFormat="1" x14ac:dyDescent="0.25">
      <c r="A127" s="153"/>
      <c r="B127" s="153"/>
      <c r="C127" s="153"/>
      <c r="D127" s="153"/>
      <c r="E127" s="153"/>
      <c r="F127" s="153"/>
      <c r="G127" s="153"/>
      <c r="H127" s="153"/>
      <c r="I127" s="153"/>
      <c r="J127" s="153"/>
      <c r="K127" s="153"/>
      <c r="L127" s="153"/>
      <c r="M127" s="153"/>
      <c r="N127" s="153"/>
      <c r="O127" s="153"/>
      <c r="P127" s="153"/>
      <c r="Q127" s="153"/>
      <c r="R127" s="153"/>
      <c r="S127" s="153"/>
      <c r="T127" s="153"/>
      <c r="U127" s="153"/>
      <c r="V127" s="153"/>
      <c r="W127" s="153"/>
      <c r="X127" s="153"/>
      <c r="Y127" s="153"/>
    </row>
    <row r="128" spans="1:25" x14ac:dyDescent="0.25">
      <c r="A128" s="153"/>
      <c r="B128" s="153"/>
      <c r="C128" s="153"/>
      <c r="D128" s="153"/>
      <c r="E128" s="153"/>
      <c r="F128" s="153"/>
      <c r="G128" s="153"/>
      <c r="H128" s="153"/>
      <c r="I128" s="153"/>
      <c r="J128" s="153"/>
      <c r="K128" s="153"/>
      <c r="L128" s="153"/>
      <c r="M128" s="153"/>
      <c r="N128" s="153"/>
      <c r="O128" s="153"/>
      <c r="P128" s="153"/>
      <c r="Q128" s="153"/>
      <c r="R128" s="153"/>
      <c r="S128" s="153"/>
      <c r="T128" s="153"/>
      <c r="U128" s="153"/>
      <c r="V128" s="153"/>
      <c r="W128" s="153"/>
      <c r="X128" s="153"/>
      <c r="Y128" s="153"/>
    </row>
    <row r="129" spans="1:25" x14ac:dyDescent="0.25">
      <c r="A129" s="153"/>
      <c r="B129" s="153"/>
      <c r="C129" s="153"/>
      <c r="D129" s="153"/>
      <c r="E129" s="153"/>
      <c r="F129" s="153"/>
      <c r="G129" s="153"/>
      <c r="H129" s="153"/>
      <c r="I129" s="153"/>
      <c r="J129" s="153"/>
      <c r="K129" s="153"/>
      <c r="L129" s="153"/>
      <c r="M129" s="153"/>
      <c r="N129" s="153"/>
      <c r="O129" s="153"/>
      <c r="P129" s="153"/>
      <c r="Q129" s="153"/>
      <c r="R129" s="153"/>
      <c r="S129" s="153"/>
      <c r="T129" s="153"/>
      <c r="U129" s="153"/>
      <c r="V129" s="153"/>
      <c r="W129" s="153"/>
      <c r="X129" s="153"/>
      <c r="Y129" s="153"/>
    </row>
    <row r="130" spans="1:25" x14ac:dyDescent="0.25">
      <c r="A130" s="153"/>
      <c r="B130" s="153"/>
      <c r="C130" s="153"/>
      <c r="D130" s="153"/>
      <c r="E130" s="153"/>
      <c r="F130" s="153"/>
      <c r="G130" s="153"/>
      <c r="H130" s="153"/>
      <c r="I130" s="153"/>
      <c r="J130" s="153"/>
      <c r="K130" s="153"/>
      <c r="L130" s="153"/>
      <c r="M130" s="153"/>
      <c r="N130" s="153"/>
      <c r="O130" s="153"/>
      <c r="P130" s="153"/>
      <c r="Q130" s="153"/>
      <c r="R130" s="153"/>
      <c r="S130" s="153"/>
      <c r="T130" s="153"/>
      <c r="U130" s="153"/>
      <c r="V130" s="153"/>
      <c r="W130" s="153"/>
      <c r="X130" s="153"/>
      <c r="Y130" s="153"/>
    </row>
    <row r="131" spans="1:25" x14ac:dyDescent="0.25">
      <c r="A131" s="153"/>
      <c r="B131" s="153"/>
      <c r="C131" s="153"/>
      <c r="D131" s="153"/>
      <c r="E131" s="153"/>
      <c r="F131" s="153"/>
      <c r="G131" s="153"/>
      <c r="H131" s="153"/>
      <c r="I131" s="153"/>
      <c r="J131" s="153"/>
      <c r="K131" s="153"/>
      <c r="L131" s="153"/>
      <c r="M131" s="153"/>
      <c r="N131" s="153"/>
      <c r="O131" s="153"/>
      <c r="P131" s="153"/>
      <c r="Q131" s="153"/>
      <c r="R131" s="153"/>
      <c r="S131" s="153"/>
      <c r="T131" s="153"/>
      <c r="U131" s="153"/>
      <c r="V131" s="153"/>
      <c r="W131" s="153"/>
      <c r="X131" s="153"/>
      <c r="Y131" s="153"/>
    </row>
    <row r="132" spans="1:25" x14ac:dyDescent="0.25">
      <c r="A132" s="153"/>
      <c r="B132" s="153"/>
      <c r="C132" s="153"/>
      <c r="D132" s="153"/>
      <c r="E132" s="153"/>
      <c r="F132" s="153"/>
      <c r="G132" s="153"/>
      <c r="H132" s="153"/>
      <c r="I132" s="153"/>
      <c r="J132" s="153"/>
      <c r="K132" s="153"/>
      <c r="L132" s="153"/>
      <c r="M132" s="153"/>
      <c r="N132" s="153"/>
      <c r="O132" s="153"/>
      <c r="P132" s="153"/>
      <c r="Q132" s="153"/>
      <c r="R132" s="153"/>
      <c r="S132" s="153"/>
      <c r="T132" s="153"/>
      <c r="U132" s="153"/>
      <c r="V132" s="153"/>
      <c r="W132" s="153"/>
      <c r="X132" s="153"/>
      <c r="Y132" s="153"/>
    </row>
    <row r="133" spans="1:25" x14ac:dyDescent="0.25">
      <c r="A133" s="153"/>
      <c r="B133" s="153"/>
      <c r="C133" s="153"/>
      <c r="D133" s="153"/>
      <c r="E133" s="153"/>
      <c r="F133" s="153"/>
      <c r="G133" s="153"/>
      <c r="H133" s="153"/>
      <c r="I133" s="153"/>
      <c r="J133" s="153"/>
      <c r="K133" s="153"/>
      <c r="L133" s="153"/>
      <c r="M133" s="153"/>
      <c r="N133" s="153"/>
      <c r="O133" s="153"/>
      <c r="P133" s="153"/>
      <c r="Q133" s="153"/>
      <c r="R133" s="153"/>
      <c r="S133" s="153"/>
      <c r="T133" s="153"/>
      <c r="U133" s="153"/>
      <c r="V133" s="153"/>
      <c r="W133" s="153"/>
      <c r="X133" s="153"/>
      <c r="Y133" s="153"/>
    </row>
    <row r="134" spans="1:25" x14ac:dyDescent="0.25">
      <c r="A134" s="153"/>
      <c r="B134" s="153"/>
      <c r="C134" s="153"/>
      <c r="D134" s="153"/>
      <c r="E134" s="153"/>
      <c r="F134" s="153"/>
      <c r="G134" s="153"/>
      <c r="H134" s="153"/>
      <c r="I134" s="153"/>
      <c r="J134" s="153"/>
      <c r="K134" s="153"/>
      <c r="L134" s="153"/>
      <c r="M134" s="153"/>
      <c r="N134" s="153"/>
      <c r="O134" s="153"/>
      <c r="P134" s="153"/>
      <c r="Q134" s="153"/>
      <c r="R134" s="153"/>
      <c r="S134" s="153"/>
      <c r="T134" s="153"/>
      <c r="U134" s="153"/>
      <c r="V134" s="153"/>
      <c r="W134" s="153"/>
      <c r="X134" s="153"/>
      <c r="Y134" s="153"/>
    </row>
    <row r="135" spans="1:25" x14ac:dyDescent="0.25">
      <c r="A135" s="153"/>
      <c r="B135" s="153"/>
      <c r="C135" s="153"/>
      <c r="D135" s="153"/>
      <c r="E135" s="153"/>
      <c r="F135" s="153"/>
      <c r="G135" s="153"/>
      <c r="H135" s="153"/>
      <c r="I135" s="153"/>
      <c r="J135" s="153"/>
      <c r="K135" s="153"/>
      <c r="L135" s="153"/>
      <c r="M135" s="153"/>
      <c r="N135" s="153"/>
      <c r="O135" s="153"/>
      <c r="P135" s="153"/>
      <c r="Q135" s="153"/>
      <c r="R135" s="153"/>
      <c r="S135" s="153"/>
      <c r="T135" s="153"/>
      <c r="U135" s="153"/>
      <c r="V135" s="153"/>
      <c r="W135" s="153"/>
      <c r="X135" s="153"/>
      <c r="Y135" s="153"/>
    </row>
    <row r="136" spans="1:25" x14ac:dyDescent="0.25">
      <c r="A136" s="153"/>
      <c r="B136" s="153"/>
      <c r="C136" s="153"/>
      <c r="D136" s="153"/>
      <c r="E136" s="153"/>
      <c r="F136" s="153"/>
      <c r="G136" s="153"/>
      <c r="H136" s="153"/>
      <c r="I136" s="153"/>
      <c r="J136" s="153"/>
      <c r="K136" s="153"/>
      <c r="L136" s="153"/>
      <c r="M136" s="153"/>
      <c r="N136" s="153"/>
      <c r="O136" s="153"/>
      <c r="P136" s="153"/>
      <c r="Q136" s="153"/>
      <c r="R136" s="153"/>
      <c r="S136" s="153"/>
      <c r="T136" s="153"/>
      <c r="U136" s="153"/>
      <c r="V136" s="153"/>
      <c r="W136" s="153"/>
      <c r="X136" s="153"/>
      <c r="Y136" s="153"/>
    </row>
    <row r="141" spans="1:25" x14ac:dyDescent="0.25">
      <c r="A141" s="146" t="s">
        <v>68</v>
      </c>
      <c r="B141" s="146"/>
      <c r="C141" s="146"/>
      <c r="D141" s="146"/>
      <c r="E141" s="146"/>
      <c r="F141" s="146"/>
      <c r="G141" s="146"/>
      <c r="H141" s="146"/>
      <c r="I141" s="146"/>
      <c r="J141" s="146"/>
      <c r="K141" s="146"/>
      <c r="L141" s="146"/>
      <c r="M141" s="146"/>
      <c r="N141" s="146"/>
      <c r="O141" s="146"/>
      <c r="P141" s="146"/>
      <c r="Q141" s="146"/>
      <c r="R141" s="146"/>
      <c r="S141" s="146"/>
      <c r="T141" s="146"/>
      <c r="U141" s="146"/>
    </row>
    <row r="142" spans="1:25" x14ac:dyDescent="0.25">
      <c r="A142" s="17"/>
      <c r="B142" s="17"/>
      <c r="C142" s="17"/>
      <c r="D142" s="17"/>
      <c r="E142" s="17"/>
      <c r="F142" s="17"/>
      <c r="G142" s="17"/>
      <c r="H142" s="17"/>
      <c r="I142" s="17"/>
      <c r="J142" s="17"/>
      <c r="K142" s="17"/>
      <c r="L142" s="17"/>
      <c r="M142" s="17"/>
      <c r="N142" s="17"/>
      <c r="O142" s="17"/>
      <c r="P142" s="17"/>
      <c r="Q142" s="17"/>
      <c r="R142" s="17"/>
      <c r="S142" s="17"/>
      <c r="T142" s="17"/>
      <c r="U142" s="17"/>
    </row>
    <row r="144" spans="1:25" ht="15.75" thickBot="1" x14ac:dyDescent="0.3"/>
    <row r="145" spans="1:25" x14ac:dyDescent="0.25">
      <c r="A145" s="222" t="str">
        <f>CONCATENATE(Arkusz18!C2," - ",Arkusz18!B2," r.")</f>
        <v>01.01.2017 - 31.05.2017 r.</v>
      </c>
      <c r="B145" s="223"/>
      <c r="C145" s="223"/>
      <c r="D145" s="223"/>
      <c r="E145" s="223"/>
      <c r="F145" s="223"/>
      <c r="G145" s="223"/>
      <c r="H145" s="223"/>
      <c r="I145" s="224"/>
      <c r="M145" s="222" t="str">
        <f>CONCATENATE(Arkusz18!C2," - ",Arkusz18!B2," r.")</f>
        <v>01.01.2017 - 31.05.2017 r.</v>
      </c>
      <c r="N145" s="223"/>
      <c r="O145" s="223"/>
      <c r="P145" s="223"/>
      <c r="Q145" s="223"/>
      <c r="R145" s="223"/>
      <c r="S145" s="223"/>
      <c r="T145" s="223"/>
      <c r="U145" s="224"/>
    </row>
    <row r="146" spans="1:25" ht="15" customHeight="1" x14ac:dyDescent="0.25">
      <c r="A146" s="209" t="s">
        <v>54</v>
      </c>
      <c r="B146" s="210"/>
      <c r="C146" s="211"/>
      <c r="D146" s="215" t="s">
        <v>55</v>
      </c>
      <c r="E146" s="220"/>
      <c r="F146" s="215" t="s">
        <v>56</v>
      </c>
      <c r="G146" s="220"/>
      <c r="H146" s="215" t="s">
        <v>52</v>
      </c>
      <c r="I146" s="216"/>
      <c r="M146" s="209" t="s">
        <v>54</v>
      </c>
      <c r="N146" s="210"/>
      <c r="O146" s="211"/>
      <c r="P146" s="215" t="s">
        <v>57</v>
      </c>
      <c r="Q146" s="220"/>
      <c r="R146" s="215" t="s">
        <v>56</v>
      </c>
      <c r="S146" s="220"/>
      <c r="T146" s="215" t="s">
        <v>52</v>
      </c>
      <c r="U146" s="216"/>
    </row>
    <row r="147" spans="1:25" ht="46.5" customHeight="1" x14ac:dyDescent="0.25">
      <c r="A147" s="212"/>
      <c r="B147" s="213"/>
      <c r="C147" s="214"/>
      <c r="D147" s="217"/>
      <c r="E147" s="221"/>
      <c r="F147" s="217"/>
      <c r="G147" s="221"/>
      <c r="H147" s="217"/>
      <c r="I147" s="218"/>
      <c r="M147" s="212"/>
      <c r="N147" s="213"/>
      <c r="O147" s="214"/>
      <c r="P147" s="217"/>
      <c r="Q147" s="221"/>
      <c r="R147" s="217"/>
      <c r="S147" s="221"/>
      <c r="T147" s="217"/>
      <c r="U147" s="218"/>
    </row>
    <row r="148" spans="1:25" ht="15" customHeight="1" x14ac:dyDescent="0.25">
      <c r="A148" s="144" t="str">
        <f>Arkusz4!B2</f>
        <v>NIEMCY</v>
      </c>
      <c r="B148" s="145"/>
      <c r="C148" s="145"/>
      <c r="D148" s="140">
        <f>Arkusz4!C2</f>
        <v>1485</v>
      </c>
      <c r="E148" s="140"/>
      <c r="F148" s="140">
        <f>Arkusz4!D2</f>
        <v>1332</v>
      </c>
      <c r="G148" s="140"/>
      <c r="H148" s="140">
        <f>Arkusz4!E2</f>
        <v>476</v>
      </c>
      <c r="I148" s="140"/>
      <c r="M148" s="144" t="str">
        <f>Arkusz5!B2</f>
        <v>NIEMCY</v>
      </c>
      <c r="N148" s="145"/>
      <c r="O148" s="145"/>
      <c r="P148" s="140">
        <f>Arkusz5!C2</f>
        <v>23</v>
      </c>
      <c r="Q148" s="140"/>
      <c r="R148" s="140">
        <f>Arkusz5!D2</f>
        <v>16</v>
      </c>
      <c r="S148" s="140"/>
      <c r="T148" s="140">
        <f>Arkusz5!E2</f>
        <v>3</v>
      </c>
      <c r="U148" s="201"/>
    </row>
    <row r="149" spans="1:25" ht="15" customHeight="1" x14ac:dyDescent="0.25">
      <c r="A149" s="148" t="str">
        <f>Arkusz4!B3</f>
        <v>FRANCJA</v>
      </c>
      <c r="B149" s="149"/>
      <c r="C149" s="149"/>
      <c r="D149" s="150">
        <f>Arkusz4!C3</f>
        <v>480</v>
      </c>
      <c r="E149" s="150"/>
      <c r="F149" s="150">
        <f>Arkusz4!D3</f>
        <v>383</v>
      </c>
      <c r="G149" s="150"/>
      <c r="H149" s="150">
        <f>Arkusz4!E3</f>
        <v>34</v>
      </c>
      <c r="I149" s="150"/>
      <c r="M149" s="148" t="str">
        <f>Arkusz5!B3</f>
        <v>RUMUNIA</v>
      </c>
      <c r="N149" s="149"/>
      <c r="O149" s="149"/>
      <c r="P149" s="150">
        <f>Arkusz5!C3</f>
        <v>9</v>
      </c>
      <c r="Q149" s="150"/>
      <c r="R149" s="150">
        <f>Arkusz5!D3</f>
        <v>5</v>
      </c>
      <c r="S149" s="150"/>
      <c r="T149" s="150">
        <f>Arkusz5!E3</f>
        <v>0</v>
      </c>
      <c r="U149" s="199"/>
    </row>
    <row r="150" spans="1:25" ht="15" customHeight="1" x14ac:dyDescent="0.25">
      <c r="A150" s="144" t="str">
        <f>Arkusz4!B4</f>
        <v>AUSTRIA</v>
      </c>
      <c r="B150" s="145"/>
      <c r="C150" s="145"/>
      <c r="D150" s="140">
        <f>Arkusz4!C4</f>
        <v>177</v>
      </c>
      <c r="E150" s="140"/>
      <c r="F150" s="140">
        <f>Arkusz4!D4</f>
        <v>141</v>
      </c>
      <c r="G150" s="140"/>
      <c r="H150" s="140">
        <f>Arkusz4!E4</f>
        <v>110</v>
      </c>
      <c r="I150" s="140"/>
      <c r="M150" s="144" t="str">
        <f>Arkusz5!B4</f>
        <v>FRANCJA</v>
      </c>
      <c r="N150" s="145"/>
      <c r="O150" s="145"/>
      <c r="P150" s="140">
        <f>Arkusz5!C4</f>
        <v>6</v>
      </c>
      <c r="Q150" s="140"/>
      <c r="R150" s="140">
        <f>Arkusz5!D4</f>
        <v>5</v>
      </c>
      <c r="S150" s="140"/>
      <c r="T150" s="140">
        <f>Arkusz5!E4</f>
        <v>0</v>
      </c>
      <c r="U150" s="201"/>
    </row>
    <row r="151" spans="1:25" ht="15" customHeight="1" x14ac:dyDescent="0.25">
      <c r="A151" s="148" t="str">
        <f>Arkusz4!B5</f>
        <v>SZWECJA</v>
      </c>
      <c r="B151" s="149"/>
      <c r="C151" s="149"/>
      <c r="D151" s="150">
        <f>Arkusz4!C5</f>
        <v>98</v>
      </c>
      <c r="E151" s="150"/>
      <c r="F151" s="150">
        <f>Arkusz4!D5</f>
        <v>82</v>
      </c>
      <c r="G151" s="150"/>
      <c r="H151" s="150">
        <f>Arkusz4!E5</f>
        <v>43</v>
      </c>
      <c r="I151" s="150"/>
      <c r="M151" s="148" t="str">
        <f>Arkusz5!B5</f>
        <v>LITWA</v>
      </c>
      <c r="N151" s="149"/>
      <c r="O151" s="149"/>
      <c r="P151" s="150">
        <f>Arkusz5!C5</f>
        <v>6</v>
      </c>
      <c r="Q151" s="150"/>
      <c r="R151" s="150">
        <f>Arkusz5!D5</f>
        <v>0</v>
      </c>
      <c r="S151" s="150"/>
      <c r="T151" s="150">
        <f>Arkusz5!E5</f>
        <v>0</v>
      </c>
      <c r="U151" s="199"/>
    </row>
    <row r="152" spans="1:25" ht="15" customHeight="1" x14ac:dyDescent="0.25">
      <c r="A152" s="144" t="str">
        <f>Arkusz4!B6</f>
        <v>BELGIA</v>
      </c>
      <c r="B152" s="145"/>
      <c r="C152" s="145"/>
      <c r="D152" s="140">
        <f>Arkusz4!C6</f>
        <v>94</v>
      </c>
      <c r="E152" s="140"/>
      <c r="F152" s="140">
        <f>Arkusz4!D6</f>
        <v>76</v>
      </c>
      <c r="G152" s="140"/>
      <c r="H152" s="140">
        <f>Arkusz4!E6</f>
        <v>13</v>
      </c>
      <c r="I152" s="140"/>
      <c r="M152" s="144" t="str">
        <f>Arkusz5!B6</f>
        <v>BELGIA</v>
      </c>
      <c r="N152" s="145"/>
      <c r="O152" s="145"/>
      <c r="P152" s="140">
        <f>Arkusz5!C6</f>
        <v>5</v>
      </c>
      <c r="Q152" s="140"/>
      <c r="R152" s="140">
        <f>Arkusz5!D6</f>
        <v>2</v>
      </c>
      <c r="S152" s="140"/>
      <c r="T152" s="140">
        <f>Arkusz5!E6</f>
        <v>0</v>
      </c>
      <c r="U152" s="201"/>
    </row>
    <row r="153" spans="1:25" ht="15" customHeight="1" thickBot="1" x14ac:dyDescent="0.3">
      <c r="A153" s="197" t="str">
        <f>Arkusz4!B7</f>
        <v>Pozostałe</v>
      </c>
      <c r="B153" s="198"/>
      <c r="C153" s="198"/>
      <c r="D153" s="141">
        <f>Arkusz4!C7</f>
        <v>226</v>
      </c>
      <c r="E153" s="141"/>
      <c r="F153" s="141">
        <f>Arkusz4!D7</f>
        <v>207</v>
      </c>
      <c r="G153" s="141"/>
      <c r="H153" s="141">
        <f>Arkusz4!E7</f>
        <v>72</v>
      </c>
      <c r="I153" s="141"/>
      <c r="M153" s="197" t="str">
        <f>Arkusz5!B7</f>
        <v>Pozostałe</v>
      </c>
      <c r="N153" s="198"/>
      <c r="O153" s="198"/>
      <c r="P153" s="141">
        <f>Arkusz5!C7</f>
        <v>29</v>
      </c>
      <c r="Q153" s="141"/>
      <c r="R153" s="141">
        <f>Arkusz5!D7</f>
        <v>13</v>
      </c>
      <c r="S153" s="141"/>
      <c r="T153" s="141">
        <f>Arkusz5!E7</f>
        <v>2</v>
      </c>
      <c r="U153" s="147"/>
    </row>
    <row r="154" spans="1:25" ht="15.75" thickBot="1" x14ac:dyDescent="0.3">
      <c r="A154" s="204" t="s">
        <v>70</v>
      </c>
      <c r="B154" s="205"/>
      <c r="C154" s="205"/>
      <c r="D154" s="138">
        <f>SUM(D148:E153)</f>
        <v>2560</v>
      </c>
      <c r="E154" s="138"/>
      <c r="F154" s="138">
        <f>SUM(F148:G153)</f>
        <v>2221</v>
      </c>
      <c r="G154" s="138"/>
      <c r="H154" s="138">
        <f>SUM(H148:I153)</f>
        <v>748</v>
      </c>
      <c r="I154" s="139"/>
      <c r="M154" s="204" t="s">
        <v>70</v>
      </c>
      <c r="N154" s="205"/>
      <c r="O154" s="205"/>
      <c r="P154" s="138">
        <f>SUM(P148:Q153)</f>
        <v>78</v>
      </c>
      <c r="Q154" s="138"/>
      <c r="R154" s="138">
        <f t="shared" ref="R154" si="0">SUM(R148:S153)</f>
        <v>41</v>
      </c>
      <c r="S154" s="138"/>
      <c r="T154" s="138">
        <f>SUM(T148:U153)</f>
        <v>5</v>
      </c>
      <c r="U154" s="139"/>
    </row>
    <row r="156" spans="1:25" x14ac:dyDescent="0.25">
      <c r="A156" s="142" t="s">
        <v>160</v>
      </c>
      <c r="B156" s="143"/>
      <c r="C156" s="143"/>
      <c r="D156" s="143"/>
      <c r="E156" s="143"/>
      <c r="F156" s="143"/>
      <c r="G156" s="143"/>
      <c r="H156" s="143"/>
      <c r="I156" s="143"/>
      <c r="J156" s="143"/>
      <c r="K156" s="143"/>
      <c r="L156" s="143"/>
      <c r="M156" s="143"/>
      <c r="N156" s="143"/>
      <c r="O156" s="143"/>
      <c r="P156" s="143"/>
      <c r="Q156" s="143"/>
      <c r="R156" s="143"/>
      <c r="S156" s="143"/>
      <c r="T156" s="143"/>
      <c r="U156" s="143"/>
      <c r="V156" s="143"/>
      <c r="W156" s="143"/>
      <c r="X156" s="143"/>
      <c r="Y156" s="143"/>
    </row>
    <row r="157" spans="1:25" x14ac:dyDescent="0.25">
      <c r="A157" s="143"/>
      <c r="B157" s="143"/>
      <c r="C157" s="143"/>
      <c r="D157" s="143"/>
      <c r="E157" s="143"/>
      <c r="F157" s="143"/>
      <c r="G157" s="143"/>
      <c r="H157" s="143"/>
      <c r="I157" s="143"/>
      <c r="J157" s="143"/>
      <c r="K157" s="143"/>
      <c r="L157" s="143"/>
      <c r="M157" s="143"/>
      <c r="N157" s="143"/>
      <c r="O157" s="143"/>
      <c r="P157" s="143"/>
      <c r="Q157" s="143"/>
      <c r="R157" s="143"/>
      <c r="S157" s="143"/>
      <c r="T157" s="143"/>
      <c r="U157" s="143"/>
      <c r="V157" s="143"/>
      <c r="W157" s="143"/>
      <c r="X157" s="143"/>
      <c r="Y157" s="143"/>
    </row>
    <row r="158" spans="1:25" s="61" customFormat="1" x14ac:dyDescent="0.25">
      <c r="A158" s="143"/>
      <c r="B158" s="143"/>
      <c r="C158" s="143"/>
      <c r="D158" s="143"/>
      <c r="E158" s="143"/>
      <c r="F158" s="143"/>
      <c r="G158" s="143"/>
      <c r="H158" s="143"/>
      <c r="I158" s="143"/>
      <c r="J158" s="143"/>
      <c r="K158" s="143"/>
      <c r="L158" s="143"/>
      <c r="M158" s="143"/>
      <c r="N158" s="143"/>
      <c r="O158" s="143"/>
      <c r="P158" s="143"/>
      <c r="Q158" s="143"/>
      <c r="R158" s="143"/>
      <c r="S158" s="143"/>
      <c r="T158" s="143"/>
      <c r="U158" s="143"/>
      <c r="V158" s="143"/>
      <c r="W158" s="143"/>
      <c r="X158" s="143"/>
      <c r="Y158" s="143"/>
    </row>
    <row r="159" spans="1:25" s="61" customFormat="1" x14ac:dyDescent="0.25">
      <c r="A159" s="143"/>
      <c r="B159" s="143"/>
      <c r="C159" s="143"/>
      <c r="D159" s="143"/>
      <c r="E159" s="143"/>
      <c r="F159" s="143"/>
      <c r="G159" s="143"/>
      <c r="H159" s="143"/>
      <c r="I159" s="143"/>
      <c r="J159" s="143"/>
      <c r="K159" s="143"/>
      <c r="L159" s="143"/>
      <c r="M159" s="143"/>
      <c r="N159" s="143"/>
      <c r="O159" s="143"/>
      <c r="P159" s="143"/>
      <c r="Q159" s="143"/>
      <c r="R159" s="143"/>
      <c r="S159" s="143"/>
      <c r="T159" s="143"/>
      <c r="U159" s="143"/>
      <c r="V159" s="143"/>
      <c r="W159" s="143"/>
      <c r="X159" s="143"/>
      <c r="Y159" s="143"/>
    </row>
    <row r="160" spans="1:25" s="61" customFormat="1" x14ac:dyDescent="0.25">
      <c r="A160" s="143"/>
      <c r="B160" s="143"/>
      <c r="C160" s="143"/>
      <c r="D160" s="143"/>
      <c r="E160" s="143"/>
      <c r="F160" s="143"/>
      <c r="G160" s="143"/>
      <c r="H160" s="143"/>
      <c r="I160" s="143"/>
      <c r="J160" s="143"/>
      <c r="K160" s="143"/>
      <c r="L160" s="143"/>
      <c r="M160" s="143"/>
      <c r="N160" s="143"/>
      <c r="O160" s="143"/>
      <c r="P160" s="143"/>
      <c r="Q160" s="143"/>
      <c r="R160" s="143"/>
      <c r="S160" s="143"/>
      <c r="T160" s="143"/>
      <c r="U160" s="143"/>
      <c r="V160" s="143"/>
      <c r="W160" s="143"/>
      <c r="X160" s="143"/>
      <c r="Y160" s="143"/>
    </row>
    <row r="161" spans="1:26" x14ac:dyDescent="0.25">
      <c r="A161" s="143"/>
      <c r="B161" s="143"/>
      <c r="C161" s="143"/>
      <c r="D161" s="143"/>
      <c r="E161" s="143"/>
      <c r="F161" s="143"/>
      <c r="G161" s="143"/>
      <c r="H161" s="143"/>
      <c r="I161" s="143"/>
      <c r="J161" s="143"/>
      <c r="K161" s="143"/>
      <c r="L161" s="143"/>
      <c r="M161" s="143"/>
      <c r="N161" s="143"/>
      <c r="O161" s="143"/>
      <c r="P161" s="143"/>
      <c r="Q161" s="143"/>
      <c r="R161" s="143"/>
      <c r="S161" s="143"/>
      <c r="T161" s="143"/>
      <c r="U161" s="143"/>
      <c r="V161" s="143"/>
      <c r="W161" s="143"/>
      <c r="X161" s="143"/>
      <c r="Y161" s="143"/>
    </row>
    <row r="162" spans="1:26" x14ac:dyDescent="0.25">
      <c r="A162" s="143"/>
      <c r="B162" s="143"/>
      <c r="C162" s="143"/>
      <c r="D162" s="143"/>
      <c r="E162" s="143"/>
      <c r="F162" s="143"/>
      <c r="G162" s="143"/>
      <c r="H162" s="143"/>
      <c r="I162" s="143"/>
      <c r="J162" s="143"/>
      <c r="K162" s="143"/>
      <c r="L162" s="143"/>
      <c r="M162" s="143"/>
      <c r="N162" s="143"/>
      <c r="O162" s="143"/>
      <c r="P162" s="143"/>
      <c r="Q162" s="143"/>
      <c r="R162" s="143"/>
      <c r="S162" s="143"/>
      <c r="T162" s="143"/>
      <c r="U162" s="143"/>
      <c r="V162" s="143"/>
      <c r="W162" s="143"/>
      <c r="X162" s="143"/>
      <c r="Y162" s="143"/>
    </row>
    <row r="163" spans="1:26" x14ac:dyDescent="0.25">
      <c r="A163" s="143"/>
      <c r="B163" s="143"/>
      <c r="C163" s="143"/>
      <c r="D163" s="143"/>
      <c r="E163" s="143"/>
      <c r="F163" s="143"/>
      <c r="G163" s="143"/>
      <c r="H163" s="143"/>
      <c r="I163" s="143"/>
      <c r="J163" s="143"/>
      <c r="K163" s="143"/>
      <c r="L163" s="143"/>
      <c r="M163" s="143"/>
      <c r="N163" s="143"/>
      <c r="O163" s="143"/>
      <c r="P163" s="143"/>
      <c r="Q163" s="143"/>
      <c r="R163" s="143"/>
      <c r="S163" s="143"/>
      <c r="T163" s="143"/>
      <c r="U163" s="143"/>
      <c r="V163" s="143"/>
      <c r="W163" s="143"/>
      <c r="X163" s="143"/>
      <c r="Y163" s="143"/>
    </row>
    <row r="164" spans="1:26" x14ac:dyDescent="0.25">
      <c r="A164" s="143"/>
      <c r="B164" s="143"/>
      <c r="C164" s="143"/>
      <c r="D164" s="143"/>
      <c r="E164" s="143"/>
      <c r="F164" s="143"/>
      <c r="G164" s="143"/>
      <c r="H164" s="143"/>
      <c r="I164" s="143"/>
      <c r="J164" s="143"/>
      <c r="K164" s="143"/>
      <c r="L164" s="143"/>
      <c r="M164" s="143"/>
      <c r="N164" s="143"/>
      <c r="O164" s="143"/>
      <c r="P164" s="143"/>
      <c r="Q164" s="143"/>
      <c r="R164" s="143"/>
      <c r="S164" s="143"/>
      <c r="T164" s="143"/>
      <c r="U164" s="143"/>
      <c r="V164" s="143"/>
      <c r="W164" s="143"/>
      <c r="X164" s="143"/>
      <c r="Y164" s="143"/>
    </row>
    <row r="165" spans="1:26" x14ac:dyDescent="0.25">
      <c r="A165" s="143"/>
      <c r="B165" s="143"/>
      <c r="C165" s="143"/>
      <c r="D165" s="143"/>
      <c r="E165" s="143"/>
      <c r="F165" s="143"/>
      <c r="G165" s="143"/>
      <c r="H165" s="143"/>
      <c r="I165" s="143"/>
      <c r="J165" s="143"/>
      <c r="K165" s="143"/>
      <c r="L165" s="143"/>
      <c r="M165" s="143"/>
      <c r="N165" s="143"/>
      <c r="O165" s="143"/>
      <c r="P165" s="143"/>
      <c r="Q165" s="143"/>
      <c r="R165" s="143"/>
      <c r="S165" s="143"/>
      <c r="T165" s="143"/>
      <c r="U165" s="143"/>
      <c r="V165" s="143"/>
      <c r="W165" s="143"/>
      <c r="X165" s="143"/>
      <c r="Y165" s="143"/>
    </row>
    <row r="166" spans="1:26" x14ac:dyDescent="0.25">
      <c r="A166" s="143"/>
      <c r="B166" s="143"/>
      <c r="C166" s="143"/>
      <c r="D166" s="143"/>
      <c r="E166" s="143"/>
      <c r="F166" s="143"/>
      <c r="G166" s="143"/>
      <c r="H166" s="143"/>
      <c r="I166" s="143"/>
      <c r="J166" s="143"/>
      <c r="K166" s="143"/>
      <c r="L166" s="143"/>
      <c r="M166" s="143"/>
      <c r="N166" s="143"/>
      <c r="O166" s="143"/>
      <c r="P166" s="143"/>
      <c r="Q166" s="143"/>
      <c r="R166" s="143"/>
      <c r="S166" s="143"/>
      <c r="T166" s="143"/>
      <c r="U166" s="143"/>
      <c r="V166" s="143"/>
      <c r="W166" s="143"/>
      <c r="X166" s="143"/>
      <c r="Y166" s="143"/>
    </row>
    <row r="168" spans="1:26" ht="15" customHeight="1" x14ac:dyDescent="0.25">
      <c r="A168" s="132" t="s">
        <v>69</v>
      </c>
      <c r="B168" s="132"/>
      <c r="C168" s="132"/>
      <c r="D168" s="132"/>
      <c r="E168" s="132"/>
      <c r="F168" s="132"/>
      <c r="G168" s="132"/>
      <c r="H168" s="132"/>
      <c r="I168" s="132"/>
      <c r="J168" s="132"/>
      <c r="K168" s="132"/>
      <c r="L168" s="132"/>
      <c r="M168" s="132"/>
      <c r="N168" s="132"/>
      <c r="O168" s="132"/>
      <c r="P168" s="132"/>
      <c r="Q168" s="132"/>
      <c r="R168" s="132"/>
      <c r="S168" s="132"/>
      <c r="T168" s="132"/>
      <c r="U168" s="132"/>
      <c r="V168" s="132"/>
      <c r="W168" s="132"/>
      <c r="X168" s="132"/>
      <c r="Y168" s="132"/>
      <c r="Z168" s="132"/>
    </row>
    <row r="169" spans="1:26" x14ac:dyDescent="0.25">
      <c r="A169" s="18"/>
      <c r="B169" s="18"/>
      <c r="C169" s="18"/>
      <c r="D169" s="18"/>
      <c r="E169" s="18"/>
      <c r="F169" s="18"/>
      <c r="G169" s="18"/>
      <c r="H169" s="18"/>
      <c r="I169" s="18"/>
      <c r="J169" s="18"/>
      <c r="K169" s="18"/>
      <c r="L169" s="18"/>
      <c r="M169" s="18"/>
      <c r="N169" s="18"/>
      <c r="O169" s="18"/>
      <c r="P169" s="18"/>
      <c r="Q169" s="18"/>
      <c r="R169" s="18"/>
      <c r="S169" s="18"/>
      <c r="T169" s="18"/>
      <c r="U169" s="18"/>
    </row>
    <row r="170" spans="1:26" x14ac:dyDescent="0.25">
      <c r="A170" s="146" t="s">
        <v>145</v>
      </c>
      <c r="B170" s="146"/>
      <c r="C170" s="146"/>
      <c r="D170" s="146"/>
      <c r="E170" s="146"/>
      <c r="F170" s="146"/>
      <c r="G170" s="146"/>
      <c r="H170" s="146"/>
      <c r="I170" s="146"/>
      <c r="J170" s="146"/>
      <c r="K170" s="146"/>
      <c r="L170" s="146"/>
      <c r="M170" s="146"/>
      <c r="N170" s="146"/>
      <c r="O170" s="146"/>
      <c r="P170" s="146"/>
      <c r="Q170" s="146"/>
      <c r="R170" s="146"/>
      <c r="S170" s="146"/>
      <c r="T170" s="146"/>
      <c r="U170" s="146"/>
    </row>
    <row r="171" spans="1:26" x14ac:dyDescent="0.25">
      <c r="A171" s="17"/>
      <c r="B171" s="17"/>
      <c r="C171" s="17"/>
      <c r="D171" s="17"/>
      <c r="E171" s="17"/>
      <c r="F171" s="17"/>
      <c r="G171" s="17"/>
      <c r="H171" s="17"/>
      <c r="I171" s="17"/>
      <c r="J171" s="17"/>
      <c r="K171" s="17"/>
      <c r="L171" s="17"/>
      <c r="M171" s="17"/>
      <c r="N171" s="17"/>
      <c r="O171" s="17"/>
      <c r="P171" s="17"/>
      <c r="Q171" s="17"/>
      <c r="R171" s="17"/>
      <c r="S171" s="17"/>
      <c r="T171" s="17"/>
      <c r="U171" s="17"/>
    </row>
    <row r="172" spans="1:26" ht="15.75" thickBot="1" x14ac:dyDescent="0.3">
      <c r="A172" s="17"/>
      <c r="B172" s="17"/>
      <c r="C172" s="17"/>
      <c r="D172" s="17"/>
      <c r="E172" s="17"/>
      <c r="F172" s="17"/>
      <c r="G172" s="17"/>
      <c r="H172" s="17"/>
      <c r="I172" s="17"/>
      <c r="J172" s="17"/>
      <c r="K172" s="17"/>
      <c r="L172" s="17"/>
      <c r="M172" s="17"/>
      <c r="N172" s="17"/>
      <c r="O172" s="17"/>
      <c r="P172" s="17"/>
      <c r="Q172" s="17"/>
      <c r="R172" s="17"/>
      <c r="S172" s="17"/>
      <c r="T172" s="17"/>
      <c r="U172" s="17"/>
    </row>
    <row r="173" spans="1:26" x14ac:dyDescent="0.25">
      <c r="C173" s="135" t="s">
        <v>0</v>
      </c>
      <c r="D173" s="136"/>
      <c r="E173" s="136"/>
      <c r="F173" s="136"/>
      <c r="G173" s="202" t="str">
        <f>CONCATENATE(Arkusz18!A2," - ",Arkusz18!B2," r.")</f>
        <v>01.05.2017 - 31.05.2017 r.</v>
      </c>
      <c r="H173" s="202"/>
      <c r="I173" s="202"/>
      <c r="J173" s="202"/>
      <c r="K173" s="202"/>
      <c r="L173" s="202"/>
      <c r="M173" s="202"/>
      <c r="N173" s="202"/>
      <c r="O173" s="202"/>
      <c r="P173" s="202"/>
      <c r="Q173" s="202"/>
      <c r="R173" s="202"/>
      <c r="S173" s="202"/>
      <c r="T173" s="202"/>
      <c r="U173" s="203"/>
    </row>
    <row r="174" spans="1:26" ht="72" customHeight="1" x14ac:dyDescent="0.25">
      <c r="C174" s="193"/>
      <c r="D174" s="194"/>
      <c r="E174" s="194"/>
      <c r="F174" s="194"/>
      <c r="G174" s="102" t="s">
        <v>58</v>
      </c>
      <c r="H174" s="103"/>
      <c r="I174" s="104"/>
      <c r="J174" s="102" t="s">
        <v>59</v>
      </c>
      <c r="K174" s="103"/>
      <c r="L174" s="104"/>
      <c r="M174" s="102" t="s">
        <v>60</v>
      </c>
      <c r="N174" s="103"/>
      <c r="O174" s="104"/>
      <c r="P174" s="102" t="s">
        <v>72</v>
      </c>
      <c r="Q174" s="103"/>
      <c r="R174" s="104"/>
      <c r="S174" s="102" t="s">
        <v>61</v>
      </c>
      <c r="T174" s="103"/>
      <c r="U174" s="200"/>
    </row>
    <row r="175" spans="1:26" x14ac:dyDescent="0.25">
      <c r="C175" s="186" t="str">
        <f>Arkusz6!B2</f>
        <v>ROSJA</v>
      </c>
      <c r="D175" s="187"/>
      <c r="E175" s="187"/>
      <c r="F175" s="187"/>
      <c r="G175" s="63">
        <f>Arkusz6!C2</f>
        <v>0</v>
      </c>
      <c r="H175" s="63"/>
      <c r="I175" s="63"/>
      <c r="J175" s="63">
        <f>Arkusz6!D2</f>
        <v>0</v>
      </c>
      <c r="K175" s="63"/>
      <c r="L175" s="63"/>
      <c r="M175" s="63">
        <f>Arkusz6!E2</f>
        <v>0</v>
      </c>
      <c r="N175" s="63"/>
      <c r="O175" s="63"/>
      <c r="P175" s="63">
        <f>Arkusz6!F2</f>
        <v>143</v>
      </c>
      <c r="Q175" s="63"/>
      <c r="R175" s="63"/>
      <c r="S175" s="63">
        <f>Arkusz6!G2</f>
        <v>249</v>
      </c>
      <c r="T175" s="63"/>
      <c r="U175" s="63"/>
    </row>
    <row r="176" spans="1:26" ht="15" customHeight="1" x14ac:dyDescent="0.25">
      <c r="C176" s="151" t="str">
        <f>Arkusz6!B3</f>
        <v>UKRAINA</v>
      </c>
      <c r="D176" s="152"/>
      <c r="E176" s="152"/>
      <c r="F176" s="152"/>
      <c r="G176" s="96">
        <f>Arkusz6!C3</f>
        <v>23</v>
      </c>
      <c r="H176" s="96"/>
      <c r="I176" s="96"/>
      <c r="J176" s="96">
        <f>Arkusz6!D3</f>
        <v>17</v>
      </c>
      <c r="K176" s="96"/>
      <c r="L176" s="96"/>
      <c r="M176" s="96">
        <f>Arkusz6!E3</f>
        <v>0</v>
      </c>
      <c r="N176" s="96"/>
      <c r="O176" s="96"/>
      <c r="P176" s="96">
        <f>Arkusz6!F3</f>
        <v>21</v>
      </c>
      <c r="Q176" s="96"/>
      <c r="R176" s="96"/>
      <c r="S176" s="96">
        <f>Arkusz6!G3</f>
        <v>13</v>
      </c>
      <c r="T176" s="96"/>
      <c r="U176" s="96"/>
    </row>
    <row r="177" spans="3:21" ht="15" customHeight="1" x14ac:dyDescent="0.25">
      <c r="C177" s="186" t="str">
        <f>Arkusz6!B4</f>
        <v>TADŻYKISTAN</v>
      </c>
      <c r="D177" s="187"/>
      <c r="E177" s="187"/>
      <c r="F177" s="187"/>
      <c r="G177" s="63">
        <f>Arkusz6!C4</f>
        <v>2</v>
      </c>
      <c r="H177" s="63"/>
      <c r="I177" s="63"/>
      <c r="J177" s="63">
        <f>Arkusz6!D4</f>
        <v>4</v>
      </c>
      <c r="K177" s="63"/>
      <c r="L177" s="63"/>
      <c r="M177" s="63">
        <f>Arkusz6!E4</f>
        <v>0</v>
      </c>
      <c r="N177" s="63"/>
      <c r="O177" s="63"/>
      <c r="P177" s="63">
        <f>Arkusz6!F4</f>
        <v>14</v>
      </c>
      <c r="Q177" s="63"/>
      <c r="R177" s="63"/>
      <c r="S177" s="63">
        <f>Arkusz6!G4</f>
        <v>7</v>
      </c>
      <c r="T177" s="63"/>
      <c r="U177" s="63"/>
    </row>
    <row r="178" spans="3:21" ht="15" customHeight="1" x14ac:dyDescent="0.25">
      <c r="C178" s="151" t="str">
        <f>Arkusz6!B5</f>
        <v>SYRIA</v>
      </c>
      <c r="D178" s="152"/>
      <c r="E178" s="152"/>
      <c r="F178" s="152"/>
      <c r="G178" s="96">
        <f>Arkusz6!C5</f>
        <v>4</v>
      </c>
      <c r="H178" s="96"/>
      <c r="I178" s="96"/>
      <c r="J178" s="96">
        <f>Arkusz6!D5</f>
        <v>7</v>
      </c>
      <c r="K178" s="96"/>
      <c r="L178" s="96"/>
      <c r="M178" s="96">
        <f>Arkusz6!E5</f>
        <v>0</v>
      </c>
      <c r="N178" s="96"/>
      <c r="O178" s="96"/>
      <c r="P178" s="96">
        <f>Arkusz6!F5</f>
        <v>0</v>
      </c>
      <c r="Q178" s="96"/>
      <c r="R178" s="96"/>
      <c r="S178" s="96">
        <f>Arkusz6!G5</f>
        <v>5</v>
      </c>
      <c r="T178" s="96"/>
      <c r="U178" s="96"/>
    </row>
    <row r="179" spans="3:21" ht="15" customHeight="1" x14ac:dyDescent="0.25">
      <c r="C179" s="186" t="str">
        <f>Arkusz6!B6</f>
        <v>KAZACHSTAN</v>
      </c>
      <c r="D179" s="187"/>
      <c r="E179" s="187"/>
      <c r="F179" s="187"/>
      <c r="G179" s="63">
        <f>Arkusz6!C6</f>
        <v>0</v>
      </c>
      <c r="H179" s="63"/>
      <c r="I179" s="63"/>
      <c r="J179" s="63">
        <f>Arkusz6!D6</f>
        <v>0</v>
      </c>
      <c r="K179" s="63"/>
      <c r="L179" s="63"/>
      <c r="M179" s="63">
        <f>Arkusz6!E6</f>
        <v>0</v>
      </c>
      <c r="N179" s="63"/>
      <c r="O179" s="63"/>
      <c r="P179" s="63">
        <f>Arkusz6!F6</f>
        <v>11</v>
      </c>
      <c r="Q179" s="63"/>
      <c r="R179" s="63"/>
      <c r="S179" s="63">
        <f>Arkusz6!G6</f>
        <v>0</v>
      </c>
      <c r="T179" s="63"/>
      <c r="U179" s="63"/>
    </row>
    <row r="180" spans="3:21" ht="15" customHeight="1" thickBot="1" x14ac:dyDescent="0.3">
      <c r="C180" s="195" t="str">
        <f>Arkusz6!B7</f>
        <v>Pozostałe</v>
      </c>
      <c r="D180" s="196"/>
      <c r="E180" s="196"/>
      <c r="F180" s="196"/>
      <c r="G180" s="97">
        <f>Arkusz6!C7</f>
        <v>1</v>
      </c>
      <c r="H180" s="97"/>
      <c r="I180" s="97"/>
      <c r="J180" s="97">
        <f>Arkusz6!D7</f>
        <v>3</v>
      </c>
      <c r="K180" s="97"/>
      <c r="L180" s="97"/>
      <c r="M180" s="97">
        <f>Arkusz6!E7</f>
        <v>0</v>
      </c>
      <c r="N180" s="97"/>
      <c r="O180" s="97"/>
      <c r="P180" s="97">
        <f>Arkusz6!F7</f>
        <v>23</v>
      </c>
      <c r="Q180" s="97"/>
      <c r="R180" s="97"/>
      <c r="S180" s="97">
        <f>Arkusz6!G7</f>
        <v>36</v>
      </c>
      <c r="T180" s="97"/>
      <c r="U180" s="97"/>
    </row>
    <row r="181" spans="3:21" ht="15.75" thickBot="1" x14ac:dyDescent="0.3">
      <c r="C181" s="188" t="s">
        <v>1</v>
      </c>
      <c r="D181" s="189"/>
      <c r="E181" s="189"/>
      <c r="F181" s="189"/>
      <c r="G181" s="100">
        <f>SUM(G175:I180)</f>
        <v>30</v>
      </c>
      <c r="H181" s="100"/>
      <c r="I181" s="100"/>
      <c r="J181" s="100">
        <f t="shared" ref="J181" si="1">SUM(J175:L180)</f>
        <v>31</v>
      </c>
      <c r="K181" s="100"/>
      <c r="L181" s="100"/>
      <c r="M181" s="100">
        <f t="shared" ref="M181" si="2">SUM(M175:O180)</f>
        <v>0</v>
      </c>
      <c r="N181" s="100"/>
      <c r="O181" s="100"/>
      <c r="P181" s="100">
        <f t="shared" ref="P181" si="3">SUM(P175:R180)</f>
        <v>212</v>
      </c>
      <c r="Q181" s="100"/>
      <c r="R181" s="100"/>
      <c r="S181" s="100">
        <f>SUM(S175:U180)</f>
        <v>310</v>
      </c>
      <c r="T181" s="100"/>
      <c r="U181" s="101"/>
    </row>
    <row r="184" spans="3:21" ht="15.75" thickBot="1" x14ac:dyDescent="0.3"/>
    <row r="185" spans="3:21" ht="15" customHeight="1" x14ac:dyDescent="0.25">
      <c r="C185" s="135" t="s">
        <v>0</v>
      </c>
      <c r="D185" s="136"/>
      <c r="E185" s="136"/>
      <c r="F185" s="136"/>
      <c r="G185" s="202" t="str">
        <f>CONCATENATE(Arkusz18!C2," - ",Arkusz18!B2," r.")</f>
        <v>01.01.2017 - 31.05.2017 r.</v>
      </c>
      <c r="H185" s="202"/>
      <c r="I185" s="202"/>
      <c r="J185" s="202"/>
      <c r="K185" s="202"/>
      <c r="L185" s="202"/>
      <c r="M185" s="202"/>
      <c r="N185" s="202"/>
      <c r="O185" s="202"/>
      <c r="P185" s="202"/>
      <c r="Q185" s="202"/>
      <c r="R185" s="202"/>
      <c r="S185" s="202"/>
      <c r="T185" s="202"/>
      <c r="U185" s="203"/>
    </row>
    <row r="186" spans="3:21" ht="70.5" customHeight="1" x14ac:dyDescent="0.25">
      <c r="C186" s="193"/>
      <c r="D186" s="194"/>
      <c r="E186" s="194"/>
      <c r="F186" s="194"/>
      <c r="G186" s="102" t="s">
        <v>58</v>
      </c>
      <c r="H186" s="103"/>
      <c r="I186" s="104"/>
      <c r="J186" s="102" t="s">
        <v>59</v>
      </c>
      <c r="K186" s="103"/>
      <c r="L186" s="104"/>
      <c r="M186" s="102" t="s">
        <v>60</v>
      </c>
      <c r="N186" s="103"/>
      <c r="O186" s="104"/>
      <c r="P186" s="102" t="s">
        <v>72</v>
      </c>
      <c r="Q186" s="103"/>
      <c r="R186" s="104"/>
      <c r="S186" s="102" t="s">
        <v>61</v>
      </c>
      <c r="T186" s="103"/>
      <c r="U186" s="200"/>
    </row>
    <row r="187" spans="3:21" ht="15" customHeight="1" x14ac:dyDescent="0.25">
      <c r="C187" s="186" t="str">
        <f>Arkusz7!B2</f>
        <v>ROSJA</v>
      </c>
      <c r="D187" s="187"/>
      <c r="E187" s="187"/>
      <c r="F187" s="187"/>
      <c r="G187" s="63">
        <f>Arkusz7!C2</f>
        <v>12</v>
      </c>
      <c r="H187" s="63"/>
      <c r="I187" s="63"/>
      <c r="J187" s="63">
        <f>Arkusz7!D2</f>
        <v>25</v>
      </c>
      <c r="K187" s="63"/>
      <c r="L187" s="63"/>
      <c r="M187" s="63">
        <f>Arkusz7!E2</f>
        <v>0</v>
      </c>
      <c r="N187" s="63"/>
      <c r="O187" s="63"/>
      <c r="P187" s="63">
        <f>Arkusz7!F2</f>
        <v>718</v>
      </c>
      <c r="Q187" s="63"/>
      <c r="R187" s="63"/>
      <c r="S187" s="63">
        <f>Arkusz7!G2</f>
        <v>1165</v>
      </c>
      <c r="T187" s="63"/>
      <c r="U187" s="63"/>
    </row>
    <row r="188" spans="3:21" ht="15" customHeight="1" x14ac:dyDescent="0.25">
      <c r="C188" s="151" t="str">
        <f>Arkusz7!B3</f>
        <v>UKRAINA</v>
      </c>
      <c r="D188" s="152"/>
      <c r="E188" s="152"/>
      <c r="F188" s="152"/>
      <c r="G188" s="96">
        <f>Arkusz7!C3</f>
        <v>46</v>
      </c>
      <c r="H188" s="96"/>
      <c r="I188" s="96"/>
      <c r="J188" s="96">
        <f>Arkusz7!D3</f>
        <v>93</v>
      </c>
      <c r="K188" s="96"/>
      <c r="L188" s="96"/>
      <c r="M188" s="96">
        <f>Arkusz7!E3</f>
        <v>0</v>
      </c>
      <c r="N188" s="96"/>
      <c r="O188" s="96"/>
      <c r="P188" s="96">
        <f>Arkusz7!F3</f>
        <v>180</v>
      </c>
      <c r="Q188" s="96"/>
      <c r="R188" s="96"/>
      <c r="S188" s="96">
        <f>Arkusz7!G3</f>
        <v>97</v>
      </c>
      <c r="T188" s="96"/>
      <c r="U188" s="96"/>
    </row>
    <row r="189" spans="3:21" ht="15" customHeight="1" x14ac:dyDescent="0.25">
      <c r="C189" s="186" t="str">
        <f>Arkusz7!B4</f>
        <v>TADŻYKISTAN</v>
      </c>
      <c r="D189" s="187"/>
      <c r="E189" s="187"/>
      <c r="F189" s="187"/>
      <c r="G189" s="63">
        <f>Arkusz7!C4</f>
        <v>2</v>
      </c>
      <c r="H189" s="63"/>
      <c r="I189" s="63"/>
      <c r="J189" s="63">
        <f>Arkusz7!D4</f>
        <v>6</v>
      </c>
      <c r="K189" s="63"/>
      <c r="L189" s="63"/>
      <c r="M189" s="63">
        <f>Arkusz7!E4</f>
        <v>0</v>
      </c>
      <c r="N189" s="63"/>
      <c r="O189" s="63"/>
      <c r="P189" s="63">
        <f>Arkusz7!F4</f>
        <v>81</v>
      </c>
      <c r="Q189" s="63"/>
      <c r="R189" s="63"/>
      <c r="S189" s="63">
        <f>Arkusz7!G4</f>
        <v>39</v>
      </c>
      <c r="T189" s="63"/>
      <c r="U189" s="63"/>
    </row>
    <row r="190" spans="3:21" ht="15" customHeight="1" x14ac:dyDescent="0.25">
      <c r="C190" s="151" t="str">
        <f>Arkusz7!B5</f>
        <v>ARMENIA</v>
      </c>
      <c r="D190" s="152"/>
      <c r="E190" s="152"/>
      <c r="F190" s="152"/>
      <c r="G190" s="96">
        <f>Arkusz7!C5</f>
        <v>0</v>
      </c>
      <c r="H190" s="96"/>
      <c r="I190" s="96"/>
      <c r="J190" s="96">
        <f>Arkusz7!D5</f>
        <v>0</v>
      </c>
      <c r="K190" s="96"/>
      <c r="L190" s="96"/>
      <c r="M190" s="96">
        <f>Arkusz7!E5</f>
        <v>0</v>
      </c>
      <c r="N190" s="96"/>
      <c r="O190" s="96"/>
      <c r="P190" s="96">
        <f>Arkusz7!F5</f>
        <v>33</v>
      </c>
      <c r="Q190" s="96"/>
      <c r="R190" s="96"/>
      <c r="S190" s="96">
        <f>Arkusz7!G5</f>
        <v>10</v>
      </c>
      <c r="T190" s="96"/>
      <c r="U190" s="96"/>
    </row>
    <row r="191" spans="3:21" ht="15" customHeight="1" x14ac:dyDescent="0.25">
      <c r="C191" s="186" t="str">
        <f>Arkusz7!B6</f>
        <v>SYRIA</v>
      </c>
      <c r="D191" s="187"/>
      <c r="E191" s="187"/>
      <c r="F191" s="187"/>
      <c r="G191" s="63">
        <f>Arkusz7!C6</f>
        <v>11</v>
      </c>
      <c r="H191" s="63"/>
      <c r="I191" s="63"/>
      <c r="J191" s="63">
        <f>Arkusz7!D6</f>
        <v>7</v>
      </c>
      <c r="K191" s="63"/>
      <c r="L191" s="63"/>
      <c r="M191" s="63">
        <f>Arkusz7!E6</f>
        <v>0</v>
      </c>
      <c r="N191" s="63"/>
      <c r="O191" s="63"/>
      <c r="P191" s="63">
        <f>Arkusz7!F6</f>
        <v>0</v>
      </c>
      <c r="Q191" s="63"/>
      <c r="R191" s="63"/>
      <c r="S191" s="63">
        <f>Arkusz7!G6</f>
        <v>16</v>
      </c>
      <c r="T191" s="63"/>
      <c r="U191" s="63"/>
    </row>
    <row r="192" spans="3:21" ht="15" customHeight="1" thickBot="1" x14ac:dyDescent="0.3">
      <c r="C192" s="195" t="str">
        <f>Arkusz7!B7</f>
        <v>Pozostałe</v>
      </c>
      <c r="D192" s="196"/>
      <c r="E192" s="196"/>
      <c r="F192" s="196"/>
      <c r="G192" s="97">
        <f>Arkusz7!C7</f>
        <v>14</v>
      </c>
      <c r="H192" s="97"/>
      <c r="I192" s="97"/>
      <c r="J192" s="97">
        <f>Arkusz7!D7</f>
        <v>7</v>
      </c>
      <c r="K192" s="97"/>
      <c r="L192" s="97"/>
      <c r="M192" s="97">
        <f>Arkusz7!E7</f>
        <v>3</v>
      </c>
      <c r="N192" s="97"/>
      <c r="O192" s="97"/>
      <c r="P192" s="97">
        <f>Arkusz7!F7</f>
        <v>110</v>
      </c>
      <c r="Q192" s="97"/>
      <c r="R192" s="97"/>
      <c r="S192" s="97">
        <f>Arkusz7!G7</f>
        <v>136</v>
      </c>
      <c r="T192" s="97"/>
      <c r="U192" s="97"/>
    </row>
    <row r="193" spans="1:25" ht="15" customHeight="1" thickBot="1" x14ac:dyDescent="0.3">
      <c r="C193" s="188" t="s">
        <v>1</v>
      </c>
      <c r="D193" s="189"/>
      <c r="E193" s="189"/>
      <c r="F193" s="189"/>
      <c r="G193" s="100">
        <f>SUM(G187:I192)</f>
        <v>85</v>
      </c>
      <c r="H193" s="100"/>
      <c r="I193" s="100"/>
      <c r="J193" s="100">
        <f t="shared" ref="J193" si="4">SUM(J187:L192)</f>
        <v>138</v>
      </c>
      <c r="K193" s="100"/>
      <c r="L193" s="100"/>
      <c r="M193" s="100">
        <f t="shared" ref="M193" si="5">SUM(M187:O192)</f>
        <v>3</v>
      </c>
      <c r="N193" s="100"/>
      <c r="O193" s="100"/>
      <c r="P193" s="100">
        <f t="shared" ref="P193" si="6">SUM(P187:R192)</f>
        <v>1122</v>
      </c>
      <c r="Q193" s="100"/>
      <c r="R193" s="100"/>
      <c r="S193" s="100">
        <f>SUM(S187:U192)</f>
        <v>1463</v>
      </c>
      <c r="T193" s="100"/>
      <c r="U193" s="101"/>
    </row>
    <row r="196" spans="1:25" x14ac:dyDescent="0.25">
      <c r="A196" s="142" t="s">
        <v>167</v>
      </c>
      <c r="B196" s="143"/>
      <c r="C196" s="143"/>
      <c r="D196" s="143"/>
      <c r="E196" s="143"/>
      <c r="F196" s="143"/>
      <c r="G196" s="143"/>
      <c r="H196" s="143"/>
      <c r="I196" s="143"/>
      <c r="J196" s="143"/>
      <c r="K196" s="143"/>
      <c r="L196" s="143"/>
      <c r="M196" s="143"/>
      <c r="N196" s="143"/>
      <c r="O196" s="143"/>
      <c r="P196" s="143"/>
      <c r="Q196" s="143"/>
      <c r="R196" s="143"/>
      <c r="S196" s="143"/>
      <c r="T196" s="143"/>
      <c r="U196" s="143"/>
      <c r="V196" s="143"/>
      <c r="W196" s="143"/>
      <c r="X196" s="143"/>
      <c r="Y196" s="143"/>
    </row>
    <row r="197" spans="1:25" x14ac:dyDescent="0.25">
      <c r="A197" s="143"/>
      <c r="B197" s="143"/>
      <c r="C197" s="143"/>
      <c r="D197" s="143"/>
      <c r="E197" s="143"/>
      <c r="F197" s="143"/>
      <c r="G197" s="143"/>
      <c r="H197" s="143"/>
      <c r="I197" s="143"/>
      <c r="J197" s="143"/>
      <c r="K197" s="143"/>
      <c r="L197" s="143"/>
      <c r="M197" s="143"/>
      <c r="N197" s="143"/>
      <c r="O197" s="143"/>
      <c r="P197" s="143"/>
      <c r="Q197" s="143"/>
      <c r="R197" s="143"/>
      <c r="S197" s="143"/>
      <c r="T197" s="143"/>
      <c r="U197" s="143"/>
      <c r="V197" s="143"/>
      <c r="W197" s="143"/>
      <c r="X197" s="143"/>
      <c r="Y197" s="143"/>
    </row>
    <row r="198" spans="1:25" s="61" customFormat="1" x14ac:dyDescent="0.25">
      <c r="A198" s="143"/>
      <c r="B198" s="143"/>
      <c r="C198" s="143"/>
      <c r="D198" s="143"/>
      <c r="E198" s="143"/>
      <c r="F198" s="143"/>
      <c r="G198" s="143"/>
      <c r="H198" s="143"/>
      <c r="I198" s="143"/>
      <c r="J198" s="143"/>
      <c r="K198" s="143"/>
      <c r="L198" s="143"/>
      <c r="M198" s="143"/>
      <c r="N198" s="143"/>
      <c r="O198" s="143"/>
      <c r="P198" s="143"/>
      <c r="Q198" s="143"/>
      <c r="R198" s="143"/>
      <c r="S198" s="143"/>
      <c r="T198" s="143"/>
      <c r="U198" s="143"/>
      <c r="V198" s="143"/>
      <c r="W198" s="143"/>
      <c r="X198" s="143"/>
      <c r="Y198" s="143"/>
    </row>
    <row r="199" spans="1:25" s="61" customFormat="1" x14ac:dyDescent="0.25">
      <c r="A199" s="143"/>
      <c r="B199" s="143"/>
      <c r="C199" s="143"/>
      <c r="D199" s="143"/>
      <c r="E199" s="143"/>
      <c r="F199" s="143"/>
      <c r="G199" s="143"/>
      <c r="H199" s="143"/>
      <c r="I199" s="143"/>
      <c r="J199" s="143"/>
      <c r="K199" s="143"/>
      <c r="L199" s="143"/>
      <c r="M199" s="143"/>
      <c r="N199" s="143"/>
      <c r="O199" s="143"/>
      <c r="P199" s="143"/>
      <c r="Q199" s="143"/>
      <c r="R199" s="143"/>
      <c r="S199" s="143"/>
      <c r="T199" s="143"/>
      <c r="U199" s="143"/>
      <c r="V199" s="143"/>
      <c r="W199" s="143"/>
      <c r="X199" s="143"/>
      <c r="Y199" s="143"/>
    </row>
    <row r="200" spans="1:25" s="61" customFormat="1" x14ac:dyDescent="0.25">
      <c r="A200" s="143"/>
      <c r="B200" s="143"/>
      <c r="C200" s="143"/>
      <c r="D200" s="143"/>
      <c r="E200" s="143"/>
      <c r="F200" s="143"/>
      <c r="G200" s="143"/>
      <c r="H200" s="143"/>
      <c r="I200" s="143"/>
      <c r="J200" s="143"/>
      <c r="K200" s="143"/>
      <c r="L200" s="143"/>
      <c r="M200" s="143"/>
      <c r="N200" s="143"/>
      <c r="O200" s="143"/>
      <c r="P200" s="143"/>
      <c r="Q200" s="143"/>
      <c r="R200" s="143"/>
      <c r="S200" s="143"/>
      <c r="T200" s="143"/>
      <c r="U200" s="143"/>
      <c r="V200" s="143"/>
      <c r="W200" s="143"/>
      <c r="X200" s="143"/>
      <c r="Y200" s="143"/>
    </row>
    <row r="201" spans="1:25" s="61" customFormat="1" x14ac:dyDescent="0.25">
      <c r="A201" s="143"/>
      <c r="B201" s="143"/>
      <c r="C201" s="143"/>
      <c r="D201" s="143"/>
      <c r="E201" s="143"/>
      <c r="F201" s="143"/>
      <c r="G201" s="143"/>
      <c r="H201" s="143"/>
      <c r="I201" s="143"/>
      <c r="J201" s="143"/>
      <c r="K201" s="143"/>
      <c r="L201" s="143"/>
      <c r="M201" s="143"/>
      <c r="N201" s="143"/>
      <c r="O201" s="143"/>
      <c r="P201" s="143"/>
      <c r="Q201" s="143"/>
      <c r="R201" s="143"/>
      <c r="S201" s="143"/>
      <c r="T201" s="143"/>
      <c r="U201" s="143"/>
      <c r="V201" s="143"/>
      <c r="W201" s="143"/>
      <c r="X201" s="143"/>
      <c r="Y201" s="143"/>
    </row>
    <row r="202" spans="1:25" s="61" customFormat="1" x14ac:dyDescent="0.25">
      <c r="A202" s="143"/>
      <c r="B202" s="143"/>
      <c r="C202" s="143"/>
      <c r="D202" s="143"/>
      <c r="E202" s="143"/>
      <c r="F202" s="143"/>
      <c r="G202" s="143"/>
      <c r="H202" s="143"/>
      <c r="I202" s="143"/>
      <c r="J202" s="143"/>
      <c r="K202" s="143"/>
      <c r="L202" s="143"/>
      <c r="M202" s="143"/>
      <c r="N202" s="143"/>
      <c r="O202" s="143"/>
      <c r="P202" s="143"/>
      <c r="Q202" s="143"/>
      <c r="R202" s="143"/>
      <c r="S202" s="143"/>
      <c r="T202" s="143"/>
      <c r="U202" s="143"/>
      <c r="V202" s="143"/>
      <c r="W202" s="143"/>
      <c r="X202" s="143"/>
      <c r="Y202" s="143"/>
    </row>
    <row r="203" spans="1:25" s="61" customFormat="1" x14ac:dyDescent="0.25">
      <c r="A203" s="143"/>
      <c r="B203" s="143"/>
      <c r="C203" s="143"/>
      <c r="D203" s="143"/>
      <c r="E203" s="143"/>
      <c r="F203" s="143"/>
      <c r="G203" s="143"/>
      <c r="H203" s="143"/>
      <c r="I203" s="143"/>
      <c r="J203" s="143"/>
      <c r="K203" s="143"/>
      <c r="L203" s="143"/>
      <c r="M203" s="143"/>
      <c r="N203" s="143"/>
      <c r="O203" s="143"/>
      <c r="P203" s="143"/>
      <c r="Q203" s="143"/>
      <c r="R203" s="143"/>
      <c r="S203" s="143"/>
      <c r="T203" s="143"/>
      <c r="U203" s="143"/>
      <c r="V203" s="143"/>
      <c r="W203" s="143"/>
      <c r="X203" s="143"/>
      <c r="Y203" s="143"/>
    </row>
    <row r="204" spans="1:25" s="61" customFormat="1" x14ac:dyDescent="0.25">
      <c r="A204" s="143"/>
      <c r="B204" s="143"/>
      <c r="C204" s="143"/>
      <c r="D204" s="143"/>
      <c r="E204" s="143"/>
      <c r="F204" s="143"/>
      <c r="G204" s="143"/>
      <c r="H204" s="143"/>
      <c r="I204" s="143"/>
      <c r="J204" s="143"/>
      <c r="K204" s="143"/>
      <c r="L204" s="143"/>
      <c r="M204" s="143"/>
      <c r="N204" s="143"/>
      <c r="O204" s="143"/>
      <c r="P204" s="143"/>
      <c r="Q204" s="143"/>
      <c r="R204" s="143"/>
      <c r="S204" s="143"/>
      <c r="T204" s="143"/>
      <c r="U204" s="143"/>
      <c r="V204" s="143"/>
      <c r="W204" s="143"/>
      <c r="X204" s="143"/>
      <c r="Y204" s="143"/>
    </row>
    <row r="205" spans="1:25" s="61" customFormat="1" x14ac:dyDescent="0.25">
      <c r="A205" s="143"/>
      <c r="B205" s="143"/>
      <c r="C205" s="143"/>
      <c r="D205" s="143"/>
      <c r="E205" s="143"/>
      <c r="F205" s="143"/>
      <c r="G205" s="143"/>
      <c r="H205" s="143"/>
      <c r="I205" s="143"/>
      <c r="J205" s="143"/>
      <c r="K205" s="143"/>
      <c r="L205" s="143"/>
      <c r="M205" s="143"/>
      <c r="N205" s="143"/>
      <c r="O205" s="143"/>
      <c r="P205" s="143"/>
      <c r="Q205" s="143"/>
      <c r="R205" s="143"/>
      <c r="S205" s="143"/>
      <c r="T205" s="143"/>
      <c r="U205" s="143"/>
      <c r="V205" s="143"/>
      <c r="W205" s="143"/>
      <c r="X205" s="143"/>
      <c r="Y205" s="143"/>
    </row>
    <row r="206" spans="1:25" s="61" customFormat="1" x14ac:dyDescent="0.25">
      <c r="A206" s="143"/>
      <c r="B206" s="143"/>
      <c r="C206" s="143"/>
      <c r="D206" s="143"/>
      <c r="E206" s="143"/>
      <c r="F206" s="143"/>
      <c r="G206" s="143"/>
      <c r="H206" s="143"/>
      <c r="I206" s="143"/>
      <c r="J206" s="143"/>
      <c r="K206" s="143"/>
      <c r="L206" s="143"/>
      <c r="M206" s="143"/>
      <c r="N206" s="143"/>
      <c r="O206" s="143"/>
      <c r="P206" s="143"/>
      <c r="Q206" s="143"/>
      <c r="R206" s="143"/>
      <c r="S206" s="143"/>
      <c r="T206" s="143"/>
      <c r="U206" s="143"/>
      <c r="V206" s="143"/>
      <c r="W206" s="143"/>
      <c r="X206" s="143"/>
      <c r="Y206" s="143"/>
    </row>
    <row r="207" spans="1:25" s="61" customFormat="1" x14ac:dyDescent="0.25">
      <c r="A207" s="143"/>
      <c r="B207" s="143"/>
      <c r="C207" s="143"/>
      <c r="D207" s="143"/>
      <c r="E207" s="143"/>
      <c r="F207" s="143"/>
      <c r="G207" s="143"/>
      <c r="H207" s="143"/>
      <c r="I207" s="143"/>
      <c r="J207" s="143"/>
      <c r="K207" s="143"/>
      <c r="L207" s="143"/>
      <c r="M207" s="143"/>
      <c r="N207" s="143"/>
      <c r="O207" s="143"/>
      <c r="P207" s="143"/>
      <c r="Q207" s="143"/>
      <c r="R207" s="143"/>
      <c r="S207" s="143"/>
      <c r="T207" s="143"/>
      <c r="U207" s="143"/>
      <c r="V207" s="143"/>
      <c r="W207" s="143"/>
      <c r="X207" s="143"/>
      <c r="Y207" s="143"/>
    </row>
    <row r="208" spans="1:25" s="61" customFormat="1" x14ac:dyDescent="0.25">
      <c r="A208" s="143"/>
      <c r="B208" s="143"/>
      <c r="C208" s="143"/>
      <c r="D208" s="143"/>
      <c r="E208" s="143"/>
      <c r="F208" s="143"/>
      <c r="G208" s="143"/>
      <c r="H208" s="143"/>
      <c r="I208" s="143"/>
      <c r="J208" s="143"/>
      <c r="K208" s="143"/>
      <c r="L208" s="143"/>
      <c r="M208" s="143"/>
      <c r="N208" s="143"/>
      <c r="O208" s="143"/>
      <c r="P208" s="143"/>
      <c r="Q208" s="143"/>
      <c r="R208" s="143"/>
      <c r="S208" s="143"/>
      <c r="T208" s="143"/>
      <c r="U208" s="143"/>
      <c r="V208" s="143"/>
      <c r="W208" s="143"/>
      <c r="X208" s="143"/>
      <c r="Y208" s="143"/>
    </row>
    <row r="209" spans="1:25" s="61" customFormat="1" x14ac:dyDescent="0.25">
      <c r="A209" s="143"/>
      <c r="B209" s="143"/>
      <c r="C209" s="143"/>
      <c r="D209" s="143"/>
      <c r="E209" s="143"/>
      <c r="F209" s="143"/>
      <c r="G209" s="143"/>
      <c r="H209" s="143"/>
      <c r="I209" s="143"/>
      <c r="J209" s="143"/>
      <c r="K209" s="143"/>
      <c r="L209" s="143"/>
      <c r="M209" s="143"/>
      <c r="N209" s="143"/>
      <c r="O209" s="143"/>
      <c r="P209" s="143"/>
      <c r="Q209" s="143"/>
      <c r="R209" s="143"/>
      <c r="S209" s="143"/>
      <c r="T209" s="143"/>
      <c r="U209" s="143"/>
      <c r="V209" s="143"/>
      <c r="W209" s="143"/>
      <c r="X209" s="143"/>
      <c r="Y209" s="143"/>
    </row>
    <row r="210" spans="1:25" s="61" customFormat="1" x14ac:dyDescent="0.25">
      <c r="A210" s="143"/>
      <c r="B210" s="143"/>
      <c r="C210" s="143"/>
      <c r="D210" s="143"/>
      <c r="E210" s="143"/>
      <c r="F210" s="143"/>
      <c r="G210" s="143"/>
      <c r="H210" s="143"/>
      <c r="I210" s="143"/>
      <c r="J210" s="143"/>
      <c r="K210" s="143"/>
      <c r="L210" s="143"/>
      <c r="M210" s="143"/>
      <c r="N210" s="143"/>
      <c r="O210" s="143"/>
      <c r="P210" s="143"/>
      <c r="Q210" s="143"/>
      <c r="R210" s="143"/>
      <c r="S210" s="143"/>
      <c r="T210" s="143"/>
      <c r="U210" s="143"/>
      <c r="V210" s="143"/>
      <c r="W210" s="143"/>
      <c r="X210" s="143"/>
      <c r="Y210" s="143"/>
    </row>
    <row r="211" spans="1:25" s="61" customFormat="1" x14ac:dyDescent="0.25">
      <c r="A211" s="143"/>
      <c r="B211" s="143"/>
      <c r="C211" s="143"/>
      <c r="D211" s="143"/>
      <c r="E211" s="143"/>
      <c r="F211" s="143"/>
      <c r="G211" s="143"/>
      <c r="H211" s="143"/>
      <c r="I211" s="143"/>
      <c r="J211" s="143"/>
      <c r="K211" s="143"/>
      <c r="L211" s="143"/>
      <c r="M211" s="143"/>
      <c r="N211" s="143"/>
      <c r="O211" s="143"/>
      <c r="P211" s="143"/>
      <c r="Q211" s="143"/>
      <c r="R211" s="143"/>
      <c r="S211" s="143"/>
      <c r="T211" s="143"/>
      <c r="U211" s="143"/>
      <c r="V211" s="143"/>
      <c r="W211" s="143"/>
      <c r="X211" s="143"/>
      <c r="Y211" s="143"/>
    </row>
    <row r="212" spans="1:25" s="61" customFormat="1" x14ac:dyDescent="0.25">
      <c r="A212" s="143"/>
      <c r="B212" s="143"/>
      <c r="C212" s="143"/>
      <c r="D212" s="143"/>
      <c r="E212" s="143"/>
      <c r="F212" s="143"/>
      <c r="G212" s="143"/>
      <c r="H212" s="143"/>
      <c r="I212" s="143"/>
      <c r="J212" s="143"/>
      <c r="K212" s="143"/>
      <c r="L212" s="143"/>
      <c r="M212" s="143"/>
      <c r="N212" s="143"/>
      <c r="O212" s="143"/>
      <c r="P212" s="143"/>
      <c r="Q212" s="143"/>
      <c r="R212" s="143"/>
      <c r="S212" s="143"/>
      <c r="T212" s="143"/>
      <c r="U212" s="143"/>
      <c r="V212" s="143"/>
      <c r="W212" s="143"/>
      <c r="X212" s="143"/>
      <c r="Y212" s="143"/>
    </row>
    <row r="213" spans="1:25" s="61" customFormat="1" x14ac:dyDescent="0.25">
      <c r="A213" s="143"/>
      <c r="B213" s="143"/>
      <c r="C213" s="143"/>
      <c r="D213" s="143"/>
      <c r="E213" s="143"/>
      <c r="F213" s="143"/>
      <c r="G213" s="143"/>
      <c r="H213" s="143"/>
      <c r="I213" s="143"/>
      <c r="J213" s="143"/>
      <c r="K213" s="143"/>
      <c r="L213" s="143"/>
      <c r="M213" s="143"/>
      <c r="N213" s="143"/>
      <c r="O213" s="143"/>
      <c r="P213" s="143"/>
      <c r="Q213" s="143"/>
      <c r="R213" s="143"/>
      <c r="S213" s="143"/>
      <c r="T213" s="143"/>
      <c r="U213" s="143"/>
      <c r="V213" s="143"/>
      <c r="W213" s="143"/>
      <c r="X213" s="143"/>
      <c r="Y213" s="143"/>
    </row>
    <row r="214" spans="1:25" x14ac:dyDescent="0.25">
      <c r="A214" s="143"/>
      <c r="B214" s="143"/>
      <c r="C214" s="143"/>
      <c r="D214" s="143"/>
      <c r="E214" s="143"/>
      <c r="F214" s="143"/>
      <c r="G214" s="143"/>
      <c r="H214" s="143"/>
      <c r="I214" s="143"/>
      <c r="J214" s="143"/>
      <c r="K214" s="143"/>
      <c r="L214" s="143"/>
      <c r="M214" s="143"/>
      <c r="N214" s="143"/>
      <c r="O214" s="143"/>
      <c r="P214" s="143"/>
      <c r="Q214" s="143"/>
      <c r="R214" s="143"/>
      <c r="S214" s="143"/>
      <c r="T214" s="143"/>
      <c r="U214" s="143"/>
      <c r="V214" s="143"/>
      <c r="W214" s="143"/>
      <c r="X214" s="143"/>
      <c r="Y214" s="143"/>
    </row>
    <row r="215" spans="1:25" x14ac:dyDescent="0.25">
      <c r="A215" s="143"/>
      <c r="B215" s="143"/>
      <c r="C215" s="143"/>
      <c r="D215" s="143"/>
      <c r="E215" s="143"/>
      <c r="F215" s="143"/>
      <c r="G215" s="143"/>
      <c r="H215" s="143"/>
      <c r="I215" s="143"/>
      <c r="J215" s="143"/>
      <c r="K215" s="143"/>
      <c r="L215" s="143"/>
      <c r="M215" s="143"/>
      <c r="N215" s="143"/>
      <c r="O215" s="143"/>
      <c r="P215" s="143"/>
      <c r="Q215" s="143"/>
      <c r="R215" s="143"/>
      <c r="S215" s="143"/>
      <c r="T215" s="143"/>
      <c r="U215" s="143"/>
      <c r="V215" s="143"/>
      <c r="W215" s="143"/>
      <c r="X215" s="143"/>
      <c r="Y215" s="143"/>
    </row>
    <row r="216" spans="1:25" x14ac:dyDescent="0.25">
      <c r="A216" s="143"/>
      <c r="B216" s="143"/>
      <c r="C216" s="143"/>
      <c r="D216" s="143"/>
      <c r="E216" s="143"/>
      <c r="F216" s="143"/>
      <c r="G216" s="143"/>
      <c r="H216" s="143"/>
      <c r="I216" s="143"/>
      <c r="J216" s="143"/>
      <c r="K216" s="143"/>
      <c r="L216" s="143"/>
      <c r="M216" s="143"/>
      <c r="N216" s="143"/>
      <c r="O216" s="143"/>
      <c r="P216" s="143"/>
      <c r="Q216" s="143"/>
      <c r="R216" s="143"/>
      <c r="S216" s="143"/>
      <c r="T216" s="143"/>
      <c r="U216" s="143"/>
      <c r="V216" s="143"/>
      <c r="W216" s="143"/>
      <c r="X216" s="143"/>
      <c r="Y216" s="143"/>
    </row>
    <row r="217" spans="1:25" x14ac:dyDescent="0.25">
      <c r="A217" s="143"/>
      <c r="B217" s="143"/>
      <c r="C217" s="143"/>
      <c r="D217" s="143"/>
      <c r="E217" s="143"/>
      <c r="F217" s="143"/>
      <c r="G217" s="143"/>
      <c r="H217" s="143"/>
      <c r="I217" s="143"/>
      <c r="J217" s="143"/>
      <c r="K217" s="143"/>
      <c r="L217" s="143"/>
      <c r="M217" s="143"/>
      <c r="N217" s="143"/>
      <c r="O217" s="143"/>
      <c r="P217" s="143"/>
      <c r="Q217" s="143"/>
      <c r="R217" s="143"/>
      <c r="S217" s="143"/>
      <c r="T217" s="143"/>
      <c r="U217" s="143"/>
      <c r="V217" s="143"/>
      <c r="W217" s="143"/>
      <c r="X217" s="143"/>
      <c r="Y217" s="143"/>
    </row>
    <row r="218" spans="1:25" x14ac:dyDescent="0.25">
      <c r="A218" s="143"/>
      <c r="B218" s="143"/>
      <c r="C218" s="143"/>
      <c r="D218" s="143"/>
      <c r="E218" s="143"/>
      <c r="F218" s="143"/>
      <c r="G218" s="143"/>
      <c r="H218" s="143"/>
      <c r="I218" s="143"/>
      <c r="J218" s="143"/>
      <c r="K218" s="143"/>
      <c r="L218" s="143"/>
      <c r="M218" s="143"/>
      <c r="N218" s="143"/>
      <c r="O218" s="143"/>
      <c r="P218" s="143"/>
      <c r="Q218" s="143"/>
      <c r="R218" s="143"/>
      <c r="S218" s="143"/>
      <c r="T218" s="143"/>
      <c r="U218" s="143"/>
      <c r="V218" s="143"/>
      <c r="W218" s="143"/>
      <c r="X218" s="143"/>
      <c r="Y218" s="143"/>
    </row>
    <row r="219" spans="1:25" x14ac:dyDescent="0.25">
      <c r="A219" s="143"/>
      <c r="B219" s="143"/>
      <c r="C219" s="143"/>
      <c r="D219" s="143"/>
      <c r="E219" s="143"/>
      <c r="F219" s="143"/>
      <c r="G219" s="143"/>
      <c r="H219" s="143"/>
      <c r="I219" s="143"/>
      <c r="J219" s="143"/>
      <c r="K219" s="143"/>
      <c r="L219" s="143"/>
      <c r="M219" s="143"/>
      <c r="N219" s="143"/>
      <c r="O219" s="143"/>
      <c r="P219" s="143"/>
      <c r="Q219" s="143"/>
      <c r="R219" s="143"/>
      <c r="S219" s="143"/>
      <c r="T219" s="143"/>
      <c r="U219" s="143"/>
      <c r="V219" s="143"/>
      <c r="W219" s="143"/>
      <c r="X219" s="143"/>
      <c r="Y219" s="143"/>
    </row>
    <row r="220" spans="1:25" s="61" customFormat="1" x14ac:dyDescent="0.25">
      <c r="A220" s="143"/>
      <c r="B220" s="143"/>
      <c r="C220" s="143"/>
      <c r="D220" s="143"/>
      <c r="E220" s="143"/>
      <c r="F220" s="143"/>
      <c r="G220" s="143"/>
      <c r="H220" s="143"/>
      <c r="I220" s="143"/>
      <c r="J220" s="143"/>
      <c r="K220" s="143"/>
      <c r="L220" s="143"/>
      <c r="M220" s="143"/>
      <c r="N220" s="143"/>
      <c r="O220" s="143"/>
      <c r="P220" s="143"/>
      <c r="Q220" s="143"/>
      <c r="R220" s="143"/>
      <c r="S220" s="143"/>
      <c r="T220" s="143"/>
      <c r="U220" s="143"/>
      <c r="V220" s="143"/>
      <c r="W220" s="143"/>
      <c r="X220" s="143"/>
      <c r="Y220" s="143"/>
    </row>
    <row r="221" spans="1:25" s="61" customFormat="1" x14ac:dyDescent="0.25">
      <c r="A221" s="143"/>
      <c r="B221" s="143"/>
      <c r="C221" s="143"/>
      <c r="D221" s="143"/>
      <c r="E221" s="143"/>
      <c r="F221" s="143"/>
      <c r="G221" s="143"/>
      <c r="H221" s="143"/>
      <c r="I221" s="143"/>
      <c r="J221" s="143"/>
      <c r="K221" s="143"/>
      <c r="L221" s="143"/>
      <c r="M221" s="143"/>
      <c r="N221" s="143"/>
      <c r="O221" s="143"/>
      <c r="P221" s="143"/>
      <c r="Q221" s="143"/>
      <c r="R221" s="143"/>
      <c r="S221" s="143"/>
      <c r="T221" s="143"/>
      <c r="U221" s="143"/>
      <c r="V221" s="143"/>
      <c r="W221" s="143"/>
      <c r="X221" s="143"/>
      <c r="Y221" s="143"/>
    </row>
    <row r="222" spans="1:25" s="61" customFormat="1" x14ac:dyDescent="0.25">
      <c r="A222" s="143"/>
      <c r="B222" s="143"/>
      <c r="C222" s="143"/>
      <c r="D222" s="143"/>
      <c r="E222" s="143"/>
      <c r="F222" s="143"/>
      <c r="G222" s="143"/>
      <c r="H222" s="143"/>
      <c r="I222" s="143"/>
      <c r="J222" s="143"/>
      <c r="K222" s="143"/>
      <c r="L222" s="143"/>
      <c r="M222" s="143"/>
      <c r="N222" s="143"/>
      <c r="O222" s="143"/>
      <c r="P222" s="143"/>
      <c r="Q222" s="143"/>
      <c r="R222" s="143"/>
      <c r="S222" s="143"/>
      <c r="T222" s="143"/>
      <c r="U222" s="143"/>
      <c r="V222" s="143"/>
      <c r="W222" s="143"/>
      <c r="X222" s="143"/>
      <c r="Y222" s="143"/>
    </row>
    <row r="223" spans="1:25" x14ac:dyDescent="0.25">
      <c r="A223" s="143"/>
      <c r="B223" s="143"/>
      <c r="C223" s="143"/>
      <c r="D223" s="143"/>
      <c r="E223" s="143"/>
      <c r="F223" s="143"/>
      <c r="G223" s="143"/>
      <c r="H223" s="143"/>
      <c r="I223" s="143"/>
      <c r="J223" s="143"/>
      <c r="K223" s="143"/>
      <c r="L223" s="143"/>
      <c r="M223" s="143"/>
      <c r="N223" s="143"/>
      <c r="O223" s="143"/>
      <c r="P223" s="143"/>
      <c r="Q223" s="143"/>
      <c r="R223" s="143"/>
      <c r="S223" s="143"/>
      <c r="T223" s="143"/>
      <c r="U223" s="143"/>
      <c r="V223" s="143"/>
      <c r="W223" s="143"/>
      <c r="X223" s="143"/>
      <c r="Y223" s="143"/>
    </row>
    <row r="224" spans="1:25" x14ac:dyDescent="0.25">
      <c r="A224" s="143"/>
      <c r="B224" s="143"/>
      <c r="C224" s="143"/>
      <c r="D224" s="143"/>
      <c r="E224" s="143"/>
      <c r="F224" s="143"/>
      <c r="G224" s="143"/>
      <c r="H224" s="143"/>
      <c r="I224" s="143"/>
      <c r="J224" s="143"/>
      <c r="K224" s="143"/>
      <c r="L224" s="143"/>
      <c r="M224" s="143"/>
      <c r="N224" s="143"/>
      <c r="O224" s="143"/>
      <c r="P224" s="143"/>
      <c r="Q224" s="143"/>
      <c r="R224" s="143"/>
      <c r="S224" s="143"/>
      <c r="T224" s="143"/>
      <c r="U224" s="143"/>
      <c r="V224" s="143"/>
      <c r="W224" s="143"/>
      <c r="X224" s="143"/>
      <c r="Y224" s="143"/>
    </row>
    <row r="225" spans="1:25" x14ac:dyDescent="0.25">
      <c r="A225" s="143"/>
      <c r="B225" s="143"/>
      <c r="C225" s="143"/>
      <c r="D225" s="143"/>
      <c r="E225" s="143"/>
      <c r="F225" s="143"/>
      <c r="G225" s="143"/>
      <c r="H225" s="143"/>
      <c r="I225" s="143"/>
      <c r="J225" s="143"/>
      <c r="K225" s="143"/>
      <c r="L225" s="143"/>
      <c r="M225" s="143"/>
      <c r="N225" s="143"/>
      <c r="O225" s="143"/>
      <c r="P225" s="143"/>
      <c r="Q225" s="143"/>
      <c r="R225" s="143"/>
      <c r="S225" s="143"/>
      <c r="T225" s="143"/>
      <c r="U225" s="143"/>
      <c r="V225" s="143"/>
      <c r="W225" s="143"/>
      <c r="X225" s="143"/>
      <c r="Y225" s="143"/>
    </row>
    <row r="229" spans="1:25" ht="15" customHeight="1" x14ac:dyDescent="0.25">
      <c r="A229" s="146" t="s">
        <v>146</v>
      </c>
      <c r="B229" s="146"/>
      <c r="C229" s="146"/>
      <c r="D229" s="146"/>
      <c r="E229" s="146"/>
      <c r="F229" s="146"/>
      <c r="G229" s="146"/>
      <c r="H229" s="146"/>
      <c r="I229" s="146"/>
      <c r="J229" s="146"/>
      <c r="K229" s="146"/>
      <c r="L229" s="146"/>
      <c r="M229" s="146"/>
      <c r="N229" s="146"/>
      <c r="O229" s="146"/>
      <c r="P229" s="146"/>
      <c r="Q229" s="146"/>
      <c r="R229" s="146"/>
      <c r="S229" s="146"/>
      <c r="T229" s="146"/>
      <c r="U229" s="146"/>
      <c r="V229" s="146"/>
      <c r="W229" s="146"/>
      <c r="X229" s="146"/>
      <c r="Y229" s="146"/>
    </row>
    <row r="230" spans="1:25" x14ac:dyDescent="0.25">
      <c r="A230" s="146"/>
      <c r="B230" s="146"/>
      <c r="C230" s="146"/>
      <c r="D230" s="146"/>
      <c r="E230" s="146"/>
      <c r="F230" s="146"/>
      <c r="G230" s="146"/>
      <c r="H230" s="146"/>
      <c r="I230" s="146"/>
      <c r="J230" s="146"/>
      <c r="K230" s="146"/>
      <c r="L230" s="146"/>
      <c r="M230" s="146"/>
      <c r="N230" s="146"/>
      <c r="O230" s="146"/>
      <c r="P230" s="146"/>
      <c r="Q230" s="146"/>
      <c r="R230" s="146"/>
      <c r="S230" s="146"/>
      <c r="T230" s="146"/>
      <c r="U230" s="146"/>
      <c r="V230" s="146"/>
      <c r="W230" s="146"/>
      <c r="X230" s="146"/>
      <c r="Y230" s="146"/>
    </row>
    <row r="231" spans="1:25" x14ac:dyDescent="0.25">
      <c r="A231" s="17"/>
      <c r="B231" s="17"/>
      <c r="C231" s="17"/>
      <c r="D231" s="17"/>
      <c r="E231" s="17"/>
      <c r="F231" s="17"/>
      <c r="G231" s="17"/>
      <c r="H231" s="17"/>
      <c r="I231" s="17"/>
      <c r="J231" s="17"/>
      <c r="K231" s="17"/>
      <c r="L231" s="17"/>
      <c r="M231" s="17"/>
      <c r="N231" s="17"/>
      <c r="O231" s="17"/>
      <c r="P231" s="17"/>
      <c r="Q231" s="17"/>
      <c r="R231" s="17"/>
      <c r="S231" s="17"/>
      <c r="T231" s="17"/>
      <c r="U231" s="17"/>
    </row>
    <row r="232" spans="1:25" ht="15.75" thickBot="1" x14ac:dyDescent="0.3"/>
    <row r="233" spans="1:25" ht="27" customHeight="1" x14ac:dyDescent="0.25">
      <c r="B233" s="135" t="s">
        <v>8</v>
      </c>
      <c r="C233" s="136"/>
      <c r="D233" s="136"/>
      <c r="E233" s="136"/>
      <c r="F233" s="136"/>
      <c r="G233" s="136"/>
      <c r="H233" s="136"/>
      <c r="I233" s="136"/>
      <c r="J233" s="240" t="str">
        <f>Arkusz8!C6</f>
        <v>27.04.2017 - 03.05.2017</v>
      </c>
      <c r="K233" s="240"/>
      <c r="L233" s="240"/>
      <c r="M233" s="240" t="str">
        <f>Arkusz8!C10</f>
        <v>04.05.2017 - 10.05.2017</v>
      </c>
      <c r="N233" s="240"/>
      <c r="O233" s="240"/>
      <c r="P233" s="240" t="str">
        <f>Arkusz8!C9</f>
        <v>11.05.2017 - 17.05.2017</v>
      </c>
      <c r="Q233" s="240"/>
      <c r="R233" s="240"/>
      <c r="S233" s="240" t="str">
        <f>Arkusz8!C8</f>
        <v>18.05.2017 - 24.05.2017</v>
      </c>
      <c r="T233" s="240"/>
      <c r="U233" s="240"/>
      <c r="V233" s="240" t="str">
        <f>Arkusz8!C7</f>
        <v>25.05.2017 - 31.05.2017</v>
      </c>
      <c r="W233" s="240"/>
      <c r="X233" s="241"/>
    </row>
    <row r="234" spans="1:25" ht="15" customHeight="1" x14ac:dyDescent="0.25">
      <c r="B234" s="133" t="s">
        <v>28</v>
      </c>
      <c r="C234" s="134"/>
      <c r="D234" s="134"/>
      <c r="E234" s="134"/>
      <c r="F234" s="134"/>
      <c r="G234" s="134"/>
      <c r="H234" s="134"/>
      <c r="I234" s="134"/>
      <c r="J234" s="192">
        <f>Arkusz8!A6</f>
        <v>1844</v>
      </c>
      <c r="K234" s="192"/>
      <c r="L234" s="192"/>
      <c r="M234" s="192">
        <f>Arkusz8!A5</f>
        <v>1846</v>
      </c>
      <c r="N234" s="192"/>
      <c r="O234" s="192"/>
      <c r="P234" s="192">
        <f>Arkusz8!A4</f>
        <v>1835</v>
      </c>
      <c r="Q234" s="192"/>
      <c r="R234" s="192"/>
      <c r="S234" s="192">
        <f>Arkusz8!A3</f>
        <v>1827</v>
      </c>
      <c r="T234" s="192"/>
      <c r="U234" s="192"/>
      <c r="V234" s="192">
        <f>Arkusz8!A2</f>
        <v>1827</v>
      </c>
      <c r="W234" s="192"/>
      <c r="X234" s="192"/>
    </row>
    <row r="235" spans="1:25" x14ac:dyDescent="0.25">
      <c r="B235" s="190" t="s">
        <v>5</v>
      </c>
      <c r="C235" s="191"/>
      <c r="D235" s="191"/>
      <c r="E235" s="191"/>
      <c r="F235" s="191"/>
      <c r="G235" s="191"/>
      <c r="H235" s="191"/>
      <c r="I235" s="191"/>
      <c r="J235" s="63">
        <f>Arkusz8!A11</f>
        <v>2227</v>
      </c>
      <c r="K235" s="63"/>
      <c r="L235" s="63"/>
      <c r="M235" s="63">
        <f>Arkusz8!A10</f>
        <v>2224</v>
      </c>
      <c r="N235" s="63"/>
      <c r="O235" s="63"/>
      <c r="P235" s="63">
        <f>Arkusz8!A9</f>
        <v>2219</v>
      </c>
      <c r="Q235" s="63"/>
      <c r="R235" s="63"/>
      <c r="S235" s="63">
        <f>Arkusz8!A8</f>
        <v>2214</v>
      </c>
      <c r="T235" s="63"/>
      <c r="U235" s="63"/>
      <c r="V235" s="63">
        <f>Arkusz8!A7</f>
        <v>2198</v>
      </c>
      <c r="W235" s="63"/>
      <c r="X235" s="63"/>
    </row>
    <row r="236" spans="1:25" ht="15" customHeight="1" x14ac:dyDescent="0.25">
      <c r="B236" s="133" t="s">
        <v>6</v>
      </c>
      <c r="C236" s="134"/>
      <c r="D236" s="134"/>
      <c r="E236" s="134"/>
      <c r="F236" s="134"/>
      <c r="G236" s="134"/>
      <c r="H236" s="134"/>
      <c r="I236" s="134"/>
      <c r="J236" s="192">
        <f>Arkusz8!A16</f>
        <v>97</v>
      </c>
      <c r="K236" s="192"/>
      <c r="L236" s="192"/>
      <c r="M236" s="192">
        <f>Arkusz8!A15</f>
        <v>104</v>
      </c>
      <c r="N236" s="192"/>
      <c r="O236" s="192"/>
      <c r="P236" s="192">
        <f>Arkusz8!A14</f>
        <v>112</v>
      </c>
      <c r="Q236" s="192"/>
      <c r="R236" s="192"/>
      <c r="S236" s="192">
        <f>Arkusz8!A13</f>
        <v>84</v>
      </c>
      <c r="T236" s="192"/>
      <c r="U236" s="192"/>
      <c r="V236" s="192">
        <f>Arkusz8!A12</f>
        <v>62</v>
      </c>
      <c r="W236" s="192"/>
      <c r="X236" s="192"/>
    </row>
    <row r="237" spans="1:25" ht="15" customHeight="1" x14ac:dyDescent="0.25">
      <c r="B237" s="244" t="s">
        <v>7</v>
      </c>
      <c r="C237" s="245"/>
      <c r="D237" s="245"/>
      <c r="E237" s="245"/>
      <c r="F237" s="245"/>
      <c r="G237" s="245"/>
      <c r="H237" s="245"/>
      <c r="I237" s="245"/>
      <c r="J237" s="63">
        <f>Arkusz8!A21</f>
        <v>68</v>
      </c>
      <c r="K237" s="63"/>
      <c r="L237" s="63"/>
      <c r="M237" s="63">
        <f>Arkusz8!A20</f>
        <v>78</v>
      </c>
      <c r="N237" s="63"/>
      <c r="O237" s="63"/>
      <c r="P237" s="63">
        <f>Arkusz8!A19</f>
        <v>107</v>
      </c>
      <c r="Q237" s="63"/>
      <c r="R237" s="63"/>
      <c r="S237" s="63">
        <f>Arkusz8!A18</f>
        <v>65</v>
      </c>
      <c r="T237" s="63"/>
      <c r="U237" s="63"/>
      <c r="V237" s="63">
        <f>Arkusz8!A17</f>
        <v>68</v>
      </c>
      <c r="W237" s="63"/>
      <c r="X237" s="63"/>
    </row>
    <row r="238" spans="1:25" ht="15" customHeight="1" thickBot="1" x14ac:dyDescent="0.3">
      <c r="B238" s="242" t="s">
        <v>93</v>
      </c>
      <c r="C238" s="243"/>
      <c r="D238" s="243"/>
      <c r="E238" s="243"/>
      <c r="F238" s="243"/>
      <c r="G238" s="243"/>
      <c r="H238" s="243"/>
      <c r="I238" s="243"/>
      <c r="J238" s="112">
        <f>Arkusz8!A26</f>
        <v>1</v>
      </c>
      <c r="K238" s="112"/>
      <c r="L238" s="112"/>
      <c r="M238" s="112">
        <f>Arkusz8!A25</f>
        <v>1</v>
      </c>
      <c r="N238" s="112"/>
      <c r="O238" s="112"/>
      <c r="P238" s="112">
        <f>Arkusz8!A24</f>
        <v>1</v>
      </c>
      <c r="Q238" s="112"/>
      <c r="R238" s="112"/>
      <c r="S238" s="112">
        <f>Arkusz8!A23</f>
        <v>1</v>
      </c>
      <c r="T238" s="112"/>
      <c r="U238" s="112"/>
      <c r="V238" s="112">
        <f>Arkusz8!A22</f>
        <v>1</v>
      </c>
      <c r="W238" s="112"/>
      <c r="X238" s="112"/>
    </row>
    <row r="239" spans="1:25" ht="15" customHeight="1" thickBot="1" x14ac:dyDescent="0.3">
      <c r="B239" s="259" t="s">
        <v>94</v>
      </c>
      <c r="C239" s="260"/>
      <c r="D239" s="260"/>
      <c r="E239" s="260"/>
      <c r="F239" s="260"/>
      <c r="G239" s="260"/>
      <c r="H239" s="260"/>
      <c r="I239" s="260"/>
      <c r="J239" s="248">
        <f>SUM(J234,J235,J238)</f>
        <v>4072</v>
      </c>
      <c r="K239" s="248"/>
      <c r="L239" s="248"/>
      <c r="M239" s="248">
        <f>SUM(M234,M235,M238)</f>
        <v>4071</v>
      </c>
      <c r="N239" s="248"/>
      <c r="O239" s="248"/>
      <c r="P239" s="248">
        <f>SUM(P234,P235,P238)</f>
        <v>4055</v>
      </c>
      <c r="Q239" s="248"/>
      <c r="R239" s="248"/>
      <c r="S239" s="248">
        <f>SUM(S234,S235,S238)</f>
        <v>4042</v>
      </c>
      <c r="T239" s="248"/>
      <c r="U239" s="248"/>
      <c r="V239" s="248">
        <f>SUM(V234,V235,V238)</f>
        <v>4026</v>
      </c>
      <c r="W239" s="248"/>
      <c r="X239" s="256"/>
    </row>
    <row r="240" spans="1:25" s="45" customFormat="1" ht="15" customHeight="1" x14ac:dyDescent="0.25">
      <c r="B240" s="47"/>
      <c r="C240" s="47"/>
      <c r="D240" s="47"/>
      <c r="E240" s="47"/>
      <c r="F240" s="47"/>
      <c r="G240" s="47"/>
      <c r="H240" s="47"/>
      <c r="I240" s="47"/>
      <c r="J240" s="48"/>
      <c r="K240" s="48"/>
      <c r="L240" s="48"/>
      <c r="M240" s="48"/>
      <c r="N240" s="48"/>
      <c r="O240" s="48"/>
      <c r="P240" s="48"/>
      <c r="Q240" s="48"/>
      <c r="R240" s="48"/>
      <c r="S240" s="48"/>
      <c r="T240" s="48"/>
      <c r="U240" s="48"/>
      <c r="V240" s="48"/>
      <c r="W240" s="48"/>
      <c r="X240" s="48"/>
      <c r="Y240" s="6"/>
    </row>
    <row r="241" spans="2:25" s="45" customFormat="1" ht="15" customHeight="1" x14ac:dyDescent="0.25">
      <c r="B241" s="47"/>
      <c r="C241" s="47"/>
      <c r="D241" s="47"/>
      <c r="E241" s="47"/>
      <c r="F241" s="47"/>
      <c r="G241" s="47"/>
      <c r="H241" s="47"/>
      <c r="I241" s="47"/>
      <c r="J241" s="48"/>
      <c r="K241" s="48"/>
      <c r="L241" s="48"/>
      <c r="M241" s="48"/>
      <c r="N241" s="48"/>
      <c r="O241" s="48"/>
      <c r="P241" s="48"/>
      <c r="Q241" s="48"/>
      <c r="R241" s="48"/>
      <c r="S241" s="48"/>
      <c r="T241" s="48"/>
      <c r="U241" s="48"/>
      <c r="V241" s="48"/>
      <c r="W241" s="48"/>
      <c r="X241" s="48"/>
      <c r="Y241" s="6"/>
    </row>
    <row r="242" spans="2:25" s="45" customFormat="1" ht="15" customHeight="1" x14ac:dyDescent="0.25">
      <c r="B242" s="47"/>
      <c r="C242" s="47"/>
      <c r="D242" s="47"/>
      <c r="E242" s="47"/>
      <c r="F242" s="47"/>
      <c r="G242" s="47"/>
      <c r="H242" s="47"/>
      <c r="I242" s="47"/>
      <c r="J242" s="48"/>
      <c r="K242" s="48"/>
      <c r="L242" s="48"/>
      <c r="M242" s="48"/>
      <c r="N242" s="48"/>
      <c r="O242" s="48"/>
      <c r="P242" s="48"/>
      <c r="Q242" s="48"/>
      <c r="R242" s="48"/>
      <c r="S242" s="48"/>
      <c r="T242" s="48"/>
      <c r="U242" s="48"/>
      <c r="V242" s="48"/>
      <c r="W242" s="48"/>
      <c r="X242" s="48"/>
      <c r="Y242" s="6"/>
    </row>
    <row r="243" spans="2:25" s="45" customFormat="1" ht="15" customHeight="1" x14ac:dyDescent="0.25">
      <c r="B243" s="47"/>
      <c r="C243" s="47"/>
      <c r="D243" s="47"/>
      <c r="E243" s="47"/>
      <c r="F243" s="47"/>
      <c r="G243" s="47"/>
      <c r="H243" s="47"/>
      <c r="I243" s="47"/>
      <c r="J243" s="48"/>
      <c r="K243" s="48"/>
      <c r="L243" s="48"/>
      <c r="M243" s="48"/>
      <c r="N243" s="48"/>
      <c r="O243" s="48"/>
      <c r="P243" s="48"/>
      <c r="Q243" s="48"/>
      <c r="R243" s="48"/>
      <c r="S243" s="48"/>
      <c r="T243" s="48"/>
      <c r="U243" s="48"/>
      <c r="V243" s="48"/>
      <c r="W243" s="48"/>
      <c r="X243" s="48"/>
      <c r="Y243" s="6"/>
    </row>
    <row r="244" spans="2:25" s="45" customFormat="1" ht="15" customHeight="1" x14ac:dyDescent="0.25">
      <c r="B244" s="47"/>
      <c r="C244" s="47"/>
      <c r="D244" s="47"/>
      <c r="E244" s="47"/>
      <c r="F244" s="47"/>
      <c r="G244" s="47"/>
      <c r="H244" s="47"/>
      <c r="I244" s="47"/>
      <c r="J244" s="48"/>
      <c r="K244" s="48"/>
      <c r="L244" s="48"/>
      <c r="M244" s="48"/>
      <c r="N244" s="48"/>
      <c r="O244" s="48"/>
      <c r="P244" s="48"/>
      <c r="Q244" s="48"/>
      <c r="R244" s="48"/>
      <c r="S244" s="48"/>
      <c r="T244" s="48"/>
      <c r="U244" s="48"/>
      <c r="V244" s="48"/>
      <c r="W244" s="48"/>
      <c r="X244" s="48"/>
      <c r="Y244" s="6"/>
    </row>
    <row r="245" spans="2:25" s="45" customFormat="1" ht="15" customHeight="1" x14ac:dyDescent="0.25">
      <c r="B245" s="47"/>
      <c r="C245" s="47"/>
      <c r="D245" s="47"/>
      <c r="E245" s="47"/>
      <c r="F245" s="47"/>
      <c r="G245" s="47"/>
      <c r="H245" s="47"/>
      <c r="I245" s="47"/>
      <c r="J245" s="48"/>
      <c r="K245" s="48"/>
      <c r="L245" s="48"/>
      <c r="M245" s="48"/>
      <c r="N245" s="48"/>
      <c r="O245" s="48"/>
      <c r="P245" s="48"/>
      <c r="Q245" s="48"/>
      <c r="R245" s="48"/>
      <c r="S245" s="48"/>
      <c r="T245" s="48"/>
      <c r="U245" s="48"/>
      <c r="V245" s="48"/>
      <c r="W245" s="48"/>
      <c r="X245" s="48"/>
      <c r="Y245" s="6"/>
    </row>
    <row r="260" spans="1:29" x14ac:dyDescent="0.25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</row>
    <row r="261" spans="1:29" x14ac:dyDescent="0.25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</row>
    <row r="262" spans="1:29" x14ac:dyDescent="0.25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</row>
    <row r="263" spans="1:29" x14ac:dyDescent="0.25">
      <c r="A263" s="19"/>
      <c r="B263" s="19"/>
      <c r="C263" s="19"/>
      <c r="D263" s="19"/>
      <c r="E263" s="19"/>
      <c r="F263" s="19"/>
      <c r="G263" s="19"/>
      <c r="H263" s="19"/>
      <c r="I263" s="19"/>
      <c r="J263" s="19"/>
      <c r="K263" s="19"/>
      <c r="L263" s="19"/>
      <c r="M263" s="19"/>
      <c r="N263" s="19"/>
      <c r="O263" s="19"/>
      <c r="P263" s="19"/>
      <c r="Q263" s="19"/>
      <c r="R263" s="19"/>
      <c r="S263" s="19"/>
      <c r="T263" s="19"/>
      <c r="U263" s="19"/>
    </row>
    <row r="264" spans="1:29" x14ac:dyDescent="0.25">
      <c r="A264" s="153" t="s">
        <v>168</v>
      </c>
      <c r="B264" s="154"/>
      <c r="C264" s="154"/>
      <c r="D264" s="154"/>
      <c r="E264" s="154"/>
      <c r="F264" s="154"/>
      <c r="G264" s="154"/>
      <c r="H264" s="154"/>
      <c r="I264" s="154"/>
      <c r="J264" s="154"/>
      <c r="K264" s="154"/>
      <c r="L264" s="154"/>
      <c r="M264" s="154"/>
      <c r="N264" s="154"/>
      <c r="O264" s="154"/>
      <c r="P264" s="154"/>
      <c r="Q264" s="154"/>
      <c r="R264" s="154"/>
      <c r="S264" s="154"/>
      <c r="T264" s="154"/>
      <c r="U264" s="154"/>
      <c r="V264" s="154"/>
      <c r="W264" s="154"/>
      <c r="X264" s="154"/>
      <c r="Y264" s="154"/>
    </row>
    <row r="265" spans="1:29" x14ac:dyDescent="0.25">
      <c r="A265" s="154"/>
      <c r="B265" s="154"/>
      <c r="C265" s="154"/>
      <c r="D265" s="154"/>
      <c r="E265" s="154"/>
      <c r="F265" s="154"/>
      <c r="G265" s="154"/>
      <c r="H265" s="154"/>
      <c r="I265" s="154"/>
      <c r="J265" s="154"/>
      <c r="K265" s="154"/>
      <c r="L265" s="154"/>
      <c r="M265" s="154"/>
      <c r="N265" s="154"/>
      <c r="O265" s="154"/>
      <c r="P265" s="154"/>
      <c r="Q265" s="154"/>
      <c r="R265" s="154"/>
      <c r="S265" s="154"/>
      <c r="T265" s="154"/>
      <c r="U265" s="154"/>
      <c r="V265" s="154"/>
      <c r="W265" s="154"/>
      <c r="X265" s="154"/>
      <c r="Y265" s="154"/>
    </row>
    <row r="266" spans="1:29" x14ac:dyDescent="0.25">
      <c r="A266" s="154"/>
      <c r="B266" s="154"/>
      <c r="C266" s="154"/>
      <c r="D266" s="154"/>
      <c r="E266" s="154"/>
      <c r="F266" s="154"/>
      <c r="G266" s="154"/>
      <c r="H266" s="154"/>
      <c r="I266" s="154"/>
      <c r="J266" s="154"/>
      <c r="K266" s="154"/>
      <c r="L266" s="154"/>
      <c r="M266" s="154"/>
      <c r="N266" s="154"/>
      <c r="O266" s="154"/>
      <c r="P266" s="154"/>
      <c r="Q266" s="154"/>
      <c r="R266" s="154"/>
      <c r="S266" s="154"/>
      <c r="T266" s="154"/>
      <c r="U266" s="154"/>
      <c r="V266" s="154"/>
      <c r="W266" s="154"/>
      <c r="X266" s="154"/>
      <c r="Y266" s="154"/>
      <c r="AC266" s="43"/>
    </row>
    <row r="267" spans="1:29" x14ac:dyDescent="0.25">
      <c r="A267" s="154"/>
      <c r="B267" s="154"/>
      <c r="C267" s="154"/>
      <c r="D267" s="154"/>
      <c r="E267" s="154"/>
      <c r="F267" s="154"/>
      <c r="G267" s="154"/>
      <c r="H267" s="154"/>
      <c r="I267" s="154"/>
      <c r="J267" s="154"/>
      <c r="K267" s="154"/>
      <c r="L267" s="154"/>
      <c r="M267" s="154"/>
      <c r="N267" s="154"/>
      <c r="O267" s="154"/>
      <c r="P267" s="154"/>
      <c r="Q267" s="154"/>
      <c r="R267" s="154"/>
      <c r="S267" s="154"/>
      <c r="T267" s="154"/>
      <c r="U267" s="154"/>
      <c r="V267" s="154"/>
      <c r="W267" s="154"/>
      <c r="X267" s="154"/>
      <c r="Y267" s="154"/>
    </row>
    <row r="268" spans="1:29" x14ac:dyDescent="0.25">
      <c r="A268" s="154"/>
      <c r="B268" s="154"/>
      <c r="C268" s="154"/>
      <c r="D268" s="154"/>
      <c r="E268" s="154"/>
      <c r="F268" s="154"/>
      <c r="G268" s="154"/>
      <c r="H268" s="154"/>
      <c r="I268" s="154"/>
      <c r="J268" s="154"/>
      <c r="K268" s="154"/>
      <c r="L268" s="154"/>
      <c r="M268" s="154"/>
      <c r="N268" s="154"/>
      <c r="O268" s="154"/>
      <c r="P268" s="154"/>
      <c r="Q268" s="154"/>
      <c r="R268" s="154"/>
      <c r="S268" s="154"/>
      <c r="T268" s="154"/>
      <c r="U268" s="154"/>
      <c r="V268" s="154"/>
      <c r="W268" s="154"/>
      <c r="X268" s="154"/>
      <c r="Y268" s="154"/>
    </row>
    <row r="269" spans="1:29" x14ac:dyDescent="0.25">
      <c r="A269" s="154"/>
      <c r="B269" s="154"/>
      <c r="C269" s="154"/>
      <c r="D269" s="154"/>
      <c r="E269" s="154"/>
      <c r="F269" s="154"/>
      <c r="G269" s="154"/>
      <c r="H269" s="154"/>
      <c r="I269" s="154"/>
      <c r="J269" s="154"/>
      <c r="K269" s="154"/>
      <c r="L269" s="154"/>
      <c r="M269" s="154"/>
      <c r="N269" s="154"/>
      <c r="O269" s="154"/>
      <c r="P269" s="154"/>
      <c r="Q269" s="154"/>
      <c r="R269" s="154"/>
      <c r="S269" s="154"/>
      <c r="T269" s="154"/>
      <c r="U269" s="154"/>
      <c r="V269" s="154"/>
      <c r="W269" s="154"/>
      <c r="X269" s="154"/>
      <c r="Y269" s="154"/>
    </row>
    <row r="270" spans="1:29" x14ac:dyDescent="0.25">
      <c r="A270" s="154"/>
      <c r="B270" s="154"/>
      <c r="C270" s="154"/>
      <c r="D270" s="154"/>
      <c r="E270" s="154"/>
      <c r="F270" s="154"/>
      <c r="G270" s="154"/>
      <c r="H270" s="154"/>
      <c r="I270" s="154"/>
      <c r="J270" s="154"/>
      <c r="K270" s="154"/>
      <c r="L270" s="154"/>
      <c r="M270" s="154"/>
      <c r="N270" s="154"/>
      <c r="O270" s="154"/>
      <c r="P270" s="154"/>
      <c r="Q270" s="154"/>
      <c r="R270" s="154"/>
      <c r="S270" s="154"/>
      <c r="T270" s="154"/>
      <c r="U270" s="154"/>
      <c r="V270" s="154"/>
      <c r="W270" s="154"/>
      <c r="X270" s="154"/>
      <c r="Y270" s="154"/>
    </row>
    <row r="271" spans="1:29" x14ac:dyDescent="0.25">
      <c r="A271" s="154"/>
      <c r="B271" s="154"/>
      <c r="C271" s="154"/>
      <c r="D271" s="154"/>
      <c r="E271" s="154"/>
      <c r="F271" s="154"/>
      <c r="G271" s="154"/>
      <c r="H271" s="154"/>
      <c r="I271" s="154"/>
      <c r="J271" s="154"/>
      <c r="K271" s="154"/>
      <c r="L271" s="154"/>
      <c r="M271" s="154"/>
      <c r="N271" s="154"/>
      <c r="O271" s="154"/>
      <c r="P271" s="154"/>
      <c r="Q271" s="154"/>
      <c r="R271" s="154"/>
      <c r="S271" s="154"/>
      <c r="T271" s="154"/>
      <c r="U271" s="154"/>
      <c r="V271" s="154"/>
      <c r="W271" s="154"/>
      <c r="X271" s="154"/>
      <c r="Y271" s="154"/>
    </row>
    <row r="272" spans="1:29" x14ac:dyDescent="0.25">
      <c r="A272" s="154"/>
      <c r="B272" s="154"/>
      <c r="C272" s="154"/>
      <c r="D272" s="154"/>
      <c r="E272" s="154"/>
      <c r="F272" s="154"/>
      <c r="G272" s="154"/>
      <c r="H272" s="154"/>
      <c r="I272" s="154"/>
      <c r="J272" s="154"/>
      <c r="K272" s="154"/>
      <c r="L272" s="154"/>
      <c r="M272" s="154"/>
      <c r="N272" s="154"/>
      <c r="O272" s="154"/>
      <c r="P272" s="154"/>
      <c r="Q272" s="154"/>
      <c r="R272" s="154"/>
      <c r="S272" s="154"/>
      <c r="T272" s="154"/>
      <c r="U272" s="154"/>
      <c r="V272" s="154"/>
      <c r="W272" s="154"/>
      <c r="X272" s="154"/>
      <c r="Y272" s="154"/>
    </row>
    <row r="273" spans="1:25" x14ac:dyDescent="0.25">
      <c r="A273" s="154"/>
      <c r="B273" s="154"/>
      <c r="C273" s="154"/>
      <c r="D273" s="154"/>
      <c r="E273" s="154"/>
      <c r="F273" s="154"/>
      <c r="G273" s="154"/>
      <c r="H273" s="154"/>
      <c r="I273" s="154"/>
      <c r="J273" s="154"/>
      <c r="K273" s="154"/>
      <c r="L273" s="154"/>
      <c r="M273" s="154"/>
      <c r="N273" s="154"/>
      <c r="O273" s="154"/>
      <c r="P273" s="154"/>
      <c r="Q273" s="154"/>
      <c r="R273" s="154"/>
      <c r="S273" s="154"/>
      <c r="T273" s="154"/>
      <c r="U273" s="154"/>
      <c r="V273" s="154"/>
      <c r="W273" s="154"/>
      <c r="X273" s="154"/>
      <c r="Y273" s="154"/>
    </row>
    <row r="274" spans="1:25" x14ac:dyDescent="0.25">
      <c r="A274" s="154"/>
      <c r="B274" s="154"/>
      <c r="C274" s="154"/>
      <c r="D274" s="154"/>
      <c r="E274" s="154"/>
      <c r="F274" s="154"/>
      <c r="G274" s="154"/>
      <c r="H274" s="154"/>
      <c r="I274" s="154"/>
      <c r="J274" s="154"/>
      <c r="K274" s="154"/>
      <c r="L274" s="154"/>
      <c r="M274" s="154"/>
      <c r="N274" s="154"/>
      <c r="O274" s="154"/>
      <c r="P274" s="154"/>
      <c r="Q274" s="154"/>
      <c r="R274" s="154"/>
      <c r="S274" s="154"/>
      <c r="T274" s="154"/>
      <c r="U274" s="154"/>
      <c r="V274" s="154"/>
      <c r="W274" s="154"/>
      <c r="X274" s="154"/>
      <c r="Y274" s="154"/>
    </row>
    <row r="278" spans="1:25" ht="18" x14ac:dyDescent="0.25">
      <c r="A278" s="8" t="s">
        <v>71</v>
      </c>
    </row>
    <row r="279" spans="1:25" ht="18" x14ac:dyDescent="0.25">
      <c r="A279" s="8"/>
    </row>
    <row r="281" spans="1:25" x14ac:dyDescent="0.25">
      <c r="A281" s="146" t="s">
        <v>64</v>
      </c>
      <c r="B281" s="146"/>
      <c r="C281" s="146"/>
      <c r="D281" s="146"/>
      <c r="E281" s="146"/>
      <c r="F281" s="146"/>
      <c r="G281" s="146"/>
      <c r="H281" s="146"/>
      <c r="I281" s="146"/>
      <c r="J281" s="146"/>
      <c r="K281" s="146"/>
      <c r="L281" s="146"/>
      <c r="M281" s="146"/>
      <c r="N281" s="146"/>
      <c r="O281" s="146"/>
      <c r="P281" s="146"/>
      <c r="Q281" s="146"/>
      <c r="R281" s="146"/>
      <c r="S281" s="146"/>
      <c r="T281" s="146"/>
      <c r="U281" s="146"/>
    </row>
    <row r="282" spans="1:25" x14ac:dyDescent="0.25">
      <c r="A282" s="146"/>
      <c r="B282" s="146"/>
      <c r="C282" s="146"/>
      <c r="D282" s="146"/>
      <c r="E282" s="146"/>
      <c r="F282" s="146"/>
      <c r="G282" s="146"/>
      <c r="H282" s="146"/>
      <c r="I282" s="146"/>
      <c r="J282" s="146"/>
      <c r="K282" s="146"/>
      <c r="L282" s="146"/>
      <c r="M282" s="146"/>
      <c r="N282" s="146"/>
      <c r="O282" s="146"/>
      <c r="P282" s="146"/>
      <c r="Q282" s="146"/>
      <c r="R282" s="146"/>
      <c r="S282" s="146"/>
      <c r="T282" s="146"/>
      <c r="U282" s="146"/>
    </row>
    <row r="283" spans="1:25" x14ac:dyDescent="0.25">
      <c r="A283" s="146"/>
      <c r="B283" s="146"/>
      <c r="C283" s="146"/>
      <c r="D283" s="146"/>
      <c r="E283" s="146"/>
      <c r="F283" s="146"/>
      <c r="G283" s="146"/>
      <c r="H283" s="146"/>
      <c r="I283" s="146"/>
      <c r="J283" s="146"/>
      <c r="K283" s="146"/>
      <c r="L283" s="146"/>
      <c r="M283" s="146"/>
      <c r="N283" s="146"/>
      <c r="O283" s="146"/>
      <c r="P283" s="146"/>
      <c r="Q283" s="146"/>
      <c r="R283" s="146"/>
      <c r="S283" s="146"/>
      <c r="T283" s="146"/>
      <c r="U283" s="146"/>
    </row>
    <row r="284" spans="1:25" ht="15.75" thickBot="1" x14ac:dyDescent="0.3">
      <c r="A284" s="17"/>
      <c r="B284" s="17"/>
      <c r="C284" s="17"/>
      <c r="D284" s="17"/>
      <c r="E284" s="17"/>
      <c r="F284" s="17"/>
      <c r="G284" s="17"/>
      <c r="H284" s="17"/>
      <c r="I284" s="17"/>
      <c r="J284" s="17"/>
      <c r="K284" s="17"/>
      <c r="L284" s="17"/>
      <c r="M284" s="17"/>
      <c r="N284" s="17"/>
      <c r="O284" s="17"/>
      <c r="P284" s="17"/>
      <c r="Q284" s="17"/>
      <c r="R284" s="17"/>
      <c r="S284" s="17"/>
      <c r="T284" s="17"/>
      <c r="U284" s="17"/>
    </row>
    <row r="285" spans="1:25" ht="24.95" customHeight="1" x14ac:dyDescent="0.25">
      <c r="G285" s="252" t="s">
        <v>2</v>
      </c>
      <c r="H285" s="66"/>
      <c r="I285" s="66"/>
      <c r="J285" s="66"/>
      <c r="K285" s="66" t="s">
        <v>3</v>
      </c>
      <c r="L285" s="66"/>
      <c r="M285" s="254" t="str">
        <f>CONCATENATE("decyzje ",Arkusz18!A2," - ",Arkusz18!B2," r.")</f>
        <v>decyzje 01.05.2017 - 31.05.2017 r.</v>
      </c>
      <c r="N285" s="254"/>
      <c r="O285" s="254"/>
      <c r="P285" s="254"/>
      <c r="Q285" s="254"/>
      <c r="R285" s="255"/>
    </row>
    <row r="286" spans="1:25" ht="59.25" customHeight="1" x14ac:dyDescent="0.25">
      <c r="G286" s="253"/>
      <c r="H286" s="67"/>
      <c r="I286" s="67"/>
      <c r="J286" s="67"/>
      <c r="K286" s="67"/>
      <c r="L286" s="67"/>
      <c r="M286" s="64" t="s">
        <v>24</v>
      </c>
      <c r="N286" s="64"/>
      <c r="O286" s="64" t="s">
        <v>25</v>
      </c>
      <c r="P286" s="64"/>
      <c r="Q286" s="64" t="s">
        <v>26</v>
      </c>
      <c r="R286" s="65"/>
    </row>
    <row r="287" spans="1:25" ht="15" customHeight="1" x14ac:dyDescent="0.25">
      <c r="G287" s="264" t="s">
        <v>33</v>
      </c>
      <c r="H287" s="265"/>
      <c r="I287" s="265"/>
      <c r="J287" s="265"/>
      <c r="K287" s="182">
        <f>Arkusz9!B5</f>
        <v>13259</v>
      </c>
      <c r="L287" s="182"/>
      <c r="M287" s="98">
        <f>Arkusz9!B3</f>
        <v>9349</v>
      </c>
      <c r="N287" s="98"/>
      <c r="O287" s="98">
        <f>Arkusz9!B2</f>
        <v>1015</v>
      </c>
      <c r="P287" s="98"/>
      <c r="Q287" s="98">
        <f>Arkusz9!B4</f>
        <v>419</v>
      </c>
      <c r="R287" s="99"/>
    </row>
    <row r="288" spans="1:25" ht="15" customHeight="1" x14ac:dyDescent="0.25">
      <c r="G288" s="262" t="s">
        <v>34</v>
      </c>
      <c r="H288" s="263"/>
      <c r="I288" s="263"/>
      <c r="J288" s="263"/>
      <c r="K288" s="261">
        <f>Arkusz9!B13</f>
        <v>1441</v>
      </c>
      <c r="L288" s="261"/>
      <c r="M288" s="306">
        <f>Arkusz9!B11</f>
        <v>1342</v>
      </c>
      <c r="N288" s="306"/>
      <c r="O288" s="306">
        <f>Arkusz9!B10</f>
        <v>120</v>
      </c>
      <c r="P288" s="306"/>
      <c r="Q288" s="306">
        <f>Arkusz9!B12</f>
        <v>63</v>
      </c>
      <c r="R288" s="307"/>
    </row>
    <row r="289" spans="7:26" ht="15.75" thickBot="1" x14ac:dyDescent="0.3">
      <c r="G289" s="105" t="s">
        <v>23</v>
      </c>
      <c r="H289" s="106"/>
      <c r="I289" s="106"/>
      <c r="J289" s="106"/>
      <c r="K289" s="251">
        <f>Arkusz9!B9</f>
        <v>360</v>
      </c>
      <c r="L289" s="251"/>
      <c r="M289" s="249">
        <f>Arkusz9!B7</f>
        <v>142</v>
      </c>
      <c r="N289" s="249"/>
      <c r="O289" s="249">
        <f>Arkusz9!B6</f>
        <v>20</v>
      </c>
      <c r="P289" s="249"/>
      <c r="Q289" s="249">
        <f>Arkusz9!B8</f>
        <v>21</v>
      </c>
      <c r="R289" s="250"/>
    </row>
    <row r="290" spans="7:26" ht="15.75" thickBot="1" x14ac:dyDescent="0.3">
      <c r="G290" s="246" t="s">
        <v>73</v>
      </c>
      <c r="H290" s="247"/>
      <c r="I290" s="247"/>
      <c r="J290" s="247"/>
      <c r="K290" s="257">
        <f>SUM(K287:K289)</f>
        <v>15060</v>
      </c>
      <c r="L290" s="257"/>
      <c r="M290" s="257">
        <f>SUM(M287:M289)</f>
        <v>10833</v>
      </c>
      <c r="N290" s="257"/>
      <c r="O290" s="257">
        <f>SUM(O287:O289)</f>
        <v>1155</v>
      </c>
      <c r="P290" s="257"/>
      <c r="Q290" s="257">
        <f>SUM(Q287:Q289)</f>
        <v>503</v>
      </c>
      <c r="R290" s="258"/>
    </row>
    <row r="294" spans="7:26" x14ac:dyDescent="0.25">
      <c r="V294" s="11"/>
      <c r="W294" s="11"/>
      <c r="Z294" s="11"/>
    </row>
    <row r="300" spans="7:26" x14ac:dyDescent="0.25">
      <c r="V300" s="19"/>
      <c r="W300" s="19"/>
      <c r="X300" s="19"/>
      <c r="Y300" s="20"/>
      <c r="Z300" s="19"/>
    </row>
    <row r="301" spans="7:26" x14ac:dyDescent="0.25">
      <c r="V301" s="19"/>
      <c r="W301" s="19"/>
      <c r="X301" s="19"/>
      <c r="Y301" s="20"/>
      <c r="Z301" s="19"/>
    </row>
    <row r="302" spans="7:26" x14ac:dyDescent="0.25">
      <c r="V302" s="19"/>
      <c r="W302" s="19"/>
      <c r="X302" s="19"/>
      <c r="Y302" s="20"/>
      <c r="Z302" s="19"/>
    </row>
    <row r="303" spans="7:26" x14ac:dyDescent="0.25">
      <c r="V303" s="19"/>
      <c r="W303" s="19"/>
      <c r="X303" s="19"/>
      <c r="Y303" s="20"/>
      <c r="Z303" s="19"/>
    </row>
    <row r="304" spans="7:26" x14ac:dyDescent="0.25">
      <c r="V304" s="19"/>
      <c r="W304" s="19"/>
      <c r="X304" s="19"/>
      <c r="Y304" s="20"/>
      <c r="Z304" s="19"/>
    </row>
    <row r="305" spans="7:26" x14ac:dyDescent="0.25">
      <c r="V305" s="19"/>
      <c r="W305" s="19"/>
      <c r="X305" s="19"/>
      <c r="Y305" s="20"/>
      <c r="Z305" s="19"/>
    </row>
    <row r="306" spans="7:26" x14ac:dyDescent="0.25">
      <c r="V306" s="19"/>
      <c r="W306" s="19"/>
      <c r="X306" s="19"/>
      <c r="Y306" s="20"/>
      <c r="Z306" s="19"/>
    </row>
    <row r="307" spans="7:26" x14ac:dyDescent="0.25">
      <c r="V307" s="19"/>
      <c r="W307" s="19"/>
      <c r="X307" s="19"/>
      <c r="Y307" s="20"/>
      <c r="Z307" s="19"/>
    </row>
    <row r="308" spans="7:26" ht="15.75" thickBot="1" x14ac:dyDescent="0.3">
      <c r="V308" s="19"/>
      <c r="W308" s="19"/>
      <c r="X308" s="19"/>
      <c r="Y308" s="20"/>
      <c r="Z308" s="19"/>
    </row>
    <row r="309" spans="7:26" ht="15" customHeight="1" x14ac:dyDescent="0.25">
      <c r="G309" s="84" t="s">
        <v>2</v>
      </c>
      <c r="H309" s="85"/>
      <c r="I309" s="85"/>
      <c r="J309" s="85"/>
      <c r="K309" s="85"/>
      <c r="L309" s="85"/>
      <c r="M309" s="85"/>
      <c r="N309" s="85"/>
      <c r="O309" s="88" t="s">
        <v>3</v>
      </c>
      <c r="P309" s="88"/>
      <c r="Q309" s="79" t="s">
        <v>78</v>
      </c>
      <c r="R309" s="80"/>
      <c r="U309" s="19"/>
      <c r="V309" s="19"/>
      <c r="W309" s="19"/>
      <c r="X309" s="19"/>
      <c r="Y309" s="20"/>
    </row>
    <row r="310" spans="7:26" ht="46.5" customHeight="1" x14ac:dyDescent="0.25">
      <c r="G310" s="86"/>
      <c r="H310" s="87"/>
      <c r="I310" s="87"/>
      <c r="J310" s="87"/>
      <c r="K310" s="87"/>
      <c r="L310" s="87"/>
      <c r="M310" s="87"/>
      <c r="N310" s="87"/>
      <c r="O310" s="89"/>
      <c r="P310" s="89"/>
      <c r="Q310" s="81"/>
      <c r="R310" s="82"/>
      <c r="U310" s="19"/>
      <c r="V310" s="19"/>
      <c r="W310" s="19"/>
      <c r="X310" s="19"/>
      <c r="Y310" s="20"/>
    </row>
    <row r="311" spans="7:26" x14ac:dyDescent="0.25">
      <c r="G311" s="90" t="s">
        <v>74</v>
      </c>
      <c r="H311" s="91"/>
      <c r="I311" s="91"/>
      <c r="J311" s="91"/>
      <c r="K311" s="91"/>
      <c r="L311" s="91"/>
      <c r="M311" s="91"/>
      <c r="N311" s="91"/>
      <c r="O311" s="92">
        <f>Arkusz10!A2</f>
        <v>731</v>
      </c>
      <c r="P311" s="92"/>
      <c r="Q311" s="69">
        <f>Arkusz10!A3</f>
        <v>687</v>
      </c>
      <c r="R311" s="70"/>
      <c r="U311" s="19"/>
      <c r="V311" s="19"/>
      <c r="W311" s="19"/>
      <c r="X311" s="19"/>
      <c r="Y311" s="20"/>
    </row>
    <row r="312" spans="7:26" x14ac:dyDescent="0.25">
      <c r="G312" s="93" t="s">
        <v>75</v>
      </c>
      <c r="H312" s="94"/>
      <c r="I312" s="94"/>
      <c r="J312" s="94"/>
      <c r="K312" s="94"/>
      <c r="L312" s="94"/>
      <c r="M312" s="94"/>
      <c r="N312" s="94"/>
      <c r="O312" s="95">
        <f>Arkusz10!A4</f>
        <v>42</v>
      </c>
      <c r="P312" s="95"/>
      <c r="Q312" s="75">
        <f>Arkusz10!A5</f>
        <v>77</v>
      </c>
      <c r="R312" s="76"/>
      <c r="U312" s="19"/>
      <c r="V312" s="19"/>
      <c r="W312" s="19"/>
      <c r="X312" s="19"/>
      <c r="Y312" s="20"/>
    </row>
    <row r="313" spans="7:26" x14ac:dyDescent="0.25">
      <c r="G313" s="90" t="s">
        <v>76</v>
      </c>
      <c r="H313" s="91"/>
      <c r="I313" s="91"/>
      <c r="J313" s="91"/>
      <c r="K313" s="91"/>
      <c r="L313" s="91"/>
      <c r="M313" s="91"/>
      <c r="N313" s="91"/>
      <c r="O313" s="92">
        <f>Arkusz10!A6</f>
        <v>30</v>
      </c>
      <c r="P313" s="92"/>
      <c r="Q313" s="69">
        <f>Arkusz10!A7</f>
        <v>19</v>
      </c>
      <c r="R313" s="70"/>
      <c r="U313" s="19"/>
      <c r="V313" s="19"/>
      <c r="W313" s="19"/>
      <c r="X313" s="19"/>
      <c r="Y313" s="20"/>
    </row>
    <row r="314" spans="7:26" ht="15.75" thickBot="1" x14ac:dyDescent="0.3">
      <c r="G314" s="108" t="s">
        <v>77</v>
      </c>
      <c r="H314" s="109"/>
      <c r="I314" s="109"/>
      <c r="J314" s="109"/>
      <c r="K314" s="109"/>
      <c r="L314" s="109"/>
      <c r="M314" s="109"/>
      <c r="N314" s="109"/>
      <c r="O314" s="107">
        <f>Arkusz10!A8</f>
        <v>4</v>
      </c>
      <c r="P314" s="107"/>
      <c r="Q314" s="71">
        <f>Arkusz10!A9</f>
        <v>0</v>
      </c>
      <c r="R314" s="72"/>
      <c r="U314" s="19"/>
      <c r="V314" s="19"/>
      <c r="W314" s="19"/>
      <c r="X314" s="19"/>
      <c r="Y314" s="20"/>
    </row>
    <row r="315" spans="7:26" ht="15.75" thickBot="1" x14ac:dyDescent="0.3">
      <c r="G315" s="110" t="s">
        <v>73</v>
      </c>
      <c r="H315" s="111"/>
      <c r="I315" s="111"/>
      <c r="J315" s="111"/>
      <c r="K315" s="111"/>
      <c r="L315" s="111"/>
      <c r="M315" s="111"/>
      <c r="N315" s="111"/>
      <c r="O315" s="77">
        <f>SUM(O311:O314)</f>
        <v>807</v>
      </c>
      <c r="P315" s="77"/>
      <c r="Q315" s="73">
        <f>SUM(Q311:Q314)</f>
        <v>783</v>
      </c>
      <c r="R315" s="74"/>
      <c r="U315" s="19"/>
      <c r="V315" s="19"/>
      <c r="W315" s="19"/>
      <c r="X315" s="19"/>
      <c r="Y315" s="20"/>
    </row>
    <row r="316" spans="7:26" x14ac:dyDescent="0.25">
      <c r="V316" s="19"/>
      <c r="W316" s="19"/>
      <c r="X316" s="19"/>
      <c r="Y316" s="20"/>
      <c r="Z316" s="19"/>
    </row>
    <row r="317" spans="7:26" x14ac:dyDescent="0.25">
      <c r="V317" s="19"/>
      <c r="W317" s="19"/>
      <c r="X317" s="19"/>
      <c r="Y317" s="20"/>
      <c r="Z317" s="19"/>
    </row>
    <row r="318" spans="7:26" ht="15.75" thickBot="1" x14ac:dyDescent="0.3">
      <c r="V318" s="19"/>
      <c r="W318" s="19"/>
      <c r="X318" s="19"/>
      <c r="Y318" s="20"/>
      <c r="Z318" s="19"/>
    </row>
    <row r="319" spans="7:26" ht="24.95" customHeight="1" x14ac:dyDescent="0.25">
      <c r="G319" s="252" t="s">
        <v>2</v>
      </c>
      <c r="H319" s="66"/>
      <c r="I319" s="66"/>
      <c r="J319" s="66"/>
      <c r="K319" s="66" t="s">
        <v>3</v>
      </c>
      <c r="L319" s="66"/>
      <c r="M319" s="254" t="str">
        <f>CONCATENATE("decyzje ",Arkusz18!C2," - ",Arkusz18!B2," r.")</f>
        <v>decyzje 01.01.2017 - 31.05.2017 r.</v>
      </c>
      <c r="N319" s="254"/>
      <c r="O319" s="254"/>
      <c r="P319" s="254"/>
      <c r="Q319" s="254"/>
      <c r="R319" s="255"/>
      <c r="V319" s="19"/>
      <c r="W319" s="19"/>
      <c r="X319" s="19"/>
      <c r="Y319" s="20"/>
      <c r="Z319" s="19"/>
    </row>
    <row r="320" spans="7:26" ht="60.75" customHeight="1" x14ac:dyDescent="0.25">
      <c r="G320" s="253"/>
      <c r="H320" s="67"/>
      <c r="I320" s="67"/>
      <c r="J320" s="67"/>
      <c r="K320" s="67"/>
      <c r="L320" s="67"/>
      <c r="M320" s="64" t="s">
        <v>24</v>
      </c>
      <c r="N320" s="64"/>
      <c r="O320" s="64" t="s">
        <v>25</v>
      </c>
      <c r="P320" s="64"/>
      <c r="Q320" s="64" t="s">
        <v>26</v>
      </c>
      <c r="R320" s="65"/>
      <c r="V320" s="19"/>
      <c r="W320" s="19"/>
      <c r="X320" s="19"/>
      <c r="Y320" s="20"/>
      <c r="Z320" s="19"/>
    </row>
    <row r="321" spans="7:26" x14ac:dyDescent="0.25">
      <c r="G321" s="264" t="s">
        <v>33</v>
      </c>
      <c r="H321" s="265"/>
      <c r="I321" s="265"/>
      <c r="J321" s="265"/>
      <c r="K321" s="182">
        <f>Arkusz11!B5</f>
        <v>63968</v>
      </c>
      <c r="L321" s="182"/>
      <c r="M321" s="98">
        <f>Arkusz11!B3</f>
        <v>44477</v>
      </c>
      <c r="N321" s="98"/>
      <c r="O321" s="98">
        <f>Arkusz11!B2</f>
        <v>4826</v>
      </c>
      <c r="P321" s="98"/>
      <c r="Q321" s="98">
        <f>Arkusz11!B4</f>
        <v>2011</v>
      </c>
      <c r="R321" s="99"/>
      <c r="V321" s="19"/>
      <c r="W321" s="19"/>
      <c r="X321" s="19"/>
      <c r="Y321" s="20"/>
      <c r="Z321" s="19"/>
    </row>
    <row r="322" spans="7:26" x14ac:dyDescent="0.25">
      <c r="G322" s="262" t="s">
        <v>34</v>
      </c>
      <c r="H322" s="263"/>
      <c r="I322" s="263"/>
      <c r="J322" s="263"/>
      <c r="K322" s="261">
        <f>Arkusz11!B13</f>
        <v>8546</v>
      </c>
      <c r="L322" s="261"/>
      <c r="M322" s="306">
        <f>Arkusz11!B11</f>
        <v>6178</v>
      </c>
      <c r="N322" s="306"/>
      <c r="O322" s="306">
        <f>Arkusz11!B10</f>
        <v>500</v>
      </c>
      <c r="P322" s="306"/>
      <c r="Q322" s="306">
        <f>Arkusz11!B12</f>
        <v>297</v>
      </c>
      <c r="R322" s="307"/>
      <c r="V322" s="19"/>
      <c r="W322" s="19"/>
      <c r="X322" s="19"/>
      <c r="Y322" s="20"/>
      <c r="Z322" s="19"/>
    </row>
    <row r="323" spans="7:26" ht="15.75" thickBot="1" x14ac:dyDescent="0.3">
      <c r="G323" s="105" t="s">
        <v>23</v>
      </c>
      <c r="H323" s="106"/>
      <c r="I323" s="106"/>
      <c r="J323" s="106"/>
      <c r="K323" s="251">
        <f>Arkusz11!B9</f>
        <v>1420</v>
      </c>
      <c r="L323" s="251"/>
      <c r="M323" s="249">
        <f>Arkusz11!B7</f>
        <v>705</v>
      </c>
      <c r="N323" s="249"/>
      <c r="O323" s="249">
        <f>Arkusz11!B6</f>
        <v>94</v>
      </c>
      <c r="P323" s="249"/>
      <c r="Q323" s="249">
        <f>Arkusz11!B8</f>
        <v>97</v>
      </c>
      <c r="R323" s="250"/>
      <c r="V323" s="19"/>
      <c r="W323" s="19"/>
      <c r="X323" s="19"/>
      <c r="Y323" s="20"/>
      <c r="Z323" s="19"/>
    </row>
    <row r="324" spans="7:26" ht="15.75" thickBot="1" x14ac:dyDescent="0.3">
      <c r="G324" s="246" t="s">
        <v>73</v>
      </c>
      <c r="H324" s="247"/>
      <c r="I324" s="247"/>
      <c r="J324" s="247"/>
      <c r="K324" s="257">
        <f>SUM(K321:L323)</f>
        <v>73934</v>
      </c>
      <c r="L324" s="257"/>
      <c r="M324" s="257">
        <f t="shared" ref="M324" si="7">SUM(M321:N323)</f>
        <v>51360</v>
      </c>
      <c r="N324" s="257"/>
      <c r="O324" s="257">
        <f t="shared" ref="O324" si="8">SUM(O321:P323)</f>
        <v>5420</v>
      </c>
      <c r="P324" s="257"/>
      <c r="Q324" s="257">
        <f t="shared" ref="Q324" si="9">SUM(Q321:R323)</f>
        <v>2405</v>
      </c>
      <c r="R324" s="258"/>
      <c r="V324" s="19"/>
      <c r="W324" s="19"/>
      <c r="X324" s="19"/>
      <c r="Y324" s="20"/>
      <c r="Z324" s="19"/>
    </row>
    <row r="325" spans="7:26" x14ac:dyDescent="0.25">
      <c r="V325" s="19"/>
      <c r="W325" s="19"/>
      <c r="X325" s="19"/>
      <c r="Y325" s="20"/>
      <c r="Z325" s="19"/>
    </row>
    <row r="326" spans="7:26" x14ac:dyDescent="0.25">
      <c r="V326" s="19"/>
      <c r="W326" s="19"/>
      <c r="X326" s="19"/>
      <c r="Y326" s="20"/>
      <c r="Z326" s="19"/>
    </row>
    <row r="327" spans="7:26" x14ac:dyDescent="0.25">
      <c r="V327" s="19"/>
      <c r="W327" s="19"/>
      <c r="X327" s="19"/>
      <c r="Y327" s="20"/>
      <c r="Z327" s="19"/>
    </row>
    <row r="328" spans="7:26" ht="15" customHeight="1" x14ac:dyDescent="0.25"/>
    <row r="329" spans="7:26" x14ac:dyDescent="0.25">
      <c r="N329" s="21"/>
      <c r="O329" s="21"/>
      <c r="P329" s="21"/>
      <c r="Q329" s="21"/>
      <c r="R329" s="21"/>
      <c r="S329" s="21"/>
      <c r="T329" s="21"/>
      <c r="U329" s="21"/>
      <c r="V329" s="22"/>
      <c r="W329" s="21"/>
      <c r="X329" s="23"/>
      <c r="Y329" s="24"/>
      <c r="Z329" s="23"/>
    </row>
    <row r="344" spans="7:18" ht="15.75" thickBot="1" x14ac:dyDescent="0.3"/>
    <row r="345" spans="7:18" x14ac:dyDescent="0.25">
      <c r="G345" s="84" t="s">
        <v>2</v>
      </c>
      <c r="H345" s="85"/>
      <c r="I345" s="85"/>
      <c r="J345" s="85"/>
      <c r="K345" s="85"/>
      <c r="L345" s="85"/>
      <c r="M345" s="85"/>
      <c r="N345" s="85"/>
      <c r="O345" s="88" t="s">
        <v>3</v>
      </c>
      <c r="P345" s="88"/>
      <c r="Q345" s="79" t="s">
        <v>78</v>
      </c>
      <c r="R345" s="80"/>
    </row>
    <row r="346" spans="7:18" ht="45.75" customHeight="1" x14ac:dyDescent="0.25">
      <c r="G346" s="86"/>
      <c r="H346" s="87"/>
      <c r="I346" s="87"/>
      <c r="J346" s="87"/>
      <c r="K346" s="87"/>
      <c r="L346" s="87"/>
      <c r="M346" s="87"/>
      <c r="N346" s="87"/>
      <c r="O346" s="89"/>
      <c r="P346" s="89"/>
      <c r="Q346" s="81"/>
      <c r="R346" s="82"/>
    </row>
    <row r="347" spans="7:18" x14ac:dyDescent="0.25">
      <c r="G347" s="90" t="s">
        <v>74</v>
      </c>
      <c r="H347" s="91"/>
      <c r="I347" s="91"/>
      <c r="J347" s="91"/>
      <c r="K347" s="91"/>
      <c r="L347" s="91"/>
      <c r="M347" s="91"/>
      <c r="N347" s="91"/>
      <c r="O347" s="92">
        <f>Arkusz12!A2</f>
        <v>3729</v>
      </c>
      <c r="P347" s="92"/>
      <c r="Q347" s="69">
        <f>Arkusz12!A3</f>
        <v>3927</v>
      </c>
      <c r="R347" s="70"/>
    </row>
    <row r="348" spans="7:18" x14ac:dyDescent="0.25">
      <c r="G348" s="93" t="s">
        <v>75</v>
      </c>
      <c r="H348" s="94"/>
      <c r="I348" s="94"/>
      <c r="J348" s="94"/>
      <c r="K348" s="94"/>
      <c r="L348" s="94"/>
      <c r="M348" s="94"/>
      <c r="N348" s="94"/>
      <c r="O348" s="95">
        <f>Arkusz12!A4</f>
        <v>279</v>
      </c>
      <c r="P348" s="95"/>
      <c r="Q348" s="75">
        <f>Arkusz12!A5</f>
        <v>404</v>
      </c>
      <c r="R348" s="76"/>
    </row>
    <row r="349" spans="7:18" x14ac:dyDescent="0.25">
      <c r="G349" s="90" t="s">
        <v>76</v>
      </c>
      <c r="H349" s="91"/>
      <c r="I349" s="91"/>
      <c r="J349" s="91"/>
      <c r="K349" s="91"/>
      <c r="L349" s="91"/>
      <c r="M349" s="91"/>
      <c r="N349" s="91"/>
      <c r="O349" s="92">
        <f>Arkusz12!A6</f>
        <v>89</v>
      </c>
      <c r="P349" s="92"/>
      <c r="Q349" s="69">
        <f>Arkusz12!A7</f>
        <v>115</v>
      </c>
      <c r="R349" s="70"/>
    </row>
    <row r="350" spans="7:18" ht="15.75" thickBot="1" x14ac:dyDescent="0.3">
      <c r="G350" s="108" t="s">
        <v>77</v>
      </c>
      <c r="H350" s="109"/>
      <c r="I350" s="109"/>
      <c r="J350" s="109"/>
      <c r="K350" s="109"/>
      <c r="L350" s="109"/>
      <c r="M350" s="109"/>
      <c r="N350" s="109"/>
      <c r="O350" s="107">
        <f>Arkusz12!A8</f>
        <v>6</v>
      </c>
      <c r="P350" s="107"/>
      <c r="Q350" s="71">
        <f>Arkusz12!A9</f>
        <v>13</v>
      </c>
      <c r="R350" s="72"/>
    </row>
    <row r="351" spans="7:18" ht="15.75" thickBot="1" x14ac:dyDescent="0.3">
      <c r="G351" s="110" t="s">
        <v>73</v>
      </c>
      <c r="H351" s="111"/>
      <c r="I351" s="111"/>
      <c r="J351" s="111"/>
      <c r="K351" s="111"/>
      <c r="L351" s="111"/>
      <c r="M351" s="111"/>
      <c r="N351" s="111"/>
      <c r="O351" s="77">
        <f>SUM(O347:P350)</f>
        <v>4103</v>
      </c>
      <c r="P351" s="77"/>
      <c r="Q351" s="77">
        <f>SUM(Q347:R350)</f>
        <v>4459</v>
      </c>
      <c r="R351" s="78"/>
    </row>
    <row r="354" spans="1:25" x14ac:dyDescent="0.25">
      <c r="A354" s="153" t="s">
        <v>171</v>
      </c>
      <c r="B354" s="154"/>
      <c r="C354" s="154"/>
      <c r="D354" s="154"/>
      <c r="E354" s="154"/>
      <c r="F354" s="154"/>
      <c r="G354" s="154"/>
      <c r="H354" s="154"/>
      <c r="I354" s="154"/>
      <c r="J354" s="154"/>
      <c r="K354" s="154"/>
      <c r="L354" s="154"/>
      <c r="M354" s="154"/>
      <c r="N354" s="154"/>
      <c r="O354" s="154"/>
      <c r="P354" s="154"/>
      <c r="Q354" s="154"/>
      <c r="R354" s="154"/>
      <c r="S354" s="154"/>
      <c r="T354" s="154"/>
      <c r="U354" s="154"/>
      <c r="V354" s="154"/>
      <c r="W354" s="154"/>
      <c r="X354" s="154"/>
      <c r="Y354" s="154"/>
    </row>
    <row r="355" spans="1:25" s="62" customFormat="1" x14ac:dyDescent="0.25">
      <c r="A355" s="153"/>
      <c r="B355" s="154"/>
      <c r="C355" s="154"/>
      <c r="D355" s="154"/>
      <c r="E355" s="154"/>
      <c r="F355" s="154"/>
      <c r="G355" s="154"/>
      <c r="H355" s="154"/>
      <c r="I355" s="154"/>
      <c r="J355" s="154"/>
      <c r="K355" s="154"/>
      <c r="L355" s="154"/>
      <c r="M355" s="154"/>
      <c r="N355" s="154"/>
      <c r="O355" s="154"/>
      <c r="P355" s="154"/>
      <c r="Q355" s="154"/>
      <c r="R355" s="154"/>
      <c r="S355" s="154"/>
      <c r="T355" s="154"/>
      <c r="U355" s="154"/>
      <c r="V355" s="154"/>
      <c r="W355" s="154"/>
      <c r="X355" s="154"/>
      <c r="Y355" s="154"/>
    </row>
    <row r="356" spans="1:25" s="62" customFormat="1" x14ac:dyDescent="0.25">
      <c r="A356" s="153"/>
      <c r="B356" s="154"/>
      <c r="C356" s="154"/>
      <c r="D356" s="154"/>
      <c r="E356" s="154"/>
      <c r="F356" s="154"/>
      <c r="G356" s="154"/>
      <c r="H356" s="154"/>
      <c r="I356" s="154"/>
      <c r="J356" s="154"/>
      <c r="K356" s="154"/>
      <c r="L356" s="154"/>
      <c r="M356" s="154"/>
      <c r="N356" s="154"/>
      <c r="O356" s="154"/>
      <c r="P356" s="154"/>
      <c r="Q356" s="154"/>
      <c r="R356" s="154"/>
      <c r="S356" s="154"/>
      <c r="T356" s="154"/>
      <c r="U356" s="154"/>
      <c r="V356" s="154"/>
      <c r="W356" s="154"/>
      <c r="X356" s="154"/>
      <c r="Y356" s="154"/>
    </row>
    <row r="357" spans="1:25" s="62" customFormat="1" x14ac:dyDescent="0.25">
      <c r="A357" s="153"/>
      <c r="B357" s="154"/>
      <c r="C357" s="154"/>
      <c r="D357" s="154"/>
      <c r="E357" s="154"/>
      <c r="F357" s="154"/>
      <c r="G357" s="154"/>
      <c r="H357" s="154"/>
      <c r="I357" s="154"/>
      <c r="J357" s="154"/>
      <c r="K357" s="154"/>
      <c r="L357" s="154"/>
      <c r="M357" s="154"/>
      <c r="N357" s="154"/>
      <c r="O357" s="154"/>
      <c r="P357" s="154"/>
      <c r="Q357" s="154"/>
      <c r="R357" s="154"/>
      <c r="S357" s="154"/>
      <c r="T357" s="154"/>
      <c r="U357" s="154"/>
      <c r="V357" s="154"/>
      <c r="W357" s="154"/>
      <c r="X357" s="154"/>
      <c r="Y357" s="154"/>
    </row>
    <row r="358" spans="1:25" s="62" customFormat="1" x14ac:dyDescent="0.25">
      <c r="A358" s="153"/>
      <c r="B358" s="154"/>
      <c r="C358" s="154"/>
      <c r="D358" s="154"/>
      <c r="E358" s="154"/>
      <c r="F358" s="154"/>
      <c r="G358" s="154"/>
      <c r="H358" s="154"/>
      <c r="I358" s="154"/>
      <c r="J358" s="154"/>
      <c r="K358" s="154"/>
      <c r="L358" s="154"/>
      <c r="M358" s="154"/>
      <c r="N358" s="154"/>
      <c r="O358" s="154"/>
      <c r="P358" s="154"/>
      <c r="Q358" s="154"/>
      <c r="R358" s="154"/>
      <c r="S358" s="154"/>
      <c r="T358" s="154"/>
      <c r="U358" s="154"/>
      <c r="V358" s="154"/>
      <c r="W358" s="154"/>
      <c r="X358" s="154"/>
      <c r="Y358" s="154"/>
    </row>
    <row r="359" spans="1:25" s="62" customFormat="1" x14ac:dyDescent="0.25">
      <c r="A359" s="153"/>
      <c r="B359" s="154"/>
      <c r="C359" s="154"/>
      <c r="D359" s="154"/>
      <c r="E359" s="154"/>
      <c r="F359" s="154"/>
      <c r="G359" s="154"/>
      <c r="H359" s="154"/>
      <c r="I359" s="154"/>
      <c r="J359" s="154"/>
      <c r="K359" s="154"/>
      <c r="L359" s="154"/>
      <c r="M359" s="154"/>
      <c r="N359" s="154"/>
      <c r="O359" s="154"/>
      <c r="P359" s="154"/>
      <c r="Q359" s="154"/>
      <c r="R359" s="154"/>
      <c r="S359" s="154"/>
      <c r="T359" s="154"/>
      <c r="U359" s="154"/>
      <c r="V359" s="154"/>
      <c r="W359" s="154"/>
      <c r="X359" s="154"/>
      <c r="Y359" s="154"/>
    </row>
    <row r="360" spans="1:25" s="62" customFormat="1" x14ac:dyDescent="0.25">
      <c r="A360" s="153"/>
      <c r="B360" s="154"/>
      <c r="C360" s="154"/>
      <c r="D360" s="154"/>
      <c r="E360" s="154"/>
      <c r="F360" s="154"/>
      <c r="G360" s="154"/>
      <c r="H360" s="154"/>
      <c r="I360" s="154"/>
      <c r="J360" s="154"/>
      <c r="K360" s="154"/>
      <c r="L360" s="154"/>
      <c r="M360" s="154"/>
      <c r="N360" s="154"/>
      <c r="O360" s="154"/>
      <c r="P360" s="154"/>
      <c r="Q360" s="154"/>
      <c r="R360" s="154"/>
      <c r="S360" s="154"/>
      <c r="T360" s="154"/>
      <c r="U360" s="154"/>
      <c r="V360" s="154"/>
      <c r="W360" s="154"/>
      <c r="X360" s="154"/>
      <c r="Y360" s="154"/>
    </row>
    <row r="361" spans="1:25" s="62" customFormat="1" x14ac:dyDescent="0.25">
      <c r="A361" s="153"/>
      <c r="B361" s="154"/>
      <c r="C361" s="154"/>
      <c r="D361" s="154"/>
      <c r="E361" s="154"/>
      <c r="F361" s="154"/>
      <c r="G361" s="154"/>
      <c r="H361" s="154"/>
      <c r="I361" s="154"/>
      <c r="J361" s="154"/>
      <c r="K361" s="154"/>
      <c r="L361" s="154"/>
      <c r="M361" s="154"/>
      <c r="N361" s="154"/>
      <c r="O361" s="154"/>
      <c r="P361" s="154"/>
      <c r="Q361" s="154"/>
      <c r="R361" s="154"/>
      <c r="S361" s="154"/>
      <c r="T361" s="154"/>
      <c r="U361" s="154"/>
      <c r="V361" s="154"/>
      <c r="W361" s="154"/>
      <c r="X361" s="154"/>
      <c r="Y361" s="154"/>
    </row>
    <row r="362" spans="1:25" s="62" customFormat="1" x14ac:dyDescent="0.25">
      <c r="A362" s="153"/>
      <c r="B362" s="154"/>
      <c r="C362" s="154"/>
      <c r="D362" s="154"/>
      <c r="E362" s="154"/>
      <c r="F362" s="154"/>
      <c r="G362" s="154"/>
      <c r="H362" s="154"/>
      <c r="I362" s="154"/>
      <c r="J362" s="154"/>
      <c r="K362" s="154"/>
      <c r="L362" s="154"/>
      <c r="M362" s="154"/>
      <c r="N362" s="154"/>
      <c r="O362" s="154"/>
      <c r="P362" s="154"/>
      <c r="Q362" s="154"/>
      <c r="R362" s="154"/>
      <c r="S362" s="154"/>
      <c r="T362" s="154"/>
      <c r="U362" s="154"/>
      <c r="V362" s="154"/>
      <c r="W362" s="154"/>
      <c r="X362" s="154"/>
      <c r="Y362" s="154"/>
    </row>
    <row r="363" spans="1:25" s="62" customFormat="1" x14ac:dyDescent="0.25">
      <c r="A363" s="153"/>
      <c r="B363" s="154"/>
      <c r="C363" s="154"/>
      <c r="D363" s="154"/>
      <c r="E363" s="154"/>
      <c r="F363" s="154"/>
      <c r="G363" s="154"/>
      <c r="H363" s="154"/>
      <c r="I363" s="154"/>
      <c r="J363" s="154"/>
      <c r="K363" s="154"/>
      <c r="L363" s="154"/>
      <c r="M363" s="154"/>
      <c r="N363" s="154"/>
      <c r="O363" s="154"/>
      <c r="P363" s="154"/>
      <c r="Q363" s="154"/>
      <c r="R363" s="154"/>
      <c r="S363" s="154"/>
      <c r="T363" s="154"/>
      <c r="U363" s="154"/>
      <c r="V363" s="154"/>
      <c r="W363" s="154"/>
      <c r="X363" s="154"/>
      <c r="Y363" s="154"/>
    </row>
    <row r="364" spans="1:25" s="62" customFormat="1" x14ac:dyDescent="0.25">
      <c r="A364" s="153"/>
      <c r="B364" s="154"/>
      <c r="C364" s="154"/>
      <c r="D364" s="154"/>
      <c r="E364" s="154"/>
      <c r="F364" s="154"/>
      <c r="G364" s="154"/>
      <c r="H364" s="154"/>
      <c r="I364" s="154"/>
      <c r="J364" s="154"/>
      <c r="K364" s="154"/>
      <c r="L364" s="154"/>
      <c r="M364" s="154"/>
      <c r="N364" s="154"/>
      <c r="O364" s="154"/>
      <c r="P364" s="154"/>
      <c r="Q364" s="154"/>
      <c r="R364" s="154"/>
      <c r="S364" s="154"/>
      <c r="T364" s="154"/>
      <c r="U364" s="154"/>
      <c r="V364" s="154"/>
      <c r="W364" s="154"/>
      <c r="X364" s="154"/>
      <c r="Y364" s="154"/>
    </row>
    <row r="365" spans="1:25" s="62" customFormat="1" x14ac:dyDescent="0.25">
      <c r="A365" s="153"/>
      <c r="B365" s="154"/>
      <c r="C365" s="154"/>
      <c r="D365" s="154"/>
      <c r="E365" s="154"/>
      <c r="F365" s="154"/>
      <c r="G365" s="154"/>
      <c r="H365" s="154"/>
      <c r="I365" s="154"/>
      <c r="J365" s="154"/>
      <c r="K365" s="154"/>
      <c r="L365" s="154"/>
      <c r="M365" s="154"/>
      <c r="N365" s="154"/>
      <c r="O365" s="154"/>
      <c r="P365" s="154"/>
      <c r="Q365" s="154"/>
      <c r="R365" s="154"/>
      <c r="S365" s="154"/>
      <c r="T365" s="154"/>
      <c r="U365" s="154"/>
      <c r="V365" s="154"/>
      <c r="W365" s="154"/>
      <c r="X365" s="154"/>
      <c r="Y365" s="154"/>
    </row>
    <row r="366" spans="1:25" s="62" customFormat="1" x14ac:dyDescent="0.25">
      <c r="A366" s="153"/>
      <c r="B366" s="154"/>
      <c r="C366" s="154"/>
      <c r="D366" s="154"/>
      <c r="E366" s="154"/>
      <c r="F366" s="154"/>
      <c r="G366" s="154"/>
      <c r="H366" s="154"/>
      <c r="I366" s="154"/>
      <c r="J366" s="154"/>
      <c r="K366" s="154"/>
      <c r="L366" s="154"/>
      <c r="M366" s="154"/>
      <c r="N366" s="154"/>
      <c r="O366" s="154"/>
      <c r="P366" s="154"/>
      <c r="Q366" s="154"/>
      <c r="R366" s="154"/>
      <c r="S366" s="154"/>
      <c r="T366" s="154"/>
      <c r="U366" s="154"/>
      <c r="V366" s="154"/>
      <c r="W366" s="154"/>
      <c r="X366" s="154"/>
      <c r="Y366" s="154"/>
    </row>
    <row r="367" spans="1:25" s="62" customFormat="1" x14ac:dyDescent="0.25">
      <c r="A367" s="153"/>
      <c r="B367" s="154"/>
      <c r="C367" s="154"/>
      <c r="D367" s="154"/>
      <c r="E367" s="154"/>
      <c r="F367" s="154"/>
      <c r="G367" s="154"/>
      <c r="H367" s="154"/>
      <c r="I367" s="154"/>
      <c r="J367" s="154"/>
      <c r="K367" s="154"/>
      <c r="L367" s="154"/>
      <c r="M367" s="154"/>
      <c r="N367" s="154"/>
      <c r="O367" s="154"/>
      <c r="P367" s="154"/>
      <c r="Q367" s="154"/>
      <c r="R367" s="154"/>
      <c r="S367" s="154"/>
      <c r="T367" s="154"/>
      <c r="U367" s="154"/>
      <c r="V367" s="154"/>
      <c r="W367" s="154"/>
      <c r="X367" s="154"/>
      <c r="Y367" s="154"/>
    </row>
    <row r="368" spans="1:25" s="62" customFormat="1" x14ac:dyDescent="0.25">
      <c r="A368" s="153"/>
      <c r="B368" s="154"/>
      <c r="C368" s="154"/>
      <c r="D368" s="154"/>
      <c r="E368" s="154"/>
      <c r="F368" s="154"/>
      <c r="G368" s="154"/>
      <c r="H368" s="154"/>
      <c r="I368" s="154"/>
      <c r="J368" s="154"/>
      <c r="K368" s="154"/>
      <c r="L368" s="154"/>
      <c r="M368" s="154"/>
      <c r="N368" s="154"/>
      <c r="O368" s="154"/>
      <c r="P368" s="154"/>
      <c r="Q368" s="154"/>
      <c r="R368" s="154"/>
      <c r="S368" s="154"/>
      <c r="T368" s="154"/>
      <c r="U368" s="154"/>
      <c r="V368" s="154"/>
      <c r="W368" s="154"/>
      <c r="X368" s="154"/>
      <c r="Y368" s="154"/>
    </row>
    <row r="369" spans="1:26" x14ac:dyDescent="0.25">
      <c r="A369" s="154"/>
      <c r="B369" s="154"/>
      <c r="C369" s="154"/>
      <c r="D369" s="154"/>
      <c r="E369" s="154"/>
      <c r="F369" s="154"/>
      <c r="G369" s="154"/>
      <c r="H369" s="154"/>
      <c r="I369" s="154"/>
      <c r="J369" s="154"/>
      <c r="K369" s="154"/>
      <c r="L369" s="154"/>
      <c r="M369" s="154"/>
      <c r="N369" s="154"/>
      <c r="O369" s="154"/>
      <c r="P369" s="154"/>
      <c r="Q369" s="154"/>
      <c r="R369" s="154"/>
      <c r="S369" s="154"/>
      <c r="T369" s="154"/>
      <c r="U369" s="154"/>
      <c r="V369" s="154"/>
      <c r="W369" s="154"/>
      <c r="X369" s="154"/>
      <c r="Y369" s="154"/>
    </row>
    <row r="370" spans="1:26" x14ac:dyDescent="0.25">
      <c r="A370" s="154"/>
      <c r="B370" s="154"/>
      <c r="C370" s="154"/>
      <c r="D370" s="154"/>
      <c r="E370" s="154"/>
      <c r="F370" s="154"/>
      <c r="G370" s="154"/>
      <c r="H370" s="154"/>
      <c r="I370" s="154"/>
      <c r="J370" s="154"/>
      <c r="K370" s="154"/>
      <c r="L370" s="154"/>
      <c r="M370" s="154"/>
      <c r="N370" s="154"/>
      <c r="O370" s="154"/>
      <c r="P370" s="154"/>
      <c r="Q370" s="154"/>
      <c r="R370" s="154"/>
      <c r="S370" s="154"/>
      <c r="T370" s="154"/>
      <c r="U370" s="154"/>
      <c r="V370" s="154"/>
      <c r="W370" s="154"/>
      <c r="X370" s="154"/>
      <c r="Y370" s="154"/>
    </row>
    <row r="371" spans="1:26" x14ac:dyDescent="0.25">
      <c r="A371" s="154"/>
      <c r="B371" s="154"/>
      <c r="C371" s="154"/>
      <c r="D371" s="154"/>
      <c r="E371" s="154"/>
      <c r="F371" s="154"/>
      <c r="G371" s="154"/>
      <c r="H371" s="154"/>
      <c r="I371" s="154"/>
      <c r="J371" s="154"/>
      <c r="K371" s="154"/>
      <c r="L371" s="154"/>
      <c r="M371" s="154"/>
      <c r="N371" s="154"/>
      <c r="O371" s="154"/>
      <c r="P371" s="154"/>
      <c r="Q371" s="154"/>
      <c r="R371" s="154"/>
      <c r="S371" s="154"/>
      <c r="T371" s="154"/>
      <c r="U371" s="154"/>
      <c r="V371" s="154"/>
      <c r="W371" s="154"/>
      <c r="X371" s="154"/>
      <c r="Y371" s="154"/>
    </row>
    <row r="372" spans="1:26" x14ac:dyDescent="0.25">
      <c r="A372" s="154"/>
      <c r="B372" s="154"/>
      <c r="C372" s="154"/>
      <c r="D372" s="154"/>
      <c r="E372" s="154"/>
      <c r="F372" s="154"/>
      <c r="G372" s="154"/>
      <c r="H372" s="154"/>
      <c r="I372" s="154"/>
      <c r="J372" s="154"/>
      <c r="K372" s="154"/>
      <c r="L372" s="154"/>
      <c r="M372" s="154"/>
      <c r="N372" s="154"/>
      <c r="O372" s="154"/>
      <c r="P372" s="154"/>
      <c r="Q372" s="154"/>
      <c r="R372" s="154"/>
      <c r="S372" s="154"/>
      <c r="T372" s="154"/>
      <c r="U372" s="154"/>
      <c r="V372" s="154"/>
      <c r="W372" s="154"/>
      <c r="X372" s="154"/>
      <c r="Y372" s="154"/>
    </row>
    <row r="373" spans="1:26" x14ac:dyDescent="0.25">
      <c r="A373" s="154"/>
      <c r="B373" s="154"/>
      <c r="C373" s="154"/>
      <c r="D373" s="154"/>
      <c r="E373" s="154"/>
      <c r="F373" s="154"/>
      <c r="G373" s="154"/>
      <c r="H373" s="154"/>
      <c r="I373" s="154"/>
      <c r="J373" s="154"/>
      <c r="K373" s="154"/>
      <c r="L373" s="154"/>
      <c r="M373" s="154"/>
      <c r="N373" s="154"/>
      <c r="O373" s="154"/>
      <c r="P373" s="154"/>
      <c r="Q373" s="154"/>
      <c r="R373" s="154"/>
      <c r="S373" s="154"/>
      <c r="T373" s="154"/>
      <c r="U373" s="154"/>
      <c r="V373" s="154"/>
      <c r="W373" s="154"/>
      <c r="X373" s="154"/>
      <c r="Y373" s="154"/>
    </row>
    <row r="374" spans="1:26" x14ac:dyDescent="0.25">
      <c r="A374" s="154"/>
      <c r="B374" s="154"/>
      <c r="C374" s="154"/>
      <c r="D374" s="154"/>
      <c r="E374" s="154"/>
      <c r="F374" s="154"/>
      <c r="G374" s="154"/>
      <c r="H374" s="154"/>
      <c r="I374" s="154"/>
      <c r="J374" s="154"/>
      <c r="K374" s="154"/>
      <c r="L374" s="154"/>
      <c r="M374" s="154"/>
      <c r="N374" s="154"/>
      <c r="O374" s="154"/>
      <c r="P374" s="154"/>
      <c r="Q374" s="154"/>
      <c r="R374" s="154"/>
      <c r="S374" s="154"/>
      <c r="T374" s="154"/>
      <c r="U374" s="154"/>
      <c r="V374" s="154"/>
      <c r="W374" s="154"/>
      <c r="X374" s="154"/>
      <c r="Y374" s="154"/>
    </row>
    <row r="375" spans="1:26" x14ac:dyDescent="0.25">
      <c r="A375" s="154"/>
      <c r="B375" s="154"/>
      <c r="C375" s="154"/>
      <c r="D375" s="154"/>
      <c r="E375" s="154"/>
      <c r="F375" s="154"/>
      <c r="G375" s="154"/>
      <c r="H375" s="154"/>
      <c r="I375" s="154"/>
      <c r="J375" s="154"/>
      <c r="K375" s="154"/>
      <c r="L375" s="154"/>
      <c r="M375" s="154"/>
      <c r="N375" s="154"/>
      <c r="O375" s="154"/>
      <c r="P375" s="154"/>
      <c r="Q375" s="154"/>
      <c r="R375" s="154"/>
      <c r="S375" s="154"/>
      <c r="T375" s="154"/>
      <c r="U375" s="154"/>
      <c r="V375" s="154"/>
      <c r="W375" s="154"/>
      <c r="X375" s="154"/>
      <c r="Y375" s="154"/>
    </row>
    <row r="376" spans="1:26" x14ac:dyDescent="0.25">
      <c r="A376" s="154"/>
      <c r="B376" s="154"/>
      <c r="C376" s="154"/>
      <c r="D376" s="154"/>
      <c r="E376" s="154"/>
      <c r="F376" s="154"/>
      <c r="G376" s="154"/>
      <c r="H376" s="154"/>
      <c r="I376" s="154"/>
      <c r="J376" s="154"/>
      <c r="K376" s="154"/>
      <c r="L376" s="154"/>
      <c r="M376" s="154"/>
      <c r="N376" s="154"/>
      <c r="O376" s="154"/>
      <c r="P376" s="154"/>
      <c r="Q376" s="154"/>
      <c r="R376" s="154"/>
      <c r="S376" s="154"/>
      <c r="T376" s="154"/>
      <c r="U376" s="154"/>
      <c r="V376" s="154"/>
      <c r="W376" s="154"/>
      <c r="X376" s="154"/>
      <c r="Y376" s="154"/>
    </row>
    <row r="381" spans="1:26" ht="15" customHeight="1" x14ac:dyDescent="0.25">
      <c r="A381" s="146" t="s">
        <v>92</v>
      </c>
      <c r="B381" s="146"/>
      <c r="C381" s="146"/>
      <c r="D381" s="146"/>
      <c r="E381" s="146"/>
      <c r="F381" s="146"/>
      <c r="G381" s="146"/>
      <c r="H381" s="146"/>
      <c r="I381" s="146"/>
      <c r="J381" s="146"/>
      <c r="K381" s="146"/>
      <c r="L381" s="146"/>
      <c r="M381" s="146"/>
      <c r="N381" s="146"/>
      <c r="O381" s="146"/>
      <c r="P381" s="146"/>
      <c r="Q381" s="146"/>
      <c r="R381" s="146"/>
      <c r="S381" s="146"/>
      <c r="T381" s="146"/>
      <c r="U381" s="146"/>
    </row>
    <row r="382" spans="1:26" ht="25.5" customHeight="1" x14ac:dyDescent="0.25">
      <c r="A382" s="146"/>
      <c r="B382" s="146"/>
      <c r="C382" s="146"/>
      <c r="D382" s="146"/>
      <c r="E382" s="146"/>
      <c r="F382" s="146"/>
      <c r="G382" s="146"/>
      <c r="H382" s="146"/>
      <c r="I382" s="146"/>
      <c r="J382" s="146"/>
      <c r="K382" s="146"/>
      <c r="L382" s="146"/>
      <c r="M382" s="146"/>
      <c r="N382" s="146"/>
      <c r="O382" s="146"/>
      <c r="P382" s="146"/>
      <c r="Q382" s="146"/>
      <c r="R382" s="146"/>
      <c r="S382" s="146"/>
      <c r="T382" s="146"/>
      <c r="U382" s="146"/>
    </row>
    <row r="383" spans="1:26" ht="25.5" customHeight="1" thickBot="1" x14ac:dyDescent="0.3">
      <c r="A383" s="17"/>
      <c r="B383" s="17"/>
      <c r="C383" s="17"/>
      <c r="D383" s="17"/>
      <c r="E383" s="17"/>
      <c r="F383" s="17"/>
      <c r="G383" s="17"/>
      <c r="H383" s="17"/>
      <c r="I383" s="17"/>
      <c r="J383" s="17"/>
      <c r="K383" s="17"/>
      <c r="L383" s="83" t="str">
        <f>CONCATENATE(Arkusz18!C2," - ",Arkusz18!B2," r.")</f>
        <v>01.01.2017 - 31.05.2017 r.</v>
      </c>
      <c r="M383" s="83"/>
      <c r="N383" s="83"/>
      <c r="O383" s="83"/>
      <c r="P383" s="83"/>
      <c r="Q383" s="83"/>
      <c r="R383" s="83"/>
      <c r="S383" s="83"/>
      <c r="T383" s="83"/>
      <c r="U383" s="83"/>
      <c r="V383" s="83"/>
    </row>
    <row r="384" spans="1:26" ht="121.5" customHeight="1" x14ac:dyDescent="0.25">
      <c r="C384" s="174" t="s">
        <v>2</v>
      </c>
      <c r="D384" s="175"/>
      <c r="E384" s="175"/>
      <c r="F384" s="175"/>
      <c r="G384" s="175"/>
      <c r="H384" s="175"/>
      <c r="I384" s="175"/>
      <c r="J384" s="175"/>
      <c r="K384" s="175"/>
      <c r="L384" s="184" t="s">
        <v>80</v>
      </c>
      <c r="M384" s="184"/>
      <c r="N384" s="25" t="s">
        <v>11</v>
      </c>
      <c r="O384" s="25" t="s">
        <v>95</v>
      </c>
      <c r="P384" s="25" t="s">
        <v>85</v>
      </c>
      <c r="Q384" s="25" t="s">
        <v>51</v>
      </c>
      <c r="R384" s="25" t="s">
        <v>38</v>
      </c>
      <c r="S384" s="25" t="s">
        <v>4</v>
      </c>
      <c r="T384" s="51" t="s">
        <v>41</v>
      </c>
      <c r="U384" s="25" t="s">
        <v>84</v>
      </c>
      <c r="V384" s="184" t="s">
        <v>79</v>
      </c>
      <c r="W384" s="185"/>
      <c r="Y384" s="3"/>
      <c r="Z384" s="6"/>
    </row>
    <row r="385" spans="3:26" x14ac:dyDescent="0.25">
      <c r="C385" s="172" t="s">
        <v>33</v>
      </c>
      <c r="D385" s="173"/>
      <c r="E385" s="173"/>
      <c r="F385" s="173"/>
      <c r="G385" s="173"/>
      <c r="H385" s="173"/>
      <c r="I385" s="173"/>
      <c r="J385" s="173"/>
      <c r="K385" s="173"/>
      <c r="L385" s="98">
        <f>Arkusz13!C2</f>
        <v>1886</v>
      </c>
      <c r="M385" s="98"/>
      <c r="N385" s="41">
        <f>Arkusz13!C18</f>
        <v>420</v>
      </c>
      <c r="O385" s="41">
        <f>Arkusz13!C34</f>
        <v>365</v>
      </c>
      <c r="P385" s="41">
        <f>Arkusz13!C50</f>
        <v>277</v>
      </c>
      <c r="Q385" s="41">
        <f>Arkusz13!C66</f>
        <v>28</v>
      </c>
      <c r="R385" s="41">
        <f>Arkusz13!C82</f>
        <v>0</v>
      </c>
      <c r="S385" s="41">
        <f>Arkusz13!C98</f>
        <v>0</v>
      </c>
      <c r="T385" s="52">
        <f>Arkusz13!C114</f>
        <v>0</v>
      </c>
      <c r="U385" s="41">
        <f>Arkusz13!C130-SUM(N385:T385)</f>
        <v>634</v>
      </c>
      <c r="V385" s="182">
        <f t="shared" ref="V385:V399" si="10">SUM(N385:U385)</f>
        <v>1724</v>
      </c>
      <c r="W385" s="183"/>
      <c r="Y385" s="3"/>
      <c r="Z385" s="6"/>
    </row>
    <row r="386" spans="3:26" x14ac:dyDescent="0.25">
      <c r="C386" s="170" t="s">
        <v>34</v>
      </c>
      <c r="D386" s="171"/>
      <c r="E386" s="171"/>
      <c r="F386" s="171"/>
      <c r="G386" s="171"/>
      <c r="H386" s="171"/>
      <c r="I386" s="171"/>
      <c r="J386" s="171"/>
      <c r="K386" s="171"/>
      <c r="L386" s="98">
        <f>Arkusz13!C3</f>
        <v>221</v>
      </c>
      <c r="M386" s="98"/>
      <c r="N386" s="44">
        <f>Arkusz13!C19</f>
        <v>91</v>
      </c>
      <c r="O386" s="44">
        <f>Arkusz13!C35</f>
        <v>28</v>
      </c>
      <c r="P386" s="44">
        <f>Arkusz13!C51</f>
        <v>26</v>
      </c>
      <c r="Q386" s="44">
        <f>Arkusz13!C67</f>
        <v>2</v>
      </c>
      <c r="R386" s="44">
        <f>Arkusz13!C83</f>
        <v>0</v>
      </c>
      <c r="S386" s="44">
        <f>Arkusz13!C99</f>
        <v>0</v>
      </c>
      <c r="T386" s="52">
        <f>Arkusz13!C115</f>
        <v>0</v>
      </c>
      <c r="U386" s="44">
        <f>Arkusz13!C131-SUM(N386:T386)</f>
        <v>30</v>
      </c>
      <c r="V386" s="182">
        <f t="shared" si="10"/>
        <v>177</v>
      </c>
      <c r="W386" s="183"/>
      <c r="Y386" s="3"/>
      <c r="Z386" s="6"/>
    </row>
    <row r="387" spans="3:26" x14ac:dyDescent="0.25">
      <c r="C387" s="172" t="s">
        <v>35</v>
      </c>
      <c r="D387" s="173"/>
      <c r="E387" s="173"/>
      <c r="F387" s="173"/>
      <c r="G387" s="173"/>
      <c r="H387" s="173"/>
      <c r="I387" s="173"/>
      <c r="J387" s="173"/>
      <c r="K387" s="173"/>
      <c r="L387" s="98">
        <f>Arkusz13!C4</f>
        <v>45</v>
      </c>
      <c r="M387" s="98"/>
      <c r="N387" s="44">
        <f>Arkusz13!C20</f>
        <v>18</v>
      </c>
      <c r="O387" s="44">
        <f>Arkusz13!C36</f>
        <v>1</v>
      </c>
      <c r="P387" s="44">
        <f>Arkusz13!C52</f>
        <v>6</v>
      </c>
      <c r="Q387" s="44">
        <f>Arkusz13!C68</f>
        <v>0</v>
      </c>
      <c r="R387" s="44">
        <f>Arkusz13!C84</f>
        <v>0</v>
      </c>
      <c r="S387" s="44">
        <f>Arkusz13!C100</f>
        <v>0</v>
      </c>
      <c r="T387" s="52">
        <f>Arkusz13!C116</f>
        <v>0</v>
      </c>
      <c r="U387" s="44">
        <f>Arkusz13!C132-SUM(N387:T387)</f>
        <v>11</v>
      </c>
      <c r="V387" s="182">
        <f t="shared" si="10"/>
        <v>36</v>
      </c>
      <c r="W387" s="183"/>
      <c r="Y387" s="3"/>
      <c r="Z387" s="6"/>
    </row>
    <row r="388" spans="3:26" x14ac:dyDescent="0.25">
      <c r="C388" s="170" t="s">
        <v>36</v>
      </c>
      <c r="D388" s="171"/>
      <c r="E388" s="171"/>
      <c r="F388" s="171"/>
      <c r="G388" s="171"/>
      <c r="H388" s="171"/>
      <c r="I388" s="171"/>
      <c r="J388" s="171"/>
      <c r="K388" s="171"/>
      <c r="L388" s="98">
        <f>Arkusz13!C5</f>
        <v>4</v>
      </c>
      <c r="M388" s="98"/>
      <c r="N388" s="44">
        <f>Arkusz13!C21</f>
        <v>0</v>
      </c>
      <c r="O388" s="44">
        <f>Arkusz13!C37</f>
        <v>1</v>
      </c>
      <c r="P388" s="44">
        <f>Arkusz13!C53</f>
        <v>0</v>
      </c>
      <c r="Q388" s="44">
        <f>Arkusz13!C69</f>
        <v>0</v>
      </c>
      <c r="R388" s="44">
        <f>Arkusz13!C85</f>
        <v>0</v>
      </c>
      <c r="S388" s="44">
        <f>Arkusz13!C101</f>
        <v>0</v>
      </c>
      <c r="T388" s="52">
        <f>Arkusz13!C117</f>
        <v>0</v>
      </c>
      <c r="U388" s="44">
        <f>Arkusz13!C133-SUM(N388:T388)</f>
        <v>2</v>
      </c>
      <c r="V388" s="182">
        <f t="shared" si="10"/>
        <v>3</v>
      </c>
      <c r="W388" s="183"/>
      <c r="Y388" s="3"/>
      <c r="Z388" s="6"/>
    </row>
    <row r="389" spans="3:26" x14ac:dyDescent="0.25">
      <c r="C389" s="172" t="s">
        <v>37</v>
      </c>
      <c r="D389" s="173"/>
      <c r="E389" s="173"/>
      <c r="F389" s="173"/>
      <c r="G389" s="173"/>
      <c r="H389" s="173"/>
      <c r="I389" s="173"/>
      <c r="J389" s="173"/>
      <c r="K389" s="173"/>
      <c r="L389" s="98">
        <f>Arkusz13!C6</f>
        <v>0</v>
      </c>
      <c r="M389" s="98"/>
      <c r="N389" s="44">
        <f>Arkusz13!C22</f>
        <v>0</v>
      </c>
      <c r="O389" s="44">
        <f>Arkusz13!C38</f>
        <v>0</v>
      </c>
      <c r="P389" s="44">
        <f>Arkusz13!C54</f>
        <v>0</v>
      </c>
      <c r="Q389" s="44">
        <f>Arkusz13!C70</f>
        <v>0</v>
      </c>
      <c r="R389" s="44">
        <f>Arkusz13!C86</f>
        <v>0</v>
      </c>
      <c r="S389" s="44">
        <f>Arkusz13!C102</f>
        <v>0</v>
      </c>
      <c r="T389" s="52">
        <f>Arkusz13!C118</f>
        <v>0</v>
      </c>
      <c r="U389" s="44">
        <f>Arkusz13!C134-SUM(N389:T389)</f>
        <v>0</v>
      </c>
      <c r="V389" s="182">
        <f t="shared" si="10"/>
        <v>0</v>
      </c>
      <c r="W389" s="183"/>
      <c r="Y389" s="3"/>
      <c r="Z389" s="6"/>
    </row>
    <row r="390" spans="3:26" x14ac:dyDescent="0.25">
      <c r="C390" s="170" t="s">
        <v>45</v>
      </c>
      <c r="D390" s="171"/>
      <c r="E390" s="171"/>
      <c r="F390" s="171"/>
      <c r="G390" s="171"/>
      <c r="H390" s="171"/>
      <c r="I390" s="171"/>
      <c r="J390" s="171"/>
      <c r="K390" s="171"/>
      <c r="L390" s="98">
        <f>Arkusz13!C7</f>
        <v>1</v>
      </c>
      <c r="M390" s="98"/>
      <c r="N390" s="44">
        <f>Arkusz13!C23</f>
        <v>0</v>
      </c>
      <c r="O390" s="44">
        <f>Arkusz13!C39</f>
        <v>0</v>
      </c>
      <c r="P390" s="44">
        <f>Arkusz13!C55</f>
        <v>0</v>
      </c>
      <c r="Q390" s="44">
        <f>Arkusz13!C71</f>
        <v>0</v>
      </c>
      <c r="R390" s="44">
        <f>Arkusz13!C87</f>
        <v>0</v>
      </c>
      <c r="S390" s="44">
        <f>Arkusz13!C103</f>
        <v>0</v>
      </c>
      <c r="T390" s="52">
        <f>Arkusz13!C119</f>
        <v>0</v>
      </c>
      <c r="U390" s="44">
        <f>Arkusz13!C135-SUM(N390:T390)</f>
        <v>0</v>
      </c>
      <c r="V390" s="182">
        <f t="shared" si="10"/>
        <v>0</v>
      </c>
      <c r="W390" s="183"/>
      <c r="Y390" s="3"/>
      <c r="Z390" s="6"/>
    </row>
    <row r="391" spans="3:26" x14ac:dyDescent="0.25">
      <c r="C391" s="172" t="s">
        <v>46</v>
      </c>
      <c r="D391" s="173"/>
      <c r="E391" s="173"/>
      <c r="F391" s="173"/>
      <c r="G391" s="173"/>
      <c r="H391" s="173"/>
      <c r="I391" s="173"/>
      <c r="J391" s="173"/>
      <c r="K391" s="173"/>
      <c r="L391" s="98">
        <f>Arkusz13!C8</f>
        <v>0</v>
      </c>
      <c r="M391" s="98"/>
      <c r="N391" s="44">
        <f>Arkusz13!C24</f>
        <v>0</v>
      </c>
      <c r="O391" s="44">
        <f>Arkusz13!C40</f>
        <v>0</v>
      </c>
      <c r="P391" s="44">
        <f>Arkusz13!C56</f>
        <v>0</v>
      </c>
      <c r="Q391" s="44">
        <f>Arkusz13!C72</f>
        <v>0</v>
      </c>
      <c r="R391" s="44">
        <f>Arkusz13!C88</f>
        <v>0</v>
      </c>
      <c r="S391" s="44">
        <f>Arkusz13!C104</f>
        <v>0</v>
      </c>
      <c r="T391" s="52">
        <f>Arkusz13!C120</f>
        <v>0</v>
      </c>
      <c r="U391" s="44">
        <f>Arkusz13!C136-SUM(N391:T391)</f>
        <v>0</v>
      </c>
      <c r="V391" s="182">
        <f t="shared" si="10"/>
        <v>0</v>
      </c>
      <c r="W391" s="183"/>
      <c r="Y391" s="3"/>
      <c r="Z391" s="6"/>
    </row>
    <row r="392" spans="3:26" x14ac:dyDescent="0.25">
      <c r="C392" s="170" t="s">
        <v>4</v>
      </c>
      <c r="D392" s="171"/>
      <c r="E392" s="171"/>
      <c r="F392" s="171"/>
      <c r="G392" s="171"/>
      <c r="H392" s="171"/>
      <c r="I392" s="171"/>
      <c r="J392" s="171"/>
      <c r="K392" s="171"/>
      <c r="L392" s="98">
        <f>Arkusz13!C9</f>
        <v>0</v>
      </c>
      <c r="M392" s="98"/>
      <c r="N392" s="44">
        <f>Arkusz13!C25</f>
        <v>0</v>
      </c>
      <c r="O392" s="44">
        <f>Arkusz13!C41</f>
        <v>0</v>
      </c>
      <c r="P392" s="44">
        <f>Arkusz13!C57</f>
        <v>0</v>
      </c>
      <c r="Q392" s="44">
        <f>Arkusz13!C73</f>
        <v>0</v>
      </c>
      <c r="R392" s="44">
        <f>Arkusz13!C89</f>
        <v>0</v>
      </c>
      <c r="S392" s="44">
        <f>Arkusz13!C105</f>
        <v>0</v>
      </c>
      <c r="T392" s="52">
        <f>Arkusz13!C121</f>
        <v>0</v>
      </c>
      <c r="U392" s="44">
        <f>Arkusz13!C137-SUM(N392:T392)</f>
        <v>0</v>
      </c>
      <c r="V392" s="182">
        <f t="shared" si="10"/>
        <v>0</v>
      </c>
      <c r="W392" s="183"/>
      <c r="Y392" s="3"/>
      <c r="Z392" s="6"/>
    </row>
    <row r="393" spans="3:26" x14ac:dyDescent="0.25">
      <c r="C393" s="172" t="s">
        <v>38</v>
      </c>
      <c r="D393" s="173"/>
      <c r="E393" s="173"/>
      <c r="F393" s="173"/>
      <c r="G393" s="173"/>
      <c r="H393" s="173"/>
      <c r="I393" s="173"/>
      <c r="J393" s="173"/>
      <c r="K393" s="173"/>
      <c r="L393" s="98">
        <f>Arkusz13!C10</f>
        <v>2</v>
      </c>
      <c r="M393" s="98"/>
      <c r="N393" s="44">
        <f>Arkusz13!C26</f>
        <v>1</v>
      </c>
      <c r="O393" s="44">
        <f>Arkusz13!C42</f>
        <v>0</v>
      </c>
      <c r="P393" s="44">
        <f>Arkusz13!C58</f>
        <v>0</v>
      </c>
      <c r="Q393" s="44">
        <f>Arkusz13!C74</f>
        <v>0</v>
      </c>
      <c r="R393" s="44">
        <f>Arkusz13!C90</f>
        <v>0</v>
      </c>
      <c r="S393" s="44">
        <f>Arkusz13!C106</f>
        <v>0</v>
      </c>
      <c r="T393" s="52">
        <f>Arkusz13!C122</f>
        <v>0</v>
      </c>
      <c r="U393" s="44">
        <f>Arkusz13!C138-SUM(N393:T393)</f>
        <v>0</v>
      </c>
      <c r="V393" s="182">
        <f t="shared" si="10"/>
        <v>1</v>
      </c>
      <c r="W393" s="183"/>
      <c r="Y393" s="3"/>
      <c r="Z393" s="6"/>
    </row>
    <row r="394" spans="3:26" x14ac:dyDescent="0.25">
      <c r="C394" s="170" t="s">
        <v>39</v>
      </c>
      <c r="D394" s="171"/>
      <c r="E394" s="171"/>
      <c r="F394" s="171"/>
      <c r="G394" s="171"/>
      <c r="H394" s="171"/>
      <c r="I394" s="171"/>
      <c r="J394" s="171"/>
      <c r="K394" s="171"/>
      <c r="L394" s="98">
        <f>Arkusz13!C11</f>
        <v>1</v>
      </c>
      <c r="M394" s="98"/>
      <c r="N394" s="44">
        <f>Arkusz13!C27</f>
        <v>0</v>
      </c>
      <c r="O394" s="44">
        <f>Arkusz13!C43</f>
        <v>0</v>
      </c>
      <c r="P394" s="44">
        <f>Arkusz13!C59</f>
        <v>1</v>
      </c>
      <c r="Q394" s="44">
        <f>Arkusz13!C75</f>
        <v>0</v>
      </c>
      <c r="R394" s="44">
        <f>Arkusz13!C91</f>
        <v>0</v>
      </c>
      <c r="S394" s="44">
        <f>Arkusz13!C107</f>
        <v>0</v>
      </c>
      <c r="T394" s="52">
        <f>Arkusz13!C123</f>
        <v>0</v>
      </c>
      <c r="U394" s="44">
        <f>Arkusz13!C139-SUM(N394:T394)</f>
        <v>0</v>
      </c>
      <c r="V394" s="182">
        <f t="shared" si="10"/>
        <v>1</v>
      </c>
      <c r="W394" s="183"/>
      <c r="Y394" s="3"/>
      <c r="Z394" s="6"/>
    </row>
    <row r="395" spans="3:26" x14ac:dyDescent="0.25">
      <c r="C395" s="172" t="s">
        <v>40</v>
      </c>
      <c r="D395" s="173"/>
      <c r="E395" s="173"/>
      <c r="F395" s="173"/>
      <c r="G395" s="173"/>
      <c r="H395" s="173"/>
      <c r="I395" s="173"/>
      <c r="J395" s="173"/>
      <c r="K395" s="173"/>
      <c r="L395" s="98">
        <f>Arkusz13!C12</f>
        <v>540</v>
      </c>
      <c r="M395" s="98"/>
      <c r="N395" s="44">
        <f>Arkusz13!C28</f>
        <v>147</v>
      </c>
      <c r="O395" s="44">
        <f>Arkusz13!C44</f>
        <v>32</v>
      </c>
      <c r="P395" s="44">
        <f>Arkusz13!C60</f>
        <v>29</v>
      </c>
      <c r="Q395" s="44">
        <f>Arkusz13!C76</f>
        <v>59</v>
      </c>
      <c r="R395" s="44">
        <f>Arkusz13!C92</f>
        <v>11</v>
      </c>
      <c r="S395" s="44">
        <f>Arkusz13!C108</f>
        <v>0</v>
      </c>
      <c r="T395" s="52">
        <f>Arkusz13!C124</f>
        <v>84</v>
      </c>
      <c r="U395" s="44">
        <f>Arkusz13!C140-SUM(N395:T395)</f>
        <v>111</v>
      </c>
      <c r="V395" s="182">
        <f t="shared" si="10"/>
        <v>473</v>
      </c>
      <c r="W395" s="183"/>
      <c r="Y395" s="3"/>
      <c r="Z395" s="6"/>
    </row>
    <row r="396" spans="3:26" x14ac:dyDescent="0.25">
      <c r="C396" s="172" t="s">
        <v>10</v>
      </c>
      <c r="D396" s="173"/>
      <c r="E396" s="173"/>
      <c r="F396" s="173"/>
      <c r="G396" s="173"/>
      <c r="H396" s="173"/>
      <c r="I396" s="173"/>
      <c r="J396" s="173"/>
      <c r="K396" s="173"/>
      <c r="L396" s="98">
        <f>Arkusz13!C14</f>
        <v>3</v>
      </c>
      <c r="M396" s="98"/>
      <c r="N396" s="44">
        <f>Arkusz13!C30</f>
        <v>0</v>
      </c>
      <c r="O396" s="44">
        <f>Arkusz13!C46</f>
        <v>0</v>
      </c>
      <c r="P396" s="44">
        <f>Arkusz13!C62</f>
        <v>0</v>
      </c>
      <c r="Q396" s="44">
        <f>Arkusz13!C78</f>
        <v>0</v>
      </c>
      <c r="R396" s="44">
        <f>Arkusz13!C94</f>
        <v>0</v>
      </c>
      <c r="S396" s="44">
        <f>Arkusz13!C110</f>
        <v>0</v>
      </c>
      <c r="T396" s="52">
        <f>Arkusz13!C126</f>
        <v>0</v>
      </c>
      <c r="U396" s="44">
        <f>Arkusz13!C142-SUM(N396:T396)</f>
        <v>1</v>
      </c>
      <c r="V396" s="182">
        <f t="shared" si="10"/>
        <v>1</v>
      </c>
      <c r="W396" s="183"/>
      <c r="Y396" s="3"/>
      <c r="Z396" s="6"/>
    </row>
    <row r="397" spans="3:26" x14ac:dyDescent="0.25">
      <c r="C397" s="170" t="s">
        <v>42</v>
      </c>
      <c r="D397" s="171"/>
      <c r="E397" s="171"/>
      <c r="F397" s="171"/>
      <c r="G397" s="171"/>
      <c r="H397" s="171"/>
      <c r="I397" s="171"/>
      <c r="J397" s="171"/>
      <c r="K397" s="171"/>
      <c r="L397" s="98">
        <f>Arkusz13!C15</f>
        <v>7</v>
      </c>
      <c r="M397" s="98"/>
      <c r="N397" s="44">
        <f>Arkusz13!C31</f>
        <v>3</v>
      </c>
      <c r="O397" s="44">
        <f>Arkusz13!C47</f>
        <v>0</v>
      </c>
      <c r="P397" s="44">
        <f>Arkusz13!C63</f>
        <v>1</v>
      </c>
      <c r="Q397" s="44">
        <f>Arkusz13!C79</f>
        <v>0</v>
      </c>
      <c r="R397" s="44">
        <f>Arkusz13!C95</f>
        <v>0</v>
      </c>
      <c r="S397" s="44">
        <f>Arkusz13!C111</f>
        <v>0</v>
      </c>
      <c r="T397" s="52">
        <f>Arkusz13!C127</f>
        <v>0</v>
      </c>
      <c r="U397" s="44">
        <f>Arkusz13!C143-SUM(N397:T397)</f>
        <v>0</v>
      </c>
      <c r="V397" s="182">
        <f t="shared" si="10"/>
        <v>4</v>
      </c>
      <c r="W397" s="183"/>
      <c r="Y397" s="3"/>
      <c r="Z397" s="6"/>
    </row>
    <row r="398" spans="3:26" x14ac:dyDescent="0.25">
      <c r="C398" s="172" t="s">
        <v>43</v>
      </c>
      <c r="D398" s="173"/>
      <c r="E398" s="173"/>
      <c r="F398" s="173"/>
      <c r="G398" s="173"/>
      <c r="H398" s="173"/>
      <c r="I398" s="173"/>
      <c r="J398" s="173"/>
      <c r="K398" s="173"/>
      <c r="L398" s="98">
        <f>Arkusz13!C16</f>
        <v>0</v>
      </c>
      <c r="M398" s="98"/>
      <c r="N398" s="44">
        <f>Arkusz13!C32</f>
        <v>0</v>
      </c>
      <c r="O398" s="44">
        <f>Arkusz13!C48</f>
        <v>0</v>
      </c>
      <c r="P398" s="44">
        <f>Arkusz13!C64</f>
        <v>0</v>
      </c>
      <c r="Q398" s="44">
        <f>Arkusz13!C80</f>
        <v>0</v>
      </c>
      <c r="R398" s="44">
        <f>Arkusz13!C96</f>
        <v>0</v>
      </c>
      <c r="S398" s="44">
        <f>Arkusz13!C112</f>
        <v>0</v>
      </c>
      <c r="T398" s="52">
        <f>Arkusz13!C128</f>
        <v>0</v>
      </c>
      <c r="U398" s="44">
        <f>Arkusz13!C144-SUM(N398:T398)</f>
        <v>0</v>
      </c>
      <c r="V398" s="182">
        <f t="shared" si="10"/>
        <v>0</v>
      </c>
      <c r="W398" s="183"/>
      <c r="Y398" s="3"/>
      <c r="Z398" s="6"/>
    </row>
    <row r="399" spans="3:26" ht="15.75" thickBot="1" x14ac:dyDescent="0.3">
      <c r="C399" s="304" t="s">
        <v>44</v>
      </c>
      <c r="D399" s="305"/>
      <c r="E399" s="305"/>
      <c r="F399" s="305"/>
      <c r="G399" s="305"/>
      <c r="H399" s="305"/>
      <c r="I399" s="305"/>
      <c r="J399" s="305"/>
      <c r="K399" s="305"/>
      <c r="L399" s="98">
        <f>Arkusz13!C17</f>
        <v>0</v>
      </c>
      <c r="M399" s="98"/>
      <c r="N399" s="44">
        <f>Arkusz13!C33</f>
        <v>1</v>
      </c>
      <c r="O399" s="44">
        <f>Arkusz13!C49</f>
        <v>0</v>
      </c>
      <c r="P399" s="44">
        <f>Arkusz13!C65</f>
        <v>0</v>
      </c>
      <c r="Q399" s="44">
        <f>Arkusz13!C81</f>
        <v>0</v>
      </c>
      <c r="R399" s="44">
        <f>Arkusz13!C97</f>
        <v>0</v>
      </c>
      <c r="S399" s="44">
        <f>Arkusz13!C113</f>
        <v>0</v>
      </c>
      <c r="T399" s="52">
        <f>Arkusz13!C129</f>
        <v>0</v>
      </c>
      <c r="U399" s="44">
        <f>Arkusz13!C145-SUM(N399:T399)</f>
        <v>1</v>
      </c>
      <c r="V399" s="182">
        <f t="shared" si="10"/>
        <v>2</v>
      </c>
      <c r="W399" s="183"/>
      <c r="Y399" s="3"/>
      <c r="Z399" s="6"/>
    </row>
    <row r="400" spans="3:26" ht="15.75" thickBot="1" x14ac:dyDescent="0.3">
      <c r="C400" s="295" t="s">
        <v>1</v>
      </c>
      <c r="D400" s="296"/>
      <c r="E400" s="296"/>
      <c r="F400" s="296"/>
      <c r="G400" s="296"/>
      <c r="H400" s="296"/>
      <c r="I400" s="296"/>
      <c r="J400" s="296"/>
      <c r="K400" s="296"/>
      <c r="L400" s="181">
        <f>SUM(L385:L399)</f>
        <v>2710</v>
      </c>
      <c r="M400" s="181"/>
      <c r="N400" s="42">
        <f t="shared" ref="N400:V400" si="11">SUM(N385:N399)</f>
        <v>681</v>
      </c>
      <c r="O400" s="42">
        <f t="shared" si="11"/>
        <v>427</v>
      </c>
      <c r="P400" s="42">
        <f t="shared" si="11"/>
        <v>340</v>
      </c>
      <c r="Q400" s="42">
        <f t="shared" si="11"/>
        <v>89</v>
      </c>
      <c r="R400" s="42">
        <f t="shared" si="11"/>
        <v>11</v>
      </c>
      <c r="S400" s="42">
        <f t="shared" si="11"/>
        <v>0</v>
      </c>
      <c r="T400" s="53">
        <f t="shared" si="11"/>
        <v>84</v>
      </c>
      <c r="U400" s="54">
        <f t="shared" si="11"/>
        <v>790</v>
      </c>
      <c r="V400" s="181">
        <f t="shared" si="11"/>
        <v>2422</v>
      </c>
      <c r="W400" s="297"/>
      <c r="Y400" s="3"/>
      <c r="Z400" s="6"/>
    </row>
    <row r="401" spans="1:20" x14ac:dyDescent="0.25">
      <c r="A401" s="26"/>
      <c r="B401" s="26"/>
      <c r="C401" s="26"/>
      <c r="D401" s="26"/>
      <c r="E401" s="26"/>
      <c r="F401" s="26"/>
      <c r="G401" s="26"/>
      <c r="H401" s="26"/>
      <c r="I401" s="26"/>
      <c r="J401" s="27"/>
      <c r="K401" s="27"/>
      <c r="L401" s="27"/>
      <c r="M401" s="27"/>
      <c r="N401" s="27"/>
      <c r="O401" s="27"/>
      <c r="P401" s="27"/>
      <c r="Q401" s="27"/>
      <c r="R401" s="27"/>
      <c r="S401" s="27"/>
      <c r="T401" s="27"/>
    </row>
    <row r="404" spans="1:20" ht="15" customHeight="1" x14ac:dyDescent="0.25"/>
    <row r="425" spans="1:25" ht="20.25" customHeight="1" thickBot="1" x14ac:dyDescent="0.3"/>
    <row r="426" spans="1:25" ht="21.75" customHeight="1" x14ac:dyDescent="0.25">
      <c r="D426" s="179" t="s">
        <v>2</v>
      </c>
      <c r="E426" s="180"/>
      <c r="F426" s="180"/>
      <c r="G426" s="180"/>
      <c r="H426" s="180"/>
      <c r="I426" s="180"/>
      <c r="J426" s="180"/>
      <c r="K426" s="180"/>
      <c r="L426" s="180" t="s">
        <v>3</v>
      </c>
      <c r="M426" s="180"/>
      <c r="N426" s="136" t="s">
        <v>87</v>
      </c>
      <c r="O426" s="136"/>
      <c r="P426" s="136"/>
      <c r="Q426" s="298" t="s">
        <v>88</v>
      </c>
      <c r="R426" s="299"/>
      <c r="S426" s="300"/>
    </row>
    <row r="427" spans="1:25" ht="15.75" thickBot="1" x14ac:dyDescent="0.3">
      <c r="D427" s="177" t="s">
        <v>86</v>
      </c>
      <c r="E427" s="178"/>
      <c r="F427" s="178"/>
      <c r="G427" s="178"/>
      <c r="H427" s="178"/>
      <c r="I427" s="178"/>
      <c r="J427" s="178"/>
      <c r="K427" s="178"/>
      <c r="L427" s="176">
        <f>Arkusz14!B2</f>
        <v>87</v>
      </c>
      <c r="M427" s="176"/>
      <c r="N427" s="176">
        <f>Arkusz14!B3</f>
        <v>38</v>
      </c>
      <c r="O427" s="176"/>
      <c r="P427" s="176"/>
      <c r="Q427" s="301">
        <f>Arkusz14!B4</f>
        <v>2</v>
      </c>
      <c r="R427" s="302"/>
      <c r="S427" s="303"/>
    </row>
    <row r="428" spans="1:25" x14ac:dyDescent="0.25">
      <c r="A428" s="19"/>
      <c r="B428" s="19"/>
      <c r="C428" s="19"/>
      <c r="D428" s="19"/>
      <c r="E428" s="19"/>
      <c r="F428" s="19"/>
      <c r="G428" s="19"/>
      <c r="H428" s="19"/>
      <c r="I428" s="19"/>
      <c r="J428" s="19"/>
      <c r="K428" s="19"/>
      <c r="L428" s="19"/>
      <c r="M428" s="19"/>
      <c r="N428" s="19"/>
      <c r="O428" s="19"/>
      <c r="P428" s="19"/>
      <c r="Q428" s="19"/>
      <c r="R428" s="19"/>
      <c r="S428" s="19"/>
      <c r="T428" s="19"/>
      <c r="U428" s="19"/>
    </row>
    <row r="429" spans="1:25" x14ac:dyDescent="0.25">
      <c r="A429" s="153" t="s">
        <v>169</v>
      </c>
      <c r="B429" s="154"/>
      <c r="C429" s="154"/>
      <c r="D429" s="154"/>
      <c r="E429" s="154"/>
      <c r="F429" s="154"/>
      <c r="G429" s="154"/>
      <c r="H429" s="154"/>
      <c r="I429" s="154"/>
      <c r="J429" s="154"/>
      <c r="K429" s="154"/>
      <c r="L429" s="154"/>
      <c r="M429" s="154"/>
      <c r="N429" s="154"/>
      <c r="O429" s="154"/>
      <c r="P429" s="154"/>
      <c r="Q429" s="154"/>
      <c r="R429" s="154"/>
      <c r="S429" s="154"/>
      <c r="T429" s="154"/>
      <c r="U429" s="154"/>
      <c r="V429" s="154"/>
      <c r="W429" s="154"/>
      <c r="X429" s="154"/>
      <c r="Y429" s="154"/>
    </row>
    <row r="430" spans="1:25" x14ac:dyDescent="0.25">
      <c r="A430" s="154"/>
      <c r="B430" s="154"/>
      <c r="C430" s="154"/>
      <c r="D430" s="154"/>
      <c r="E430" s="154"/>
      <c r="F430" s="154"/>
      <c r="G430" s="154"/>
      <c r="H430" s="154"/>
      <c r="I430" s="154"/>
      <c r="J430" s="154"/>
      <c r="K430" s="154"/>
      <c r="L430" s="154"/>
      <c r="M430" s="154"/>
      <c r="N430" s="154"/>
      <c r="O430" s="154"/>
      <c r="P430" s="154"/>
      <c r="Q430" s="154"/>
      <c r="R430" s="154"/>
      <c r="S430" s="154"/>
      <c r="T430" s="154"/>
      <c r="U430" s="154"/>
      <c r="V430" s="154"/>
      <c r="W430" s="154"/>
      <c r="X430" s="154"/>
      <c r="Y430" s="154"/>
    </row>
    <row r="431" spans="1:25" s="62" customFormat="1" x14ac:dyDescent="0.25">
      <c r="A431" s="154"/>
      <c r="B431" s="154"/>
      <c r="C431" s="154"/>
      <c r="D431" s="154"/>
      <c r="E431" s="154"/>
      <c r="F431" s="154"/>
      <c r="G431" s="154"/>
      <c r="H431" s="154"/>
      <c r="I431" s="154"/>
      <c r="J431" s="154"/>
      <c r="K431" s="154"/>
      <c r="L431" s="154"/>
      <c r="M431" s="154"/>
      <c r="N431" s="154"/>
      <c r="O431" s="154"/>
      <c r="P431" s="154"/>
      <c r="Q431" s="154"/>
      <c r="R431" s="154"/>
      <c r="S431" s="154"/>
      <c r="T431" s="154"/>
      <c r="U431" s="154"/>
      <c r="V431" s="154"/>
      <c r="W431" s="154"/>
      <c r="X431" s="154"/>
      <c r="Y431" s="154"/>
    </row>
    <row r="432" spans="1:25" s="62" customFormat="1" x14ac:dyDescent="0.25">
      <c r="A432" s="154"/>
      <c r="B432" s="154"/>
      <c r="C432" s="154"/>
      <c r="D432" s="154"/>
      <c r="E432" s="154"/>
      <c r="F432" s="154"/>
      <c r="G432" s="154"/>
      <c r="H432" s="154"/>
      <c r="I432" s="154"/>
      <c r="J432" s="154"/>
      <c r="K432" s="154"/>
      <c r="L432" s="154"/>
      <c r="M432" s="154"/>
      <c r="N432" s="154"/>
      <c r="O432" s="154"/>
      <c r="P432" s="154"/>
      <c r="Q432" s="154"/>
      <c r="R432" s="154"/>
      <c r="S432" s="154"/>
      <c r="T432" s="154"/>
      <c r="U432" s="154"/>
      <c r="V432" s="154"/>
      <c r="W432" s="154"/>
      <c r="X432" s="154"/>
      <c r="Y432" s="154"/>
    </row>
    <row r="433" spans="1:25" s="62" customFormat="1" x14ac:dyDescent="0.25">
      <c r="A433" s="154"/>
      <c r="B433" s="154"/>
      <c r="C433" s="154"/>
      <c r="D433" s="154"/>
      <c r="E433" s="154"/>
      <c r="F433" s="154"/>
      <c r="G433" s="154"/>
      <c r="H433" s="154"/>
      <c r="I433" s="154"/>
      <c r="J433" s="154"/>
      <c r="K433" s="154"/>
      <c r="L433" s="154"/>
      <c r="M433" s="154"/>
      <c r="N433" s="154"/>
      <c r="O433" s="154"/>
      <c r="P433" s="154"/>
      <c r="Q433" s="154"/>
      <c r="R433" s="154"/>
      <c r="S433" s="154"/>
      <c r="T433" s="154"/>
      <c r="U433" s="154"/>
      <c r="V433" s="154"/>
      <c r="W433" s="154"/>
      <c r="X433" s="154"/>
      <c r="Y433" s="154"/>
    </row>
    <row r="434" spans="1:25" s="62" customFormat="1" x14ac:dyDescent="0.25">
      <c r="A434" s="154"/>
      <c r="B434" s="154"/>
      <c r="C434" s="154"/>
      <c r="D434" s="154"/>
      <c r="E434" s="154"/>
      <c r="F434" s="154"/>
      <c r="G434" s="154"/>
      <c r="H434" s="154"/>
      <c r="I434" s="154"/>
      <c r="J434" s="154"/>
      <c r="K434" s="154"/>
      <c r="L434" s="154"/>
      <c r="M434" s="154"/>
      <c r="N434" s="154"/>
      <c r="O434" s="154"/>
      <c r="P434" s="154"/>
      <c r="Q434" s="154"/>
      <c r="R434" s="154"/>
      <c r="S434" s="154"/>
      <c r="T434" s="154"/>
      <c r="U434" s="154"/>
      <c r="V434" s="154"/>
      <c r="W434" s="154"/>
      <c r="X434" s="154"/>
      <c r="Y434" s="154"/>
    </row>
    <row r="435" spans="1:25" s="62" customFormat="1" x14ac:dyDescent="0.25">
      <c r="A435" s="154"/>
      <c r="B435" s="154"/>
      <c r="C435" s="154"/>
      <c r="D435" s="154"/>
      <c r="E435" s="154"/>
      <c r="F435" s="154"/>
      <c r="G435" s="154"/>
      <c r="H435" s="154"/>
      <c r="I435" s="154"/>
      <c r="J435" s="154"/>
      <c r="K435" s="154"/>
      <c r="L435" s="154"/>
      <c r="M435" s="154"/>
      <c r="N435" s="154"/>
      <c r="O435" s="154"/>
      <c r="P435" s="154"/>
      <c r="Q435" s="154"/>
      <c r="R435" s="154"/>
      <c r="S435" s="154"/>
      <c r="T435" s="154"/>
      <c r="U435" s="154"/>
      <c r="V435" s="154"/>
      <c r="W435" s="154"/>
      <c r="X435" s="154"/>
      <c r="Y435" s="154"/>
    </row>
    <row r="436" spans="1:25" s="62" customFormat="1" x14ac:dyDescent="0.25">
      <c r="A436" s="154"/>
      <c r="B436" s="154"/>
      <c r="C436" s="154"/>
      <c r="D436" s="154"/>
      <c r="E436" s="154"/>
      <c r="F436" s="154"/>
      <c r="G436" s="154"/>
      <c r="H436" s="154"/>
      <c r="I436" s="154"/>
      <c r="J436" s="154"/>
      <c r="K436" s="154"/>
      <c r="L436" s="154"/>
      <c r="M436" s="154"/>
      <c r="N436" s="154"/>
      <c r="O436" s="154"/>
      <c r="P436" s="154"/>
      <c r="Q436" s="154"/>
      <c r="R436" s="154"/>
      <c r="S436" s="154"/>
      <c r="T436" s="154"/>
      <c r="U436" s="154"/>
      <c r="V436" s="154"/>
      <c r="W436" s="154"/>
      <c r="X436" s="154"/>
      <c r="Y436" s="154"/>
    </row>
    <row r="437" spans="1:25" s="62" customFormat="1" x14ac:dyDescent="0.25">
      <c r="A437" s="154"/>
      <c r="B437" s="154"/>
      <c r="C437" s="154"/>
      <c r="D437" s="154"/>
      <c r="E437" s="154"/>
      <c r="F437" s="154"/>
      <c r="G437" s="154"/>
      <c r="H437" s="154"/>
      <c r="I437" s="154"/>
      <c r="J437" s="154"/>
      <c r="K437" s="154"/>
      <c r="L437" s="154"/>
      <c r="M437" s="154"/>
      <c r="N437" s="154"/>
      <c r="O437" s="154"/>
      <c r="P437" s="154"/>
      <c r="Q437" s="154"/>
      <c r="R437" s="154"/>
      <c r="S437" s="154"/>
      <c r="T437" s="154"/>
      <c r="U437" s="154"/>
      <c r="V437" s="154"/>
      <c r="W437" s="154"/>
      <c r="X437" s="154"/>
      <c r="Y437" s="154"/>
    </row>
    <row r="438" spans="1:25" s="62" customFormat="1" x14ac:dyDescent="0.25">
      <c r="A438" s="154"/>
      <c r="B438" s="154"/>
      <c r="C438" s="154"/>
      <c r="D438" s="154"/>
      <c r="E438" s="154"/>
      <c r="F438" s="154"/>
      <c r="G438" s="154"/>
      <c r="H438" s="154"/>
      <c r="I438" s="154"/>
      <c r="J438" s="154"/>
      <c r="K438" s="154"/>
      <c r="L438" s="154"/>
      <c r="M438" s="154"/>
      <c r="N438" s="154"/>
      <c r="O438" s="154"/>
      <c r="P438" s="154"/>
      <c r="Q438" s="154"/>
      <c r="R438" s="154"/>
      <c r="S438" s="154"/>
      <c r="T438" s="154"/>
      <c r="U438" s="154"/>
      <c r="V438" s="154"/>
      <c r="W438" s="154"/>
      <c r="X438" s="154"/>
      <c r="Y438" s="154"/>
    </row>
    <row r="439" spans="1:25" s="62" customFormat="1" x14ac:dyDescent="0.25">
      <c r="A439" s="154"/>
      <c r="B439" s="154"/>
      <c r="C439" s="154"/>
      <c r="D439" s="154"/>
      <c r="E439" s="154"/>
      <c r="F439" s="154"/>
      <c r="G439" s="154"/>
      <c r="H439" s="154"/>
      <c r="I439" s="154"/>
      <c r="J439" s="154"/>
      <c r="K439" s="154"/>
      <c r="L439" s="154"/>
      <c r="M439" s="154"/>
      <c r="N439" s="154"/>
      <c r="O439" s="154"/>
      <c r="P439" s="154"/>
      <c r="Q439" s="154"/>
      <c r="R439" s="154"/>
      <c r="S439" s="154"/>
      <c r="T439" s="154"/>
      <c r="U439" s="154"/>
      <c r="V439" s="154"/>
      <c r="W439" s="154"/>
      <c r="X439" s="154"/>
      <c r="Y439" s="154"/>
    </row>
    <row r="440" spans="1:25" x14ac:dyDescent="0.25">
      <c r="A440" s="154"/>
      <c r="B440" s="154"/>
      <c r="C440" s="154"/>
      <c r="D440" s="154"/>
      <c r="E440" s="154"/>
      <c r="F440" s="154"/>
      <c r="G440" s="154"/>
      <c r="H440" s="154"/>
      <c r="I440" s="154"/>
      <c r="J440" s="154"/>
      <c r="K440" s="154"/>
      <c r="L440" s="154"/>
      <c r="M440" s="154"/>
      <c r="N440" s="154"/>
      <c r="O440" s="154"/>
      <c r="P440" s="154"/>
      <c r="Q440" s="154"/>
      <c r="R440" s="154"/>
      <c r="S440" s="154"/>
      <c r="T440" s="154"/>
      <c r="U440" s="154"/>
      <c r="V440" s="154"/>
      <c r="W440" s="154"/>
      <c r="X440" s="154"/>
      <c r="Y440" s="154"/>
    </row>
    <row r="441" spans="1:25" x14ac:dyDescent="0.25">
      <c r="A441" s="154"/>
      <c r="B441" s="154"/>
      <c r="C441" s="154"/>
      <c r="D441" s="154"/>
      <c r="E441" s="154"/>
      <c r="F441" s="154"/>
      <c r="G441" s="154"/>
      <c r="H441" s="154"/>
      <c r="I441" s="154"/>
      <c r="J441" s="154"/>
      <c r="K441" s="154"/>
      <c r="L441" s="154"/>
      <c r="M441" s="154"/>
      <c r="N441" s="154"/>
      <c r="O441" s="154"/>
      <c r="P441" s="154"/>
      <c r="Q441" s="154"/>
      <c r="R441" s="154"/>
      <c r="S441" s="154"/>
      <c r="T441" s="154"/>
      <c r="U441" s="154"/>
      <c r="V441" s="154"/>
      <c r="W441" s="154"/>
      <c r="X441" s="154"/>
      <c r="Y441" s="154"/>
    </row>
    <row r="442" spans="1:25" x14ac:dyDescent="0.25">
      <c r="A442" s="154"/>
      <c r="B442" s="154"/>
      <c r="C442" s="154"/>
      <c r="D442" s="154"/>
      <c r="E442" s="154"/>
      <c r="F442" s="154"/>
      <c r="G442" s="154"/>
      <c r="H442" s="154"/>
      <c r="I442" s="154"/>
      <c r="J442" s="154"/>
      <c r="K442" s="154"/>
      <c r="L442" s="154"/>
      <c r="M442" s="154"/>
      <c r="N442" s="154"/>
      <c r="O442" s="154"/>
      <c r="P442" s="154"/>
      <c r="Q442" s="154"/>
      <c r="R442" s="154"/>
      <c r="S442" s="154"/>
      <c r="T442" s="154"/>
      <c r="U442" s="154"/>
      <c r="V442" s="154"/>
      <c r="W442" s="154"/>
      <c r="X442" s="154"/>
      <c r="Y442" s="154"/>
    </row>
    <row r="443" spans="1:25" x14ac:dyDescent="0.25">
      <c r="A443" s="154"/>
      <c r="B443" s="154"/>
      <c r="C443" s="154"/>
      <c r="D443" s="154"/>
      <c r="E443" s="154"/>
      <c r="F443" s="154"/>
      <c r="G443" s="154"/>
      <c r="H443" s="154"/>
      <c r="I443" s="154"/>
      <c r="J443" s="154"/>
      <c r="K443" s="154"/>
      <c r="L443" s="154"/>
      <c r="M443" s="154"/>
      <c r="N443" s="154"/>
      <c r="O443" s="154"/>
      <c r="P443" s="154"/>
      <c r="Q443" s="154"/>
      <c r="R443" s="154"/>
      <c r="S443" s="154"/>
      <c r="T443" s="154"/>
      <c r="U443" s="154"/>
      <c r="V443" s="154"/>
      <c r="W443" s="154"/>
      <c r="X443" s="154"/>
      <c r="Y443" s="154"/>
    </row>
    <row r="446" spans="1:25" x14ac:dyDescent="0.25">
      <c r="A446" s="10" t="s">
        <v>161</v>
      </c>
      <c r="B446" s="10"/>
      <c r="C446" s="10"/>
      <c r="D446" s="10"/>
      <c r="E446" s="10"/>
      <c r="F446" s="10"/>
    </row>
    <row r="447" spans="1:25" ht="15.75" thickBot="1" x14ac:dyDescent="0.3"/>
    <row r="448" spans="1:25" x14ac:dyDescent="0.25">
      <c r="D448" s="252" t="s">
        <v>27</v>
      </c>
      <c r="E448" s="66"/>
      <c r="F448" s="66"/>
      <c r="G448" s="66"/>
      <c r="H448" s="66" t="s">
        <v>3</v>
      </c>
      <c r="I448" s="66"/>
      <c r="J448" s="66"/>
      <c r="K448" s="66" t="s">
        <v>22</v>
      </c>
      <c r="L448" s="66"/>
      <c r="M448" s="266"/>
    </row>
    <row r="449" spans="4:25" x14ac:dyDescent="0.25">
      <c r="D449" s="267" t="s">
        <v>19</v>
      </c>
      <c r="E449" s="268"/>
      <c r="F449" s="268"/>
      <c r="G449" s="268"/>
      <c r="H449" s="182">
        <v>92633</v>
      </c>
      <c r="I449" s="182"/>
      <c r="J449" s="182"/>
      <c r="K449" s="182">
        <v>83884</v>
      </c>
      <c r="L449" s="182"/>
      <c r="M449" s="183"/>
    </row>
    <row r="450" spans="4:25" x14ac:dyDescent="0.25">
      <c r="D450" s="269" t="s">
        <v>20</v>
      </c>
      <c r="E450" s="270"/>
      <c r="F450" s="270"/>
      <c r="G450" s="270"/>
      <c r="H450" s="182">
        <v>3042</v>
      </c>
      <c r="I450" s="182"/>
      <c r="J450" s="182"/>
      <c r="K450" s="182">
        <v>2867</v>
      </c>
      <c r="L450" s="182"/>
      <c r="M450" s="183"/>
    </row>
    <row r="451" spans="4:25" ht="15.75" thickBot="1" x14ac:dyDescent="0.3">
      <c r="D451" s="283" t="s">
        <v>21</v>
      </c>
      <c r="E451" s="284"/>
      <c r="F451" s="284"/>
      <c r="G451" s="284"/>
      <c r="H451" s="182">
        <v>1613</v>
      </c>
      <c r="I451" s="182"/>
      <c r="J451" s="182"/>
      <c r="K451" s="182">
        <v>1517</v>
      </c>
      <c r="L451" s="182"/>
      <c r="M451" s="183"/>
    </row>
    <row r="452" spans="4:25" ht="15.75" thickBot="1" x14ac:dyDescent="0.3">
      <c r="D452" s="273" t="s">
        <v>1</v>
      </c>
      <c r="E452" s="274"/>
      <c r="F452" s="274"/>
      <c r="G452" s="274"/>
      <c r="H452" s="100">
        <f>SUM(H449:J451)</f>
        <v>97288</v>
      </c>
      <c r="I452" s="100"/>
      <c r="J452" s="100"/>
      <c r="K452" s="100">
        <f>SUM(K449:M451)</f>
        <v>88268</v>
      </c>
      <c r="L452" s="100"/>
      <c r="M452" s="101"/>
    </row>
    <row r="453" spans="4:25" s="46" customFormat="1" x14ac:dyDescent="0.25">
      <c r="D453" s="49"/>
      <c r="E453" s="49"/>
      <c r="F453" s="49"/>
      <c r="G453" s="49"/>
      <c r="H453" s="50"/>
      <c r="I453" s="50"/>
      <c r="J453" s="50"/>
      <c r="K453" s="50"/>
      <c r="L453" s="50"/>
      <c r="M453" s="50"/>
      <c r="Y453" s="6"/>
    </row>
    <row r="454" spans="4:25" s="46" customFormat="1" x14ac:dyDescent="0.25">
      <c r="D454" s="49"/>
      <c r="E454" s="49"/>
      <c r="F454" s="49"/>
      <c r="G454" s="49"/>
      <c r="H454" s="50"/>
      <c r="I454" s="50"/>
      <c r="J454" s="50"/>
      <c r="K454" s="50"/>
      <c r="L454" s="50"/>
      <c r="M454" s="50"/>
      <c r="Y454" s="6"/>
    </row>
    <row r="455" spans="4:25" s="46" customFormat="1" x14ac:dyDescent="0.25">
      <c r="D455" s="49"/>
      <c r="E455" s="49"/>
      <c r="F455" s="49"/>
      <c r="G455" s="49"/>
      <c r="H455" s="50"/>
      <c r="I455" s="50"/>
      <c r="J455" s="50"/>
      <c r="K455" s="50"/>
      <c r="L455" s="50"/>
      <c r="M455" s="50"/>
      <c r="Y455" s="6"/>
    </row>
    <row r="456" spans="4:25" x14ac:dyDescent="0.25">
      <c r="D456" s="28"/>
      <c r="E456" s="28"/>
      <c r="F456" s="28"/>
      <c r="G456" s="28"/>
      <c r="H456" s="28"/>
      <c r="I456" s="28"/>
      <c r="J456" s="28"/>
      <c r="K456" s="28"/>
      <c r="L456" s="28"/>
      <c r="M456" s="28"/>
    </row>
    <row r="457" spans="4:25" s="46" customFormat="1" x14ac:dyDescent="0.25">
      <c r="D457" s="28"/>
      <c r="E457" s="28"/>
      <c r="F457" s="28"/>
      <c r="G457" s="28"/>
      <c r="H457" s="28"/>
      <c r="I457" s="28"/>
      <c r="J457" s="28"/>
      <c r="K457" s="28"/>
      <c r="L457" s="28"/>
      <c r="M457" s="28"/>
      <c r="Y457" s="6"/>
    </row>
    <row r="458" spans="4:25" s="46" customFormat="1" x14ac:dyDescent="0.25">
      <c r="D458" s="28"/>
      <c r="E458" s="28"/>
      <c r="F458" s="28"/>
      <c r="G458" s="28"/>
      <c r="H458" s="28"/>
      <c r="I458" s="28"/>
      <c r="J458" s="28"/>
      <c r="K458" s="28"/>
      <c r="L458" s="28"/>
      <c r="M458" s="28"/>
      <c r="Y458" s="6"/>
    </row>
    <row r="459" spans="4:25" s="46" customFormat="1" x14ac:dyDescent="0.25">
      <c r="D459" s="28"/>
      <c r="E459" s="28"/>
      <c r="F459" s="28"/>
      <c r="G459" s="28"/>
      <c r="H459" s="28"/>
      <c r="I459" s="28"/>
      <c r="J459" s="28"/>
      <c r="K459" s="28"/>
      <c r="L459" s="28"/>
      <c r="M459" s="28"/>
      <c r="Y459" s="6"/>
    </row>
    <row r="460" spans="4:25" s="46" customFormat="1" x14ac:dyDescent="0.25">
      <c r="D460" s="28"/>
      <c r="E460" s="28"/>
      <c r="F460" s="28"/>
      <c r="G460" s="28"/>
      <c r="H460" s="28"/>
      <c r="I460" s="28"/>
      <c r="J460" s="28"/>
      <c r="K460" s="28"/>
      <c r="L460" s="28"/>
      <c r="M460" s="28"/>
      <c r="Y460" s="6"/>
    </row>
    <row r="461" spans="4:25" s="46" customFormat="1" x14ac:dyDescent="0.25">
      <c r="D461" s="28"/>
      <c r="E461" s="28"/>
      <c r="F461" s="28"/>
      <c r="G461" s="28"/>
      <c r="H461" s="28"/>
      <c r="I461" s="28"/>
      <c r="J461" s="28"/>
      <c r="K461" s="28"/>
      <c r="L461" s="28"/>
      <c r="M461" s="28"/>
      <c r="Y461" s="6"/>
    </row>
    <row r="462" spans="4:25" s="46" customFormat="1" x14ac:dyDescent="0.25">
      <c r="D462" s="28"/>
      <c r="E462" s="28"/>
      <c r="F462" s="28"/>
      <c r="G462" s="28"/>
      <c r="H462" s="28"/>
      <c r="I462" s="28"/>
      <c r="J462" s="28"/>
      <c r="K462" s="28"/>
      <c r="L462" s="28"/>
      <c r="M462" s="28"/>
      <c r="Y462" s="6"/>
    </row>
    <row r="463" spans="4:25" s="46" customFormat="1" x14ac:dyDescent="0.25">
      <c r="D463" s="28"/>
      <c r="E463" s="28"/>
      <c r="F463" s="28"/>
      <c r="G463" s="28"/>
      <c r="H463" s="28"/>
      <c r="I463" s="28"/>
      <c r="J463" s="28"/>
      <c r="K463" s="28"/>
      <c r="L463" s="28"/>
      <c r="M463" s="28"/>
      <c r="Y463" s="6"/>
    </row>
    <row r="464" spans="4:25" s="46" customFormat="1" x14ac:dyDescent="0.25">
      <c r="D464" s="28"/>
      <c r="E464" s="28"/>
      <c r="F464" s="28"/>
      <c r="G464" s="28"/>
      <c r="H464" s="28"/>
      <c r="I464" s="28"/>
      <c r="J464" s="28"/>
      <c r="K464" s="28"/>
      <c r="L464" s="28"/>
      <c r="M464" s="28"/>
      <c r="Y464" s="6"/>
    </row>
    <row r="465" spans="1:25" s="46" customFormat="1" x14ac:dyDescent="0.25">
      <c r="D465" s="28"/>
      <c r="E465" s="28"/>
      <c r="F465" s="28"/>
      <c r="G465" s="28"/>
      <c r="H465" s="28"/>
      <c r="I465" s="28"/>
      <c r="J465" s="28"/>
      <c r="K465" s="28"/>
      <c r="L465" s="28"/>
      <c r="M465" s="28"/>
      <c r="Y465" s="6"/>
    </row>
    <row r="466" spans="1:25" s="46" customFormat="1" x14ac:dyDescent="0.25">
      <c r="D466" s="28"/>
      <c r="E466" s="28"/>
      <c r="F466" s="28"/>
      <c r="G466" s="28"/>
      <c r="H466" s="28"/>
      <c r="I466" s="28"/>
      <c r="J466" s="28"/>
      <c r="K466" s="28"/>
      <c r="L466" s="28"/>
      <c r="M466" s="28"/>
      <c r="Y466" s="6"/>
    </row>
    <row r="467" spans="1:25" s="46" customFormat="1" x14ac:dyDescent="0.25">
      <c r="D467" s="28"/>
      <c r="E467" s="28"/>
      <c r="F467" s="28"/>
      <c r="G467" s="28"/>
      <c r="H467" s="28"/>
      <c r="I467" s="28"/>
      <c r="J467" s="28"/>
      <c r="K467" s="28"/>
      <c r="L467" s="28"/>
      <c r="M467" s="28"/>
      <c r="Y467" s="6"/>
    </row>
    <row r="468" spans="1:25" s="46" customFormat="1" x14ac:dyDescent="0.25">
      <c r="D468" s="28"/>
      <c r="E468" s="28"/>
      <c r="F468" s="28"/>
      <c r="G468" s="28"/>
      <c r="H468" s="28"/>
      <c r="I468" s="28"/>
      <c r="J468" s="28"/>
      <c r="K468" s="28"/>
      <c r="L468" s="28"/>
      <c r="M468" s="28"/>
      <c r="Y468" s="6"/>
    </row>
    <row r="470" spans="1:25" s="46" customFormat="1" x14ac:dyDescent="0.25">
      <c r="Y470" s="6"/>
    </row>
    <row r="471" spans="1:25" x14ac:dyDescent="0.25">
      <c r="A471" s="153" t="s">
        <v>164</v>
      </c>
      <c r="B471" s="154"/>
      <c r="C471" s="154"/>
      <c r="D471" s="154"/>
      <c r="E471" s="154"/>
      <c r="F471" s="154"/>
      <c r="G471" s="154"/>
      <c r="H471" s="154"/>
      <c r="I471" s="154"/>
      <c r="J471" s="154"/>
      <c r="K471" s="154"/>
      <c r="L471" s="154"/>
      <c r="M471" s="154"/>
      <c r="N471" s="154"/>
      <c r="O471" s="154"/>
      <c r="P471" s="154"/>
      <c r="Q471" s="154"/>
      <c r="R471" s="154"/>
      <c r="S471" s="154"/>
      <c r="T471" s="154"/>
      <c r="U471" s="154"/>
      <c r="V471" s="154"/>
      <c r="W471" s="154"/>
      <c r="X471" s="154"/>
      <c r="Y471" s="154"/>
    </row>
    <row r="472" spans="1:25" x14ac:dyDescent="0.25">
      <c r="A472" s="154"/>
      <c r="B472" s="154"/>
      <c r="C472" s="154"/>
      <c r="D472" s="154"/>
      <c r="E472" s="154"/>
      <c r="F472" s="154"/>
      <c r="G472" s="154"/>
      <c r="H472" s="154"/>
      <c r="I472" s="154"/>
      <c r="J472" s="154"/>
      <c r="K472" s="154"/>
      <c r="L472" s="154"/>
      <c r="M472" s="154"/>
      <c r="N472" s="154"/>
      <c r="O472" s="154"/>
      <c r="P472" s="154"/>
      <c r="Q472" s="154"/>
      <c r="R472" s="154"/>
      <c r="S472" s="154"/>
      <c r="T472" s="154"/>
      <c r="U472" s="154"/>
      <c r="V472" s="154"/>
      <c r="W472" s="154"/>
      <c r="X472" s="154"/>
      <c r="Y472" s="154"/>
    </row>
    <row r="473" spans="1:25" x14ac:dyDescent="0.25">
      <c r="A473" s="154"/>
      <c r="B473" s="154"/>
      <c r="C473" s="154"/>
      <c r="D473" s="154"/>
      <c r="E473" s="154"/>
      <c r="F473" s="154"/>
      <c r="G473" s="154"/>
      <c r="H473" s="154"/>
      <c r="I473" s="154"/>
      <c r="J473" s="154"/>
      <c r="K473" s="154"/>
      <c r="L473" s="154"/>
      <c r="M473" s="154"/>
      <c r="N473" s="154"/>
      <c r="O473" s="154"/>
      <c r="P473" s="154"/>
      <c r="Q473" s="154"/>
      <c r="R473" s="154"/>
      <c r="S473" s="154"/>
      <c r="T473" s="154"/>
      <c r="U473" s="154"/>
      <c r="V473" s="154"/>
      <c r="W473" s="154"/>
      <c r="X473" s="154"/>
      <c r="Y473" s="154"/>
    </row>
    <row r="474" spans="1:25" x14ac:dyDescent="0.25">
      <c r="A474" s="154"/>
      <c r="B474" s="154"/>
      <c r="C474" s="154"/>
      <c r="D474" s="154"/>
      <c r="E474" s="154"/>
      <c r="F474" s="154"/>
      <c r="G474" s="154"/>
      <c r="H474" s="154"/>
      <c r="I474" s="154"/>
      <c r="J474" s="154"/>
      <c r="K474" s="154"/>
      <c r="L474" s="154"/>
      <c r="M474" s="154"/>
      <c r="N474" s="154"/>
      <c r="O474" s="154"/>
      <c r="P474" s="154"/>
      <c r="Q474" s="154"/>
      <c r="R474" s="154"/>
      <c r="S474" s="154"/>
      <c r="T474" s="154"/>
      <c r="U474" s="154"/>
      <c r="V474" s="154"/>
      <c r="W474" s="154"/>
      <c r="X474" s="154"/>
      <c r="Y474" s="154"/>
    </row>
    <row r="475" spans="1:25" x14ac:dyDescent="0.25">
      <c r="A475" s="154"/>
      <c r="B475" s="154"/>
      <c r="C475" s="154"/>
      <c r="D475" s="154"/>
      <c r="E475" s="154"/>
      <c r="F475" s="154"/>
      <c r="G475" s="154"/>
      <c r="H475" s="154"/>
      <c r="I475" s="154"/>
      <c r="J475" s="154"/>
      <c r="K475" s="154"/>
      <c r="L475" s="154"/>
      <c r="M475" s="154"/>
      <c r="N475" s="154"/>
      <c r="O475" s="154"/>
      <c r="P475" s="154"/>
      <c r="Q475" s="154"/>
      <c r="R475" s="154"/>
      <c r="S475" s="154"/>
      <c r="T475" s="154"/>
      <c r="U475" s="154"/>
      <c r="V475" s="154"/>
      <c r="W475" s="154"/>
      <c r="X475" s="154"/>
      <c r="Y475" s="154"/>
    </row>
    <row r="476" spans="1:25" x14ac:dyDescent="0.25">
      <c r="A476" s="154"/>
      <c r="B476" s="154"/>
      <c r="C476" s="154"/>
      <c r="D476" s="154"/>
      <c r="E476" s="154"/>
      <c r="F476" s="154"/>
      <c r="G476" s="154"/>
      <c r="H476" s="154"/>
      <c r="I476" s="154"/>
      <c r="J476" s="154"/>
      <c r="K476" s="154"/>
      <c r="L476" s="154"/>
      <c r="M476" s="154"/>
      <c r="N476" s="154"/>
      <c r="O476" s="154"/>
      <c r="P476" s="154"/>
      <c r="Q476" s="154"/>
      <c r="R476" s="154"/>
      <c r="S476" s="154"/>
      <c r="T476" s="154"/>
      <c r="U476" s="154"/>
      <c r="V476" s="154"/>
      <c r="W476" s="154"/>
      <c r="X476" s="154"/>
      <c r="Y476" s="154"/>
    </row>
    <row r="477" spans="1:25" x14ac:dyDescent="0.25">
      <c r="A477" s="154"/>
      <c r="B477" s="154"/>
      <c r="C477" s="154"/>
      <c r="D477" s="154"/>
      <c r="E477" s="154"/>
      <c r="F477" s="154"/>
      <c r="G477" s="154"/>
      <c r="H477" s="154"/>
      <c r="I477" s="154"/>
      <c r="J477" s="154"/>
      <c r="K477" s="154"/>
      <c r="L477" s="154"/>
      <c r="M477" s="154"/>
      <c r="N477" s="154"/>
      <c r="O477" s="154"/>
      <c r="P477" s="154"/>
      <c r="Q477" s="154"/>
      <c r="R477" s="154"/>
      <c r="S477" s="154"/>
      <c r="T477" s="154"/>
      <c r="U477" s="154"/>
      <c r="V477" s="154"/>
      <c r="W477" s="154"/>
      <c r="X477" s="154"/>
      <c r="Y477" s="154"/>
    </row>
    <row r="478" spans="1:25" x14ac:dyDescent="0.25">
      <c r="A478" s="154"/>
      <c r="B478" s="154"/>
      <c r="C478" s="154"/>
      <c r="D478" s="154"/>
      <c r="E478" s="154"/>
      <c r="F478" s="154"/>
      <c r="G478" s="154"/>
      <c r="H478" s="154"/>
      <c r="I478" s="154"/>
      <c r="J478" s="154"/>
      <c r="K478" s="154"/>
      <c r="L478" s="154"/>
      <c r="M478" s="154"/>
      <c r="N478" s="154"/>
      <c r="O478" s="154"/>
      <c r="P478" s="154"/>
      <c r="Q478" s="154"/>
      <c r="R478" s="154"/>
      <c r="S478" s="154"/>
      <c r="T478" s="154"/>
      <c r="U478" s="154"/>
      <c r="V478" s="154"/>
      <c r="W478" s="154"/>
      <c r="X478" s="154"/>
      <c r="Y478" s="154"/>
    </row>
    <row r="481" spans="1:18" x14ac:dyDescent="0.25">
      <c r="A481" s="10" t="s">
        <v>162</v>
      </c>
      <c r="B481" s="10"/>
      <c r="C481" s="10"/>
      <c r="D481" s="10"/>
      <c r="E481" s="10"/>
      <c r="F481" s="10"/>
      <c r="G481" s="10"/>
      <c r="H481" s="10"/>
      <c r="I481" s="10"/>
      <c r="J481" s="10"/>
    </row>
    <row r="482" spans="1:18" x14ac:dyDescent="0.25">
      <c r="A482" s="10"/>
      <c r="B482" s="10"/>
      <c r="C482" s="10"/>
      <c r="D482" s="10"/>
      <c r="E482" s="10"/>
      <c r="F482" s="10"/>
      <c r="G482" s="10"/>
      <c r="H482" s="10"/>
      <c r="I482" s="10"/>
      <c r="J482" s="10"/>
    </row>
    <row r="483" spans="1:18" ht="15.75" thickBot="1" x14ac:dyDescent="0.3">
      <c r="A483" s="10"/>
      <c r="B483" s="10"/>
      <c r="C483" s="10"/>
      <c r="D483" s="10"/>
      <c r="E483" s="10"/>
      <c r="F483" s="10"/>
      <c r="G483" s="10"/>
      <c r="H483" s="10"/>
      <c r="I483" s="10"/>
      <c r="J483" s="10"/>
    </row>
    <row r="484" spans="1:18" x14ac:dyDescent="0.25">
      <c r="D484" s="275" t="s">
        <v>47</v>
      </c>
      <c r="E484" s="276"/>
      <c r="F484" s="276"/>
      <c r="G484" s="279" t="str">
        <f>CONCATENATE(Arkusz18!A2," - ",Arkusz18!B2," r.")</f>
        <v>01.05.2017 - 31.05.2017 r.</v>
      </c>
      <c r="H484" s="279"/>
      <c r="I484" s="279"/>
      <c r="J484" s="279"/>
      <c r="K484" s="279"/>
      <c r="L484" s="279"/>
      <c r="M484" s="279"/>
      <c r="N484" s="279"/>
      <c r="O484" s="279"/>
      <c r="P484" s="279"/>
      <c r="Q484" s="279"/>
      <c r="R484" s="280"/>
    </row>
    <row r="485" spans="1:18" ht="24" customHeight="1" x14ac:dyDescent="0.25">
      <c r="D485" s="277"/>
      <c r="E485" s="278"/>
      <c r="F485" s="278"/>
      <c r="G485" s="281" t="s">
        <v>63</v>
      </c>
      <c r="H485" s="281"/>
      <c r="I485" s="281"/>
      <c r="J485" s="281" t="s">
        <v>91</v>
      </c>
      <c r="K485" s="281"/>
      <c r="L485" s="281"/>
      <c r="M485" s="281" t="s">
        <v>62</v>
      </c>
      <c r="N485" s="281"/>
      <c r="O485" s="281"/>
      <c r="P485" s="281" t="s">
        <v>90</v>
      </c>
      <c r="Q485" s="281"/>
      <c r="R485" s="282"/>
    </row>
    <row r="486" spans="1:18" ht="15" customHeight="1" x14ac:dyDescent="0.25">
      <c r="D486" s="162" t="s">
        <v>89</v>
      </c>
      <c r="E486" s="163"/>
      <c r="F486" s="163"/>
      <c r="G486" s="271">
        <f>Arkusz16!A2</f>
        <v>0</v>
      </c>
      <c r="H486" s="271"/>
      <c r="I486" s="271"/>
      <c r="J486" s="271">
        <f>Arkusz16!A3</f>
        <v>0</v>
      </c>
      <c r="K486" s="271"/>
      <c r="L486" s="271"/>
      <c r="M486" s="271">
        <f>Arkusz16!A4</f>
        <v>4</v>
      </c>
      <c r="N486" s="271"/>
      <c r="O486" s="271"/>
      <c r="P486" s="271">
        <f>Arkusz16!A5</f>
        <v>0</v>
      </c>
      <c r="Q486" s="271"/>
      <c r="R486" s="272"/>
    </row>
    <row r="487" spans="1:18" x14ac:dyDescent="0.25">
      <c r="D487" s="155" t="s">
        <v>49</v>
      </c>
      <c r="E487" s="156"/>
      <c r="F487" s="156"/>
      <c r="G487" s="157">
        <f>Arkusz16!A6</f>
        <v>2243</v>
      </c>
      <c r="H487" s="157"/>
      <c r="I487" s="157"/>
      <c r="J487" s="158">
        <f>Arkusz16!A7</f>
        <v>11</v>
      </c>
      <c r="K487" s="159"/>
      <c r="L487" s="160"/>
      <c r="M487" s="158">
        <f>Arkusz16!A8</f>
        <v>10</v>
      </c>
      <c r="N487" s="159"/>
      <c r="O487" s="160"/>
      <c r="P487" s="158">
        <f>Arkusz16!A9</f>
        <v>7</v>
      </c>
      <c r="Q487" s="159"/>
      <c r="R487" s="161"/>
    </row>
    <row r="488" spans="1:18" ht="15.75" thickBot="1" x14ac:dyDescent="0.3">
      <c r="D488" s="293" t="s">
        <v>50</v>
      </c>
      <c r="E488" s="294"/>
      <c r="F488" s="294"/>
      <c r="G488" s="287">
        <f>Arkusz16!A10</f>
        <v>1056</v>
      </c>
      <c r="H488" s="287"/>
      <c r="I488" s="287"/>
      <c r="J488" s="287">
        <f>Arkusz16!A11</f>
        <v>5</v>
      </c>
      <c r="K488" s="287"/>
      <c r="L488" s="287"/>
      <c r="M488" s="287">
        <f>Arkusz16!A12</f>
        <v>23</v>
      </c>
      <c r="N488" s="287"/>
      <c r="O488" s="287"/>
      <c r="P488" s="287">
        <f>Arkusz16!A13</f>
        <v>10</v>
      </c>
      <c r="Q488" s="287"/>
      <c r="R488" s="289"/>
    </row>
    <row r="489" spans="1:18" ht="15.75" thickBot="1" x14ac:dyDescent="0.3">
      <c r="D489" s="290" t="s">
        <v>48</v>
      </c>
      <c r="E489" s="291"/>
      <c r="F489" s="291"/>
      <c r="G489" s="285">
        <f>SUM(G486:I488)</f>
        <v>3299</v>
      </c>
      <c r="H489" s="285"/>
      <c r="I489" s="285"/>
      <c r="J489" s="285">
        <f t="shared" ref="J489" si="12">SUM(J486:L488)</f>
        <v>16</v>
      </c>
      <c r="K489" s="285"/>
      <c r="L489" s="285"/>
      <c r="M489" s="285">
        <f t="shared" ref="M489" si="13">SUM(M486:O488)</f>
        <v>37</v>
      </c>
      <c r="N489" s="285"/>
      <c r="O489" s="285"/>
      <c r="P489" s="285">
        <f t="shared" ref="P489" si="14">SUM(P486:R488)</f>
        <v>17</v>
      </c>
      <c r="Q489" s="285"/>
      <c r="R489" s="286"/>
    </row>
    <row r="490" spans="1:18" x14ac:dyDescent="0.25">
      <c r="A490" s="29"/>
      <c r="B490" s="29"/>
      <c r="C490" s="29"/>
      <c r="D490" s="27"/>
      <c r="E490" s="27"/>
      <c r="F490" s="27"/>
      <c r="G490" s="27"/>
      <c r="H490" s="27"/>
      <c r="I490" s="27"/>
      <c r="J490" s="27"/>
      <c r="K490" s="27"/>
      <c r="L490" s="27"/>
      <c r="M490" s="27"/>
      <c r="N490" s="27"/>
      <c r="O490" s="27"/>
    </row>
    <row r="492" spans="1:18" ht="15.75" thickBot="1" x14ac:dyDescent="0.3"/>
    <row r="493" spans="1:18" x14ac:dyDescent="0.25">
      <c r="D493" s="275" t="s">
        <v>47</v>
      </c>
      <c r="E493" s="276"/>
      <c r="F493" s="276"/>
      <c r="G493" s="279" t="str">
        <f>CONCATENATE(Arkusz18!C2," - ",Arkusz18!B2," r.")</f>
        <v>01.01.2017 - 31.05.2017 r.</v>
      </c>
      <c r="H493" s="279"/>
      <c r="I493" s="279"/>
      <c r="J493" s="279"/>
      <c r="K493" s="279"/>
      <c r="L493" s="279"/>
      <c r="M493" s="279"/>
      <c r="N493" s="279"/>
      <c r="O493" s="279"/>
      <c r="P493" s="279"/>
      <c r="Q493" s="279"/>
      <c r="R493" s="280"/>
    </row>
    <row r="494" spans="1:18" ht="23.25" customHeight="1" x14ac:dyDescent="0.25">
      <c r="D494" s="277"/>
      <c r="E494" s="278"/>
      <c r="F494" s="278"/>
      <c r="G494" s="281" t="s">
        <v>63</v>
      </c>
      <c r="H494" s="281"/>
      <c r="I494" s="281"/>
      <c r="J494" s="281" t="s">
        <v>91</v>
      </c>
      <c r="K494" s="281"/>
      <c r="L494" s="281"/>
      <c r="M494" s="281" t="s">
        <v>62</v>
      </c>
      <c r="N494" s="281"/>
      <c r="O494" s="281"/>
      <c r="P494" s="281" t="s">
        <v>90</v>
      </c>
      <c r="Q494" s="281"/>
      <c r="R494" s="282"/>
    </row>
    <row r="495" spans="1:18" x14ac:dyDescent="0.25">
      <c r="D495" s="162" t="s">
        <v>89</v>
      </c>
      <c r="E495" s="163"/>
      <c r="F495" s="163"/>
      <c r="G495" s="271">
        <f>Arkusz17!A2</f>
        <v>0</v>
      </c>
      <c r="H495" s="271"/>
      <c r="I495" s="271"/>
      <c r="J495" s="271">
        <f>Arkusz17!A3</f>
        <v>0</v>
      </c>
      <c r="K495" s="271"/>
      <c r="L495" s="271"/>
      <c r="M495" s="271">
        <f>Arkusz17!A4</f>
        <v>14</v>
      </c>
      <c r="N495" s="271"/>
      <c r="O495" s="271"/>
      <c r="P495" s="271">
        <f>Arkusz17!A5</f>
        <v>0</v>
      </c>
      <c r="Q495" s="271"/>
      <c r="R495" s="272"/>
    </row>
    <row r="496" spans="1:18" x14ac:dyDescent="0.25">
      <c r="D496" s="155" t="s">
        <v>49</v>
      </c>
      <c r="E496" s="156"/>
      <c r="F496" s="156"/>
      <c r="G496" s="157">
        <f>Arkusz17!A6</f>
        <v>17509</v>
      </c>
      <c r="H496" s="157"/>
      <c r="I496" s="157"/>
      <c r="J496" s="157">
        <f>Arkusz17!A7</f>
        <v>75</v>
      </c>
      <c r="K496" s="157"/>
      <c r="L496" s="157"/>
      <c r="M496" s="157">
        <f>Arkusz17!A8</f>
        <v>62</v>
      </c>
      <c r="N496" s="157"/>
      <c r="O496" s="157"/>
      <c r="P496" s="157">
        <f>Arkusz17!A9</f>
        <v>71</v>
      </c>
      <c r="Q496" s="157"/>
      <c r="R496" s="288"/>
    </row>
    <row r="497" spans="1:25" ht="15.75" thickBot="1" x14ac:dyDescent="0.3">
      <c r="D497" s="293" t="s">
        <v>50</v>
      </c>
      <c r="E497" s="294"/>
      <c r="F497" s="294"/>
      <c r="G497" s="287">
        <f>Arkusz17!A10</f>
        <v>5635</v>
      </c>
      <c r="H497" s="287"/>
      <c r="I497" s="287"/>
      <c r="J497" s="287">
        <f>Arkusz17!A11</f>
        <v>33</v>
      </c>
      <c r="K497" s="287"/>
      <c r="L497" s="287"/>
      <c r="M497" s="287">
        <f>Arkusz17!A12</f>
        <v>191</v>
      </c>
      <c r="N497" s="287"/>
      <c r="O497" s="287"/>
      <c r="P497" s="287">
        <f>Arkusz17!A13</f>
        <v>56</v>
      </c>
      <c r="Q497" s="287"/>
      <c r="R497" s="289"/>
    </row>
    <row r="498" spans="1:25" ht="15.75" thickBot="1" x14ac:dyDescent="0.3">
      <c r="D498" s="290" t="s">
        <v>48</v>
      </c>
      <c r="E498" s="291"/>
      <c r="F498" s="291"/>
      <c r="G498" s="285">
        <f>SUM(G495:I497)</f>
        <v>23144</v>
      </c>
      <c r="H498" s="285"/>
      <c r="I498" s="285"/>
      <c r="J498" s="285">
        <f t="shared" ref="J498" si="15">SUM(J495:L497)</f>
        <v>108</v>
      </c>
      <c r="K498" s="285"/>
      <c r="L498" s="285"/>
      <c r="M498" s="285">
        <f t="shared" ref="M498" si="16">SUM(M495:O497)</f>
        <v>267</v>
      </c>
      <c r="N498" s="285"/>
      <c r="O498" s="285"/>
      <c r="P498" s="285">
        <f t="shared" ref="P498" si="17">SUM(P495:R497)</f>
        <v>127</v>
      </c>
      <c r="Q498" s="285"/>
      <c r="R498" s="286"/>
    </row>
    <row r="501" spans="1:25" x14ac:dyDescent="0.25">
      <c r="A501" s="142" t="s">
        <v>165</v>
      </c>
      <c r="B501" s="143"/>
      <c r="C501" s="143"/>
      <c r="D501" s="143"/>
      <c r="E501" s="143"/>
      <c r="F501" s="143"/>
      <c r="G501" s="143"/>
      <c r="H501" s="143"/>
      <c r="I501" s="143"/>
      <c r="J501" s="143"/>
      <c r="K501" s="143"/>
      <c r="L501" s="143"/>
      <c r="M501" s="143"/>
      <c r="N501" s="143"/>
      <c r="O501" s="143"/>
      <c r="P501" s="143"/>
      <c r="Q501" s="143"/>
      <c r="R501" s="143"/>
      <c r="S501" s="143"/>
      <c r="T501" s="143"/>
      <c r="U501" s="143"/>
      <c r="V501" s="143"/>
      <c r="W501" s="143"/>
      <c r="X501" s="143"/>
      <c r="Y501" s="143"/>
    </row>
    <row r="502" spans="1:25" x14ac:dyDescent="0.25">
      <c r="A502" s="143"/>
      <c r="B502" s="143"/>
      <c r="C502" s="143"/>
      <c r="D502" s="143"/>
      <c r="E502" s="143"/>
      <c r="F502" s="143"/>
      <c r="G502" s="143"/>
      <c r="H502" s="143"/>
      <c r="I502" s="143"/>
      <c r="J502" s="143"/>
      <c r="K502" s="143"/>
      <c r="L502" s="143"/>
      <c r="M502" s="143"/>
      <c r="N502" s="143"/>
      <c r="O502" s="143"/>
      <c r="P502" s="143"/>
      <c r="Q502" s="143"/>
      <c r="R502" s="143"/>
      <c r="S502" s="143"/>
      <c r="T502" s="143"/>
      <c r="U502" s="143"/>
      <c r="V502" s="143"/>
      <c r="W502" s="143"/>
      <c r="X502" s="143"/>
      <c r="Y502" s="143"/>
    </row>
    <row r="503" spans="1:25" x14ac:dyDescent="0.25">
      <c r="A503" s="143"/>
      <c r="B503" s="143"/>
      <c r="C503" s="143"/>
      <c r="D503" s="143"/>
      <c r="E503" s="143"/>
      <c r="F503" s="143"/>
      <c r="G503" s="143"/>
      <c r="H503" s="143"/>
      <c r="I503" s="143"/>
      <c r="J503" s="143"/>
      <c r="K503" s="143"/>
      <c r="L503" s="143"/>
      <c r="M503" s="143"/>
      <c r="N503" s="143"/>
      <c r="O503" s="143"/>
      <c r="P503" s="143"/>
      <c r="Q503" s="143"/>
      <c r="R503" s="143"/>
      <c r="S503" s="143"/>
      <c r="T503" s="143"/>
      <c r="U503" s="143"/>
      <c r="V503" s="143"/>
      <c r="W503" s="143"/>
      <c r="X503" s="143"/>
      <c r="Y503" s="143"/>
    </row>
    <row r="504" spans="1:25" x14ac:dyDescent="0.25">
      <c r="A504" s="143"/>
      <c r="B504" s="143"/>
      <c r="C504" s="143"/>
      <c r="D504" s="143"/>
      <c r="E504" s="143"/>
      <c r="F504" s="143"/>
      <c r="G504" s="143"/>
      <c r="H504" s="143"/>
      <c r="I504" s="143"/>
      <c r="J504" s="143"/>
      <c r="K504" s="143"/>
      <c r="L504" s="143"/>
      <c r="M504" s="143"/>
      <c r="N504" s="143"/>
      <c r="O504" s="143"/>
      <c r="P504" s="143"/>
      <c r="Q504" s="143"/>
      <c r="R504" s="143"/>
      <c r="S504" s="143"/>
      <c r="T504" s="143"/>
      <c r="U504" s="143"/>
      <c r="V504" s="143"/>
      <c r="W504" s="143"/>
      <c r="X504" s="143"/>
      <c r="Y504" s="143"/>
    </row>
    <row r="505" spans="1:25" x14ac:dyDescent="0.25">
      <c r="A505" s="143"/>
      <c r="B505" s="143"/>
      <c r="C505" s="143"/>
      <c r="D505" s="143"/>
      <c r="E505" s="143"/>
      <c r="F505" s="143"/>
      <c r="G505" s="143"/>
      <c r="H505" s="143"/>
      <c r="I505" s="143"/>
      <c r="J505" s="143"/>
      <c r="K505" s="143"/>
      <c r="L505" s="143"/>
      <c r="M505" s="143"/>
      <c r="N505" s="143"/>
      <c r="O505" s="143"/>
      <c r="P505" s="143"/>
      <c r="Q505" s="143"/>
      <c r="R505" s="143"/>
      <c r="S505" s="143"/>
      <c r="T505" s="143"/>
      <c r="U505" s="143"/>
      <c r="V505" s="143"/>
      <c r="W505" s="143"/>
      <c r="X505" s="143"/>
      <c r="Y505" s="143"/>
    </row>
    <row r="506" spans="1:25" x14ac:dyDescent="0.25">
      <c r="A506" s="143"/>
      <c r="B506" s="143"/>
      <c r="C506" s="143"/>
      <c r="D506" s="143"/>
      <c r="E506" s="143"/>
      <c r="F506" s="143"/>
      <c r="G506" s="143"/>
      <c r="H506" s="143"/>
      <c r="I506" s="143"/>
      <c r="J506" s="143"/>
      <c r="K506" s="143"/>
      <c r="L506" s="143"/>
      <c r="M506" s="143"/>
      <c r="N506" s="143"/>
      <c r="O506" s="143"/>
      <c r="P506" s="143"/>
      <c r="Q506" s="143"/>
      <c r="R506" s="143"/>
      <c r="S506" s="143"/>
      <c r="T506" s="143"/>
      <c r="U506" s="143"/>
      <c r="V506" s="143"/>
      <c r="W506" s="143"/>
      <c r="X506" s="143"/>
      <c r="Y506" s="143"/>
    </row>
    <row r="507" spans="1:25" x14ac:dyDescent="0.25">
      <c r="A507" s="143"/>
      <c r="B507" s="143"/>
      <c r="C507" s="143"/>
      <c r="D507" s="143"/>
      <c r="E507" s="143"/>
      <c r="F507" s="143"/>
      <c r="G507" s="143"/>
      <c r="H507" s="143"/>
      <c r="I507" s="143"/>
      <c r="J507" s="143"/>
      <c r="K507" s="143"/>
      <c r="L507" s="143"/>
      <c r="M507" s="143"/>
      <c r="N507" s="143"/>
      <c r="O507" s="143"/>
      <c r="P507" s="143"/>
      <c r="Q507" s="143"/>
      <c r="R507" s="143"/>
      <c r="S507" s="143"/>
      <c r="T507" s="143"/>
      <c r="U507" s="143"/>
      <c r="V507" s="143"/>
      <c r="W507" s="143"/>
      <c r="X507" s="143"/>
      <c r="Y507" s="143"/>
    </row>
    <row r="508" spans="1:25" x14ac:dyDescent="0.25">
      <c r="A508" s="143"/>
      <c r="B508" s="143"/>
      <c r="C508" s="143"/>
      <c r="D508" s="143"/>
      <c r="E508" s="143"/>
      <c r="F508" s="143"/>
      <c r="G508" s="143"/>
      <c r="H508" s="143"/>
      <c r="I508" s="143"/>
      <c r="J508" s="143"/>
      <c r="K508" s="143"/>
      <c r="L508" s="143"/>
      <c r="M508" s="143"/>
      <c r="N508" s="143"/>
      <c r="O508" s="143"/>
      <c r="P508" s="143"/>
      <c r="Q508" s="143"/>
      <c r="R508" s="143"/>
      <c r="S508" s="143"/>
      <c r="T508" s="143"/>
      <c r="U508" s="143"/>
      <c r="V508" s="143"/>
      <c r="W508" s="143"/>
      <c r="X508" s="143"/>
      <c r="Y508" s="143"/>
    </row>
    <row r="509" spans="1:25" x14ac:dyDescent="0.25">
      <c r="A509" s="143"/>
      <c r="B509" s="143"/>
      <c r="C509" s="143"/>
      <c r="D509" s="143"/>
      <c r="E509" s="143"/>
      <c r="F509" s="143"/>
      <c r="G509" s="143"/>
      <c r="H509" s="143"/>
      <c r="I509" s="143"/>
      <c r="J509" s="143"/>
      <c r="K509" s="143"/>
      <c r="L509" s="143"/>
      <c r="M509" s="143"/>
      <c r="N509" s="143"/>
      <c r="O509" s="143"/>
      <c r="P509" s="143"/>
      <c r="Q509" s="143"/>
      <c r="R509" s="143"/>
      <c r="S509" s="143"/>
      <c r="T509" s="143"/>
      <c r="U509" s="143"/>
      <c r="V509" s="143"/>
      <c r="W509" s="143"/>
      <c r="X509" s="143"/>
      <c r="Y509" s="143"/>
    </row>
    <row r="513" spans="1:25" x14ac:dyDescent="0.25">
      <c r="A513" s="30" t="s">
        <v>163</v>
      </c>
      <c r="B513" s="30"/>
      <c r="C513" s="30"/>
      <c r="D513" s="30"/>
      <c r="E513" s="30"/>
      <c r="F513" s="30"/>
      <c r="G513" s="30"/>
      <c r="H513" s="30"/>
      <c r="I513" s="30"/>
      <c r="J513" s="30"/>
      <c r="K513" s="30"/>
      <c r="L513" s="30"/>
      <c r="M513" s="30"/>
      <c r="N513" s="30"/>
      <c r="O513" s="30"/>
      <c r="R513" s="31"/>
      <c r="S513" s="31"/>
      <c r="T513" s="31"/>
    </row>
    <row r="514" spans="1:25" ht="15" customHeight="1" x14ac:dyDescent="0.25">
      <c r="P514" s="32"/>
      <c r="Q514" s="32"/>
      <c r="R514" s="31"/>
      <c r="S514" s="31"/>
      <c r="T514" s="31"/>
      <c r="U514" s="32"/>
    </row>
    <row r="515" spans="1:25" ht="15" customHeight="1" x14ac:dyDescent="0.25"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</row>
    <row r="516" spans="1:25" ht="15" customHeight="1" x14ac:dyDescent="0.25">
      <c r="A516" s="153" t="s">
        <v>166</v>
      </c>
      <c r="B516" s="154"/>
      <c r="C516" s="154"/>
      <c r="D516" s="154"/>
      <c r="E516" s="154"/>
      <c r="F516" s="154"/>
      <c r="G516" s="154"/>
      <c r="H516" s="154"/>
      <c r="I516" s="154"/>
      <c r="J516" s="154"/>
      <c r="K516" s="154"/>
      <c r="L516" s="154"/>
      <c r="M516" s="154"/>
      <c r="N516" s="154"/>
      <c r="O516" s="154"/>
      <c r="P516" s="154"/>
      <c r="Q516" s="154"/>
      <c r="R516" s="154"/>
      <c r="S516" s="154"/>
      <c r="T516" s="154"/>
      <c r="U516" s="154"/>
      <c r="V516" s="154"/>
      <c r="W516" s="154"/>
      <c r="X516" s="154"/>
      <c r="Y516" s="154"/>
    </row>
    <row r="517" spans="1:25" ht="15" customHeight="1" x14ac:dyDescent="0.25">
      <c r="A517" s="154"/>
      <c r="B517" s="154"/>
      <c r="C517" s="154"/>
      <c r="D517" s="154"/>
      <c r="E517" s="154"/>
      <c r="F517" s="154"/>
      <c r="G517" s="154"/>
      <c r="H517" s="154"/>
      <c r="I517" s="154"/>
      <c r="J517" s="154"/>
      <c r="K517" s="154"/>
      <c r="L517" s="154"/>
      <c r="M517" s="154"/>
      <c r="N517" s="154"/>
      <c r="O517" s="154"/>
      <c r="P517" s="154"/>
      <c r="Q517" s="154"/>
      <c r="R517" s="154"/>
      <c r="S517" s="154"/>
      <c r="T517" s="154"/>
      <c r="U517" s="154"/>
      <c r="V517" s="154"/>
      <c r="W517" s="154"/>
      <c r="X517" s="154"/>
      <c r="Y517" s="154"/>
    </row>
    <row r="518" spans="1:25" ht="15" customHeight="1" x14ac:dyDescent="0.25">
      <c r="A518" s="154"/>
      <c r="B518" s="154"/>
      <c r="C518" s="154"/>
      <c r="D518" s="154"/>
      <c r="E518" s="154"/>
      <c r="F518" s="154"/>
      <c r="G518" s="154"/>
      <c r="H518" s="154"/>
      <c r="I518" s="154"/>
      <c r="J518" s="154"/>
      <c r="K518" s="154"/>
      <c r="L518" s="154"/>
      <c r="M518" s="154"/>
      <c r="N518" s="154"/>
      <c r="O518" s="154"/>
      <c r="P518" s="154"/>
      <c r="Q518" s="154"/>
      <c r="R518" s="154"/>
      <c r="S518" s="154"/>
      <c r="T518" s="154"/>
      <c r="U518" s="154"/>
      <c r="V518" s="154"/>
      <c r="W518" s="154"/>
      <c r="X518" s="154"/>
      <c r="Y518" s="154"/>
    </row>
    <row r="519" spans="1:25" ht="15" customHeight="1" x14ac:dyDescent="0.25">
      <c r="A519" s="154"/>
      <c r="B519" s="154"/>
      <c r="C519" s="154"/>
      <c r="D519" s="154"/>
      <c r="E519" s="154"/>
      <c r="F519" s="154"/>
      <c r="G519" s="154"/>
      <c r="H519" s="154"/>
      <c r="I519" s="154"/>
      <c r="J519" s="154"/>
      <c r="K519" s="154"/>
      <c r="L519" s="154"/>
      <c r="M519" s="154"/>
      <c r="N519" s="154"/>
      <c r="O519" s="154"/>
      <c r="P519" s="154"/>
      <c r="Q519" s="154"/>
      <c r="R519" s="154"/>
      <c r="S519" s="154"/>
      <c r="T519" s="154"/>
      <c r="U519" s="154"/>
      <c r="V519" s="154"/>
      <c r="W519" s="154"/>
      <c r="X519" s="154"/>
      <c r="Y519" s="154"/>
    </row>
    <row r="520" spans="1:25" ht="15" customHeight="1" x14ac:dyDescent="0.25">
      <c r="A520" s="154"/>
      <c r="B520" s="154"/>
      <c r="C520" s="154"/>
      <c r="D520" s="154"/>
      <c r="E520" s="154"/>
      <c r="F520" s="154"/>
      <c r="G520" s="154"/>
      <c r="H520" s="154"/>
      <c r="I520" s="154"/>
      <c r="J520" s="154"/>
      <c r="K520" s="154"/>
      <c r="L520" s="154"/>
      <c r="M520" s="154"/>
      <c r="N520" s="154"/>
      <c r="O520" s="154"/>
      <c r="P520" s="154"/>
      <c r="Q520" s="154"/>
      <c r="R520" s="154"/>
      <c r="S520" s="154"/>
      <c r="T520" s="154"/>
      <c r="U520" s="154"/>
      <c r="V520" s="154"/>
      <c r="W520" s="154"/>
      <c r="X520" s="154"/>
      <c r="Y520" s="154"/>
    </row>
    <row r="521" spans="1:25" ht="15" customHeight="1" x14ac:dyDescent="0.25">
      <c r="A521" s="154"/>
      <c r="B521" s="154"/>
      <c r="C521" s="154"/>
      <c r="D521" s="154"/>
      <c r="E521" s="154"/>
      <c r="F521" s="154"/>
      <c r="G521" s="154"/>
      <c r="H521" s="154"/>
      <c r="I521" s="154"/>
      <c r="J521" s="154"/>
      <c r="K521" s="154"/>
      <c r="L521" s="154"/>
      <c r="M521" s="154"/>
      <c r="N521" s="154"/>
      <c r="O521" s="154"/>
      <c r="P521" s="154"/>
      <c r="Q521" s="154"/>
      <c r="R521" s="154"/>
      <c r="S521" s="154"/>
      <c r="T521" s="154"/>
      <c r="U521" s="154"/>
      <c r="V521" s="154"/>
      <c r="W521" s="154"/>
      <c r="X521" s="154"/>
      <c r="Y521" s="154"/>
    </row>
    <row r="522" spans="1:25" ht="15" customHeight="1" x14ac:dyDescent="0.25">
      <c r="A522" s="154"/>
      <c r="B522" s="154"/>
      <c r="C522" s="154"/>
      <c r="D522" s="154"/>
      <c r="E522" s="154"/>
      <c r="F522" s="154"/>
      <c r="G522" s="154"/>
      <c r="H522" s="154"/>
      <c r="I522" s="154"/>
      <c r="J522" s="154"/>
      <c r="K522" s="154"/>
      <c r="L522" s="154"/>
      <c r="M522" s="154"/>
      <c r="N522" s="154"/>
      <c r="O522" s="154"/>
      <c r="P522" s="154"/>
      <c r="Q522" s="154"/>
      <c r="R522" s="154"/>
      <c r="S522" s="154"/>
      <c r="T522" s="154"/>
      <c r="U522" s="154"/>
      <c r="V522" s="154"/>
      <c r="W522" s="154"/>
      <c r="X522" s="154"/>
      <c r="Y522" s="154"/>
    </row>
    <row r="523" spans="1:25" ht="15" customHeight="1" x14ac:dyDescent="0.25">
      <c r="A523" s="154"/>
      <c r="B523" s="154"/>
      <c r="C523" s="154"/>
      <c r="D523" s="154"/>
      <c r="E523" s="154"/>
      <c r="F523" s="154"/>
      <c r="G523" s="154"/>
      <c r="H523" s="154"/>
      <c r="I523" s="154"/>
      <c r="J523" s="154"/>
      <c r="K523" s="154"/>
      <c r="L523" s="154"/>
      <c r="M523" s="154"/>
      <c r="N523" s="154"/>
      <c r="O523" s="154"/>
      <c r="P523" s="154"/>
      <c r="Q523" s="154"/>
      <c r="R523" s="154"/>
      <c r="S523" s="154"/>
      <c r="T523" s="154"/>
      <c r="U523" s="154"/>
      <c r="V523" s="154"/>
      <c r="W523" s="154"/>
      <c r="X523" s="154"/>
      <c r="Y523" s="154"/>
    </row>
    <row r="524" spans="1:25" ht="15" customHeight="1" x14ac:dyDescent="0.25">
      <c r="A524" s="154"/>
      <c r="B524" s="154"/>
      <c r="C524" s="154"/>
      <c r="D524" s="154"/>
      <c r="E524" s="154"/>
      <c r="F524" s="154"/>
      <c r="G524" s="154"/>
      <c r="H524" s="154"/>
      <c r="I524" s="154"/>
      <c r="J524" s="154"/>
      <c r="K524" s="154"/>
      <c r="L524" s="154"/>
      <c r="M524" s="154"/>
      <c r="N524" s="154"/>
      <c r="O524" s="154"/>
      <c r="P524" s="154"/>
      <c r="Q524" s="154"/>
      <c r="R524" s="154"/>
      <c r="S524" s="154"/>
      <c r="T524" s="154"/>
      <c r="U524" s="154"/>
      <c r="V524" s="154"/>
      <c r="W524" s="154"/>
      <c r="X524" s="154"/>
      <c r="Y524" s="154"/>
    </row>
    <row r="525" spans="1:25" ht="15" customHeight="1" x14ac:dyDescent="0.25">
      <c r="A525" s="154"/>
      <c r="B525" s="154"/>
      <c r="C525" s="154"/>
      <c r="D525" s="154"/>
      <c r="E525" s="154"/>
      <c r="F525" s="154"/>
      <c r="G525" s="154"/>
      <c r="H525" s="154"/>
      <c r="I525" s="154"/>
      <c r="J525" s="154"/>
      <c r="K525" s="154"/>
      <c r="L525" s="154"/>
      <c r="M525" s="154"/>
      <c r="N525" s="154"/>
      <c r="O525" s="154"/>
      <c r="P525" s="154"/>
      <c r="Q525" s="154"/>
      <c r="R525" s="154"/>
      <c r="S525" s="154"/>
      <c r="T525" s="154"/>
      <c r="U525" s="154"/>
      <c r="V525" s="154"/>
      <c r="W525" s="154"/>
      <c r="X525" s="154"/>
      <c r="Y525" s="154"/>
    </row>
    <row r="526" spans="1:25" ht="15" customHeight="1" x14ac:dyDescent="0.25">
      <c r="A526" s="154"/>
      <c r="B526" s="154"/>
      <c r="C526" s="154"/>
      <c r="D526" s="154"/>
      <c r="E526" s="154"/>
      <c r="F526" s="154"/>
      <c r="G526" s="154"/>
      <c r="H526" s="154"/>
      <c r="I526" s="154"/>
      <c r="J526" s="154"/>
      <c r="K526" s="154"/>
      <c r="L526" s="154"/>
      <c r="M526" s="154"/>
      <c r="N526" s="154"/>
      <c r="O526" s="154"/>
      <c r="P526" s="154"/>
      <c r="Q526" s="154"/>
      <c r="R526" s="154"/>
      <c r="S526" s="154"/>
      <c r="T526" s="154"/>
      <c r="U526" s="154"/>
      <c r="V526" s="154"/>
      <c r="W526" s="154"/>
      <c r="X526" s="154"/>
      <c r="Y526" s="154"/>
    </row>
    <row r="527" spans="1:25" x14ac:dyDescent="0.25">
      <c r="A527" s="154"/>
      <c r="B527" s="154"/>
      <c r="C527" s="154"/>
      <c r="D527" s="154"/>
      <c r="E527" s="154"/>
      <c r="F527" s="154"/>
      <c r="G527" s="154"/>
      <c r="H527" s="154"/>
      <c r="I527" s="154"/>
      <c r="J527" s="154"/>
      <c r="K527" s="154"/>
      <c r="L527" s="154"/>
      <c r="M527" s="154"/>
      <c r="N527" s="154"/>
      <c r="O527" s="154"/>
      <c r="P527" s="154"/>
      <c r="Q527" s="154"/>
      <c r="R527" s="154"/>
      <c r="S527" s="154"/>
      <c r="T527" s="154"/>
      <c r="U527" s="154"/>
      <c r="V527" s="154"/>
      <c r="W527" s="154"/>
      <c r="X527" s="154"/>
      <c r="Y527" s="154"/>
    </row>
    <row r="528" spans="1:25" x14ac:dyDescent="0.25">
      <c r="A528" s="154"/>
      <c r="B528" s="154"/>
      <c r="C528" s="154"/>
      <c r="D528" s="154"/>
      <c r="E528" s="154"/>
      <c r="F528" s="154"/>
      <c r="G528" s="154"/>
      <c r="H528" s="154"/>
      <c r="I528" s="154"/>
      <c r="J528" s="154"/>
      <c r="K528" s="154"/>
      <c r="L528" s="154"/>
      <c r="M528" s="154"/>
      <c r="N528" s="154"/>
      <c r="O528" s="154"/>
      <c r="P528" s="154"/>
      <c r="Q528" s="154"/>
      <c r="R528" s="154"/>
      <c r="S528" s="154"/>
      <c r="T528" s="154"/>
      <c r="U528" s="154"/>
      <c r="V528" s="154"/>
      <c r="W528" s="154"/>
      <c r="X528" s="154"/>
      <c r="Y528" s="154"/>
    </row>
    <row r="529" spans="1:25" x14ac:dyDescent="0.25">
      <c r="A529" s="154"/>
      <c r="B529" s="154"/>
      <c r="C529" s="154"/>
      <c r="D529" s="154"/>
      <c r="E529" s="154"/>
      <c r="F529" s="154"/>
      <c r="G529" s="154"/>
      <c r="H529" s="154"/>
      <c r="I529" s="154"/>
      <c r="J529" s="154"/>
      <c r="K529" s="154"/>
      <c r="L529" s="154"/>
      <c r="M529" s="154"/>
      <c r="N529" s="154"/>
      <c r="O529" s="154"/>
      <c r="P529" s="154"/>
      <c r="Q529" s="154"/>
      <c r="R529" s="154"/>
      <c r="S529" s="154"/>
      <c r="T529" s="154"/>
      <c r="U529" s="154"/>
      <c r="V529" s="154"/>
      <c r="W529" s="154"/>
      <c r="X529" s="154"/>
      <c r="Y529" s="154"/>
    </row>
    <row r="530" spans="1:25" ht="15" customHeight="1" x14ac:dyDescent="0.25">
      <c r="A530" s="154"/>
      <c r="B530" s="154"/>
      <c r="C530" s="154"/>
      <c r="D530" s="154"/>
      <c r="E530" s="154"/>
      <c r="F530" s="154"/>
      <c r="G530" s="154"/>
      <c r="H530" s="154"/>
      <c r="I530" s="154"/>
      <c r="J530" s="154"/>
      <c r="K530" s="154"/>
      <c r="L530" s="154"/>
      <c r="M530" s="154"/>
      <c r="N530" s="154"/>
      <c r="O530" s="154"/>
      <c r="P530" s="154"/>
      <c r="Q530" s="154"/>
      <c r="R530" s="154"/>
      <c r="S530" s="154"/>
      <c r="T530" s="154"/>
      <c r="U530" s="154"/>
      <c r="V530" s="154"/>
      <c r="W530" s="154"/>
      <c r="X530" s="154"/>
      <c r="Y530" s="154"/>
    </row>
    <row r="531" spans="1:25" x14ac:dyDescent="0.25">
      <c r="A531" s="154"/>
      <c r="B531" s="154"/>
      <c r="C531" s="154"/>
      <c r="D531" s="154"/>
      <c r="E531" s="154"/>
      <c r="F531" s="154"/>
      <c r="G531" s="154"/>
      <c r="H531" s="154"/>
      <c r="I531" s="154"/>
      <c r="J531" s="154"/>
      <c r="K531" s="154"/>
      <c r="L531" s="154"/>
      <c r="M531" s="154"/>
      <c r="N531" s="154"/>
      <c r="O531" s="154"/>
      <c r="P531" s="154"/>
      <c r="Q531" s="154"/>
      <c r="R531" s="154"/>
      <c r="S531" s="154"/>
      <c r="T531" s="154"/>
      <c r="U531" s="154"/>
      <c r="V531" s="154"/>
      <c r="W531" s="154"/>
      <c r="X531" s="154"/>
      <c r="Y531" s="154"/>
    </row>
    <row r="532" spans="1:25" x14ac:dyDescent="0.25">
      <c r="A532" s="154"/>
      <c r="B532" s="154"/>
      <c r="C532" s="154"/>
      <c r="D532" s="154"/>
      <c r="E532" s="154"/>
      <c r="F532" s="154"/>
      <c r="G532" s="154"/>
      <c r="H532" s="154"/>
      <c r="I532" s="154"/>
      <c r="J532" s="154"/>
      <c r="K532" s="154"/>
      <c r="L532" s="154"/>
      <c r="M532" s="154"/>
      <c r="N532" s="154"/>
      <c r="O532" s="154"/>
      <c r="P532" s="154"/>
      <c r="Q532" s="154"/>
      <c r="R532" s="154"/>
      <c r="S532" s="154"/>
      <c r="T532" s="154"/>
      <c r="U532" s="154"/>
      <c r="V532" s="154"/>
      <c r="W532" s="154"/>
      <c r="X532" s="154"/>
      <c r="Y532" s="154"/>
    </row>
    <row r="533" spans="1:25" ht="15" customHeight="1" x14ac:dyDescent="0.25">
      <c r="A533" s="154"/>
      <c r="B533" s="154"/>
      <c r="C533" s="154"/>
      <c r="D533" s="154"/>
      <c r="E533" s="154"/>
      <c r="F533" s="154"/>
      <c r="G533" s="154"/>
      <c r="H533" s="154"/>
      <c r="I533" s="154"/>
      <c r="J533" s="154"/>
      <c r="K533" s="154"/>
      <c r="L533" s="154"/>
      <c r="M533" s="154"/>
      <c r="N533" s="154"/>
      <c r="O533" s="154"/>
      <c r="P533" s="154"/>
      <c r="Q533" s="154"/>
      <c r="R533" s="154"/>
      <c r="S533" s="154"/>
      <c r="T533" s="154"/>
      <c r="U533" s="154"/>
      <c r="V533" s="154"/>
      <c r="W533" s="154"/>
      <c r="X533" s="154"/>
      <c r="Y533" s="154"/>
    </row>
    <row r="534" spans="1:25" x14ac:dyDescent="0.25">
      <c r="A534" s="154"/>
      <c r="B534" s="154"/>
      <c r="C534" s="154"/>
      <c r="D534" s="154"/>
      <c r="E534" s="154"/>
      <c r="F534" s="154"/>
      <c r="G534" s="154"/>
      <c r="H534" s="154"/>
      <c r="I534" s="154"/>
      <c r="J534" s="154"/>
      <c r="K534" s="154"/>
      <c r="L534" s="154"/>
      <c r="M534" s="154"/>
      <c r="N534" s="154"/>
      <c r="O534" s="154"/>
      <c r="P534" s="154"/>
      <c r="Q534" s="154"/>
      <c r="R534" s="154"/>
      <c r="S534" s="154"/>
      <c r="T534" s="154"/>
      <c r="U534" s="154"/>
      <c r="V534" s="154"/>
      <c r="W534" s="154"/>
      <c r="X534" s="154"/>
      <c r="Y534" s="154"/>
    </row>
    <row r="535" spans="1:25" x14ac:dyDescent="0.25">
      <c r="A535" s="154"/>
      <c r="B535" s="154"/>
      <c r="C535" s="154"/>
      <c r="D535" s="154"/>
      <c r="E535" s="154"/>
      <c r="F535" s="154"/>
      <c r="G535" s="154"/>
      <c r="H535" s="154"/>
      <c r="I535" s="154"/>
      <c r="J535" s="154"/>
      <c r="K535" s="154"/>
      <c r="L535" s="154"/>
      <c r="M535" s="154"/>
      <c r="N535" s="154"/>
      <c r="O535" s="154"/>
      <c r="P535" s="154"/>
      <c r="Q535" s="154"/>
      <c r="R535" s="154"/>
      <c r="S535" s="154"/>
      <c r="T535" s="154"/>
      <c r="U535" s="154"/>
      <c r="V535" s="154"/>
      <c r="W535" s="154"/>
      <c r="X535" s="154"/>
      <c r="Y535" s="154"/>
    </row>
    <row r="536" spans="1:25" x14ac:dyDescent="0.25">
      <c r="A536" s="154"/>
      <c r="B536" s="154"/>
      <c r="C536" s="154"/>
      <c r="D536" s="154"/>
      <c r="E536" s="154"/>
      <c r="F536" s="154"/>
      <c r="G536" s="154"/>
      <c r="H536" s="154"/>
      <c r="I536" s="154"/>
      <c r="J536" s="154"/>
      <c r="K536" s="154"/>
      <c r="L536" s="154"/>
      <c r="M536" s="154"/>
      <c r="N536" s="154"/>
      <c r="O536" s="154"/>
      <c r="P536" s="154"/>
      <c r="Q536" s="154"/>
      <c r="R536" s="154"/>
      <c r="S536" s="154"/>
      <c r="T536" s="154"/>
      <c r="U536" s="154"/>
      <c r="V536" s="154"/>
      <c r="W536" s="154"/>
      <c r="X536" s="154"/>
      <c r="Y536" s="154"/>
    </row>
    <row r="537" spans="1:25" ht="15" customHeight="1" x14ac:dyDescent="0.25">
      <c r="A537" s="154"/>
      <c r="B537" s="154"/>
      <c r="C537" s="154"/>
      <c r="D537" s="154"/>
      <c r="E537" s="154"/>
      <c r="F537" s="154"/>
      <c r="G537" s="154"/>
      <c r="H537" s="154"/>
      <c r="I537" s="154"/>
      <c r="J537" s="154"/>
      <c r="K537" s="154"/>
      <c r="L537" s="154"/>
      <c r="M537" s="154"/>
      <c r="N537" s="154"/>
      <c r="O537" s="154"/>
      <c r="P537" s="154"/>
      <c r="Q537" s="154"/>
      <c r="R537" s="154"/>
      <c r="S537" s="154"/>
      <c r="T537" s="154"/>
      <c r="U537" s="154"/>
      <c r="V537" s="154"/>
      <c r="W537" s="154"/>
      <c r="X537" s="154"/>
      <c r="Y537" s="154"/>
    </row>
    <row r="538" spans="1:25" x14ac:dyDescent="0.25">
      <c r="A538" s="154"/>
      <c r="B538" s="154"/>
      <c r="C538" s="154"/>
      <c r="D538" s="154"/>
      <c r="E538" s="154"/>
      <c r="F538" s="154"/>
      <c r="G538" s="154"/>
      <c r="H538" s="154"/>
      <c r="I538" s="154"/>
      <c r="J538" s="154"/>
      <c r="K538" s="154"/>
      <c r="L538" s="154"/>
      <c r="M538" s="154"/>
      <c r="N538" s="154"/>
      <c r="O538" s="154"/>
      <c r="P538" s="154"/>
      <c r="Q538" s="154"/>
      <c r="R538" s="154"/>
      <c r="S538" s="154"/>
      <c r="T538" s="154"/>
      <c r="U538" s="154"/>
      <c r="V538" s="154"/>
      <c r="W538" s="154"/>
      <c r="X538" s="154"/>
      <c r="Y538" s="154"/>
    </row>
    <row r="539" spans="1:25" x14ac:dyDescent="0.25">
      <c r="A539" s="154"/>
      <c r="B539" s="154"/>
      <c r="C539" s="154"/>
      <c r="D539" s="154"/>
      <c r="E539" s="154"/>
      <c r="F539" s="154"/>
      <c r="G539" s="154"/>
      <c r="H539" s="154"/>
      <c r="I539" s="154"/>
      <c r="J539" s="154"/>
      <c r="K539" s="154"/>
      <c r="L539" s="154"/>
      <c r="M539" s="154"/>
      <c r="N539" s="154"/>
      <c r="O539" s="154"/>
      <c r="P539" s="154"/>
      <c r="Q539" s="154"/>
      <c r="R539" s="154"/>
      <c r="S539" s="154"/>
      <c r="T539" s="154"/>
      <c r="U539" s="154"/>
      <c r="V539" s="154"/>
      <c r="W539" s="154"/>
      <c r="X539" s="154"/>
      <c r="Y539" s="154"/>
    </row>
    <row r="540" spans="1:25" x14ac:dyDescent="0.25">
      <c r="A540" s="154"/>
      <c r="B540" s="154"/>
      <c r="C540" s="154"/>
      <c r="D540" s="154"/>
      <c r="E540" s="154"/>
      <c r="F540" s="154"/>
      <c r="G540" s="154"/>
      <c r="H540" s="154"/>
      <c r="I540" s="154"/>
      <c r="J540" s="154"/>
      <c r="K540" s="154"/>
      <c r="L540" s="154"/>
      <c r="M540" s="154"/>
      <c r="N540" s="154"/>
      <c r="O540" s="154"/>
      <c r="P540" s="154"/>
      <c r="Q540" s="154"/>
      <c r="R540" s="154"/>
      <c r="S540" s="154"/>
      <c r="T540" s="154"/>
      <c r="U540" s="154"/>
      <c r="V540" s="154"/>
      <c r="W540" s="154"/>
      <c r="X540" s="154"/>
      <c r="Y540" s="154"/>
    </row>
    <row r="541" spans="1:25" x14ac:dyDescent="0.25">
      <c r="A541" s="32"/>
      <c r="B541" s="32"/>
      <c r="C541" s="32"/>
      <c r="D541" s="32"/>
      <c r="E541" s="32"/>
      <c r="F541" s="32"/>
      <c r="G541" s="32"/>
      <c r="H541" s="32"/>
      <c r="I541" s="32"/>
      <c r="J541" s="32"/>
      <c r="K541" s="32"/>
      <c r="L541" s="32"/>
      <c r="M541" s="32"/>
      <c r="N541" s="32"/>
      <c r="O541" s="32"/>
      <c r="P541" s="32"/>
      <c r="Q541" s="32"/>
      <c r="R541" s="32"/>
      <c r="S541" s="32"/>
      <c r="T541" s="32"/>
      <c r="U541" s="32"/>
    </row>
    <row r="542" spans="1:25" x14ac:dyDescent="0.25">
      <c r="A542" s="32"/>
      <c r="B542" s="32"/>
      <c r="C542" s="32"/>
      <c r="D542" s="32"/>
      <c r="E542" s="32"/>
      <c r="F542" s="32"/>
      <c r="G542" s="32"/>
      <c r="H542" s="32"/>
      <c r="I542" s="32"/>
      <c r="J542" s="32"/>
      <c r="K542" s="32"/>
      <c r="L542" s="32"/>
      <c r="M542" s="32"/>
      <c r="N542" s="32"/>
      <c r="O542" s="32"/>
      <c r="P542" s="32"/>
      <c r="Q542" s="32"/>
      <c r="R542" s="32"/>
      <c r="S542" s="32"/>
      <c r="T542" s="32"/>
      <c r="U542" s="32"/>
    </row>
    <row r="543" spans="1:25" x14ac:dyDescent="0.25">
      <c r="A543" s="32"/>
      <c r="B543" s="32"/>
      <c r="C543" s="32"/>
      <c r="D543" s="32"/>
      <c r="E543" s="32"/>
      <c r="F543" s="32"/>
      <c r="G543" s="32"/>
      <c r="H543" s="32"/>
      <c r="I543" s="32"/>
      <c r="J543" s="32"/>
      <c r="K543" s="32"/>
      <c r="L543" s="32"/>
      <c r="M543" s="32"/>
      <c r="N543" s="32"/>
      <c r="O543" s="32"/>
      <c r="P543" s="32"/>
      <c r="Q543" s="32"/>
      <c r="R543" s="32"/>
      <c r="S543" s="32"/>
      <c r="T543" s="32"/>
      <c r="U543" s="32"/>
    </row>
    <row r="544" spans="1:25" x14ac:dyDescent="0.25">
      <c r="A544" s="32"/>
      <c r="B544" s="32"/>
      <c r="C544" s="32"/>
      <c r="D544" s="32"/>
      <c r="E544" s="32"/>
      <c r="F544" s="32"/>
      <c r="G544" s="32"/>
      <c r="H544" s="32"/>
      <c r="I544" s="32"/>
      <c r="J544" s="32"/>
      <c r="K544" s="32"/>
      <c r="L544" s="32"/>
      <c r="M544" s="32"/>
      <c r="N544" s="32"/>
      <c r="O544" s="32"/>
      <c r="P544" s="32"/>
      <c r="Q544" s="32"/>
      <c r="R544" s="32"/>
      <c r="S544" s="32"/>
      <c r="T544" s="32"/>
      <c r="U544" s="32"/>
    </row>
    <row r="545" spans="1:21" x14ac:dyDescent="0.25">
      <c r="R545" s="33"/>
      <c r="S545" s="33"/>
      <c r="T545" s="33"/>
    </row>
    <row r="546" spans="1:21" x14ac:dyDescent="0.25">
      <c r="P546" s="34"/>
      <c r="Q546" s="34"/>
      <c r="R546" s="33"/>
      <c r="S546" s="33"/>
      <c r="T546" s="33"/>
      <c r="U546" s="34"/>
    </row>
    <row r="547" spans="1:21" x14ac:dyDescent="0.25">
      <c r="A547" s="35"/>
      <c r="B547" s="35"/>
      <c r="C547" s="35"/>
      <c r="D547" s="35"/>
      <c r="E547" s="35"/>
      <c r="F547" s="35"/>
      <c r="G547" s="35"/>
      <c r="H547" s="35"/>
      <c r="I547" s="35"/>
      <c r="N547" s="34"/>
      <c r="O547" s="34"/>
      <c r="P547" s="36"/>
      <c r="Q547" s="36"/>
      <c r="R547" s="33"/>
      <c r="S547" s="33"/>
      <c r="T547" s="33"/>
    </row>
    <row r="548" spans="1:21" ht="15" customHeight="1" x14ac:dyDescent="0.25">
      <c r="M548" s="37"/>
      <c r="N548" s="37"/>
      <c r="R548" s="33"/>
      <c r="S548" s="33"/>
      <c r="T548" s="33"/>
    </row>
    <row r="549" spans="1:21" x14ac:dyDescent="0.25">
      <c r="R549" s="33"/>
      <c r="S549" s="33"/>
      <c r="T549" s="33"/>
    </row>
    <row r="550" spans="1:21" x14ac:dyDescent="0.25">
      <c r="D550" s="7"/>
      <c r="E550" s="7"/>
      <c r="P550" s="37"/>
      <c r="Q550" s="37"/>
      <c r="R550" s="33"/>
      <c r="S550" s="33"/>
      <c r="T550" s="33"/>
      <c r="U550" s="37"/>
    </row>
    <row r="551" spans="1:21" x14ac:dyDescent="0.25">
      <c r="A551" s="38"/>
      <c r="B551" s="38"/>
      <c r="C551" s="38"/>
      <c r="D551" s="39"/>
      <c r="E551" s="39"/>
      <c r="F551" s="37"/>
      <c r="G551" s="37"/>
      <c r="H551" s="37"/>
      <c r="I551" s="37"/>
      <c r="J551" s="37"/>
      <c r="K551" s="37"/>
      <c r="L551" s="37"/>
      <c r="M551" s="37"/>
      <c r="N551" s="37"/>
      <c r="O551" s="37"/>
      <c r="P551" s="37"/>
      <c r="Q551" s="37"/>
      <c r="U551" s="37"/>
    </row>
    <row r="552" spans="1:21" x14ac:dyDescent="0.25">
      <c r="A552" s="292"/>
      <c r="B552" s="292"/>
      <c r="C552" s="292"/>
      <c r="D552" s="39"/>
      <c r="E552" s="39"/>
      <c r="F552" s="37"/>
      <c r="G552" s="37"/>
      <c r="H552" s="37"/>
      <c r="I552" s="37"/>
      <c r="J552" s="37"/>
      <c r="K552" s="37"/>
      <c r="L552" s="37"/>
      <c r="M552" s="37"/>
      <c r="N552" s="37"/>
      <c r="O552" s="37"/>
      <c r="P552" s="33"/>
      <c r="Q552" s="33"/>
      <c r="R552" s="40"/>
      <c r="U552" s="33"/>
    </row>
    <row r="553" spans="1:21" ht="132" customHeight="1" x14ac:dyDescent="0.25">
      <c r="A553" s="68"/>
      <c r="B553" s="68"/>
      <c r="C553" s="68"/>
      <c r="D553" s="68"/>
      <c r="E553" s="68"/>
      <c r="F553" s="68"/>
      <c r="G553" s="68"/>
      <c r="H553" s="68"/>
      <c r="I553" s="68"/>
      <c r="J553" s="68"/>
      <c r="K553" s="68"/>
      <c r="L553" s="68"/>
      <c r="M553" s="68"/>
      <c r="N553" s="68"/>
      <c r="O553" s="68"/>
      <c r="P553" s="68"/>
      <c r="Q553" s="68"/>
      <c r="R553" s="68"/>
      <c r="S553" s="68"/>
      <c r="T553" s="68"/>
      <c r="U553" s="68"/>
    </row>
    <row r="554" spans="1:21" x14ac:dyDescent="0.25">
      <c r="A554" s="33"/>
      <c r="B554" s="33"/>
      <c r="C554" s="33"/>
      <c r="D554" s="33"/>
      <c r="E554" s="33"/>
      <c r="F554" s="33"/>
      <c r="G554" s="33"/>
      <c r="H554" s="33"/>
      <c r="I554" s="33"/>
      <c r="J554" s="33"/>
      <c r="K554" s="33"/>
      <c r="L554" s="33"/>
      <c r="M554" s="33"/>
      <c r="N554" s="33"/>
      <c r="O554" s="33"/>
      <c r="P554" s="33"/>
      <c r="Q554" s="33"/>
      <c r="U554" s="33"/>
    </row>
    <row r="555" spans="1:21" x14ac:dyDescent="0.25">
      <c r="A555" s="33"/>
      <c r="B555" s="33"/>
      <c r="C555" s="33"/>
      <c r="D555" s="33"/>
      <c r="E555" s="33"/>
      <c r="F555" s="33"/>
      <c r="G555" s="33"/>
      <c r="H555" s="33"/>
      <c r="I555" s="33"/>
      <c r="J555" s="33"/>
      <c r="K555" s="33"/>
      <c r="L555" s="33"/>
      <c r="M555" s="33"/>
      <c r="N555" s="33"/>
      <c r="O555" s="33"/>
      <c r="P555" s="33"/>
      <c r="Q555" s="33"/>
      <c r="U555" s="33"/>
    </row>
  </sheetData>
  <sheetProtection formatCells="0" insertColumns="0" insertRows="0" deleteColumns="0" deleteRows="0"/>
  <mergeCells count="598">
    <mergeCell ref="G321:J321"/>
    <mergeCell ref="G324:J324"/>
    <mergeCell ref="K324:L324"/>
    <mergeCell ref="O324:P324"/>
    <mergeCell ref="Q324:R324"/>
    <mergeCell ref="M324:N324"/>
    <mergeCell ref="G322:J322"/>
    <mergeCell ref="K322:L322"/>
    <mergeCell ref="M322:N322"/>
    <mergeCell ref="O322:P322"/>
    <mergeCell ref="Q322:R322"/>
    <mergeCell ref="G323:J323"/>
    <mergeCell ref="K323:L323"/>
    <mergeCell ref="M323:N323"/>
    <mergeCell ref="Q323:R323"/>
    <mergeCell ref="O323:P323"/>
    <mergeCell ref="A501:Y509"/>
    <mergeCell ref="A516:Y540"/>
    <mergeCell ref="H448:J448"/>
    <mergeCell ref="L393:M393"/>
    <mergeCell ref="L394:M394"/>
    <mergeCell ref="L395:M395"/>
    <mergeCell ref="L396:M396"/>
    <mergeCell ref="L397:M397"/>
    <mergeCell ref="L398:M398"/>
    <mergeCell ref="L399:M399"/>
    <mergeCell ref="C400:K400"/>
    <mergeCell ref="L426:M426"/>
    <mergeCell ref="V400:W400"/>
    <mergeCell ref="V397:W397"/>
    <mergeCell ref="V398:W398"/>
    <mergeCell ref="V399:W399"/>
    <mergeCell ref="V393:W393"/>
    <mergeCell ref="V394:W394"/>
    <mergeCell ref="V395:W395"/>
    <mergeCell ref="V396:W396"/>
    <mergeCell ref="C398:K398"/>
    <mergeCell ref="Q426:S426"/>
    <mergeCell ref="Q427:S427"/>
    <mergeCell ref="C399:K399"/>
    <mergeCell ref="A552:C552"/>
    <mergeCell ref="D497:F497"/>
    <mergeCell ref="G497:I497"/>
    <mergeCell ref="J497:L497"/>
    <mergeCell ref="D488:F488"/>
    <mergeCell ref="G488:I488"/>
    <mergeCell ref="J488:L488"/>
    <mergeCell ref="M488:O488"/>
    <mergeCell ref="P488:R488"/>
    <mergeCell ref="G493:R493"/>
    <mergeCell ref="D495:F495"/>
    <mergeCell ref="G495:I495"/>
    <mergeCell ref="J495:L495"/>
    <mergeCell ref="M495:O495"/>
    <mergeCell ref="P495:R495"/>
    <mergeCell ref="M494:O494"/>
    <mergeCell ref="D489:F489"/>
    <mergeCell ref="G489:I489"/>
    <mergeCell ref="J489:L489"/>
    <mergeCell ref="M489:O489"/>
    <mergeCell ref="P489:R489"/>
    <mergeCell ref="D493:F494"/>
    <mergeCell ref="G494:I494"/>
    <mergeCell ref="J494:L494"/>
    <mergeCell ref="P494:R494"/>
    <mergeCell ref="P498:R498"/>
    <mergeCell ref="D496:F496"/>
    <mergeCell ref="G496:I496"/>
    <mergeCell ref="J496:L496"/>
    <mergeCell ref="M498:O498"/>
    <mergeCell ref="M496:O496"/>
    <mergeCell ref="M497:O497"/>
    <mergeCell ref="P496:R496"/>
    <mergeCell ref="P497:R497"/>
    <mergeCell ref="D498:F498"/>
    <mergeCell ref="G498:I498"/>
    <mergeCell ref="J498:L498"/>
    <mergeCell ref="D448:G448"/>
    <mergeCell ref="K448:M448"/>
    <mergeCell ref="D449:G449"/>
    <mergeCell ref="K449:M449"/>
    <mergeCell ref="D450:G450"/>
    <mergeCell ref="K450:M450"/>
    <mergeCell ref="H450:J450"/>
    <mergeCell ref="H449:J449"/>
    <mergeCell ref="P486:R486"/>
    <mergeCell ref="G486:I486"/>
    <mergeCell ref="J486:L486"/>
    <mergeCell ref="M486:O486"/>
    <mergeCell ref="D452:G452"/>
    <mergeCell ref="K452:M452"/>
    <mergeCell ref="H451:J451"/>
    <mergeCell ref="H452:J452"/>
    <mergeCell ref="D484:F485"/>
    <mergeCell ref="G484:R484"/>
    <mergeCell ref="G485:I485"/>
    <mergeCell ref="J485:L485"/>
    <mergeCell ref="M485:O485"/>
    <mergeCell ref="P485:R485"/>
    <mergeCell ref="D451:G451"/>
    <mergeCell ref="K451:M451"/>
    <mergeCell ref="V239:X239"/>
    <mergeCell ref="K290:L290"/>
    <mergeCell ref="M290:N290"/>
    <mergeCell ref="O290:P290"/>
    <mergeCell ref="Q290:R290"/>
    <mergeCell ref="M239:O239"/>
    <mergeCell ref="S239:U239"/>
    <mergeCell ref="B239:I239"/>
    <mergeCell ref="M285:R285"/>
    <mergeCell ref="M286:N286"/>
    <mergeCell ref="K288:L288"/>
    <mergeCell ref="G288:J288"/>
    <mergeCell ref="G287:J287"/>
    <mergeCell ref="G285:J286"/>
    <mergeCell ref="A264:Y274"/>
    <mergeCell ref="M287:N287"/>
    <mergeCell ref="O287:P287"/>
    <mergeCell ref="Q287:R287"/>
    <mergeCell ref="Q288:R288"/>
    <mergeCell ref="M289:N289"/>
    <mergeCell ref="M288:N288"/>
    <mergeCell ref="O288:P288"/>
    <mergeCell ref="J188:L188"/>
    <mergeCell ref="M188:O188"/>
    <mergeCell ref="K321:L321"/>
    <mergeCell ref="M321:N321"/>
    <mergeCell ref="O321:P321"/>
    <mergeCell ref="G290:J290"/>
    <mergeCell ref="K287:L287"/>
    <mergeCell ref="P239:R239"/>
    <mergeCell ref="O286:P286"/>
    <mergeCell ref="J235:L235"/>
    <mergeCell ref="M235:O235"/>
    <mergeCell ref="O289:P289"/>
    <mergeCell ref="Q289:R289"/>
    <mergeCell ref="K289:L289"/>
    <mergeCell ref="A281:U283"/>
    <mergeCell ref="J239:L239"/>
    <mergeCell ref="O320:P320"/>
    <mergeCell ref="Q320:R320"/>
    <mergeCell ref="G309:N310"/>
    <mergeCell ref="O309:P310"/>
    <mergeCell ref="G319:J320"/>
    <mergeCell ref="K319:L320"/>
    <mergeCell ref="M319:R319"/>
    <mergeCell ref="M320:N320"/>
    <mergeCell ref="V237:X237"/>
    <mergeCell ref="J238:L238"/>
    <mergeCell ref="J180:L180"/>
    <mergeCell ref="M180:O180"/>
    <mergeCell ref="C192:F192"/>
    <mergeCell ref="G192:I192"/>
    <mergeCell ref="G193:I193"/>
    <mergeCell ref="C181:F181"/>
    <mergeCell ref="C185:F186"/>
    <mergeCell ref="P233:R233"/>
    <mergeCell ref="B238:I238"/>
    <mergeCell ref="C190:F190"/>
    <mergeCell ref="P191:R191"/>
    <mergeCell ref="M189:O189"/>
    <mergeCell ref="P189:R189"/>
    <mergeCell ref="P193:R193"/>
    <mergeCell ref="M192:O192"/>
    <mergeCell ref="G187:I187"/>
    <mergeCell ref="J187:L187"/>
    <mergeCell ref="J193:L193"/>
    <mergeCell ref="J192:L192"/>
    <mergeCell ref="B237:I237"/>
    <mergeCell ref="P187:R187"/>
    <mergeCell ref="G188:I188"/>
    <mergeCell ref="U21:V21"/>
    <mergeCell ref="S21:T21"/>
    <mergeCell ref="S20:V20"/>
    <mergeCell ref="S234:U234"/>
    <mergeCell ref="M238:O238"/>
    <mergeCell ref="P238:R238"/>
    <mergeCell ref="J233:L233"/>
    <mergeCell ref="V235:X235"/>
    <mergeCell ref="J236:L236"/>
    <mergeCell ref="S236:U236"/>
    <mergeCell ref="V238:X238"/>
    <mergeCell ref="J237:L237"/>
    <mergeCell ref="M237:O237"/>
    <mergeCell ref="P237:R237"/>
    <mergeCell ref="S237:U237"/>
    <mergeCell ref="M233:O233"/>
    <mergeCell ref="P235:R235"/>
    <mergeCell ref="M236:O236"/>
    <mergeCell ref="P236:R236"/>
    <mergeCell ref="V236:X236"/>
    <mergeCell ref="V233:X233"/>
    <mergeCell ref="J234:L234"/>
    <mergeCell ref="S233:U233"/>
    <mergeCell ref="V234:X234"/>
    <mergeCell ref="S54:T54"/>
    <mergeCell ref="U54:V54"/>
    <mergeCell ref="S55:T55"/>
    <mergeCell ref="U55:V55"/>
    <mergeCell ref="S56:T56"/>
    <mergeCell ref="U56:V56"/>
    <mergeCell ref="U58:V58"/>
    <mergeCell ref="S58:T58"/>
    <mergeCell ref="U57:V57"/>
    <mergeCell ref="S57:T57"/>
    <mergeCell ref="S28:T28"/>
    <mergeCell ref="D40:E40"/>
    <mergeCell ref="G28:H28"/>
    <mergeCell ref="M27:N27"/>
    <mergeCell ref="E5:Q8"/>
    <mergeCell ref="G56:H56"/>
    <mergeCell ref="G57:H57"/>
    <mergeCell ref="G59:H59"/>
    <mergeCell ref="Q55:R55"/>
    <mergeCell ref="O56:P56"/>
    <mergeCell ref="Q56:R56"/>
    <mergeCell ref="O57:P57"/>
    <mergeCell ref="Q57:R57"/>
    <mergeCell ref="O59:P59"/>
    <mergeCell ref="Q59:R59"/>
    <mergeCell ref="O55:P55"/>
    <mergeCell ref="O52:R52"/>
    <mergeCell ref="O54:P54"/>
    <mergeCell ref="Q54:R54"/>
    <mergeCell ref="K59:L59"/>
    <mergeCell ref="A16:U16"/>
    <mergeCell ref="M59:N59"/>
    <mergeCell ref="G51:V51"/>
    <mergeCell ref="S52:V52"/>
    <mergeCell ref="O20:R20"/>
    <mergeCell ref="G21:H21"/>
    <mergeCell ref="I21:J21"/>
    <mergeCell ref="K21:L21"/>
    <mergeCell ref="M21:N21"/>
    <mergeCell ref="O21:P21"/>
    <mergeCell ref="Q21:R21"/>
    <mergeCell ref="G52:J52"/>
    <mergeCell ref="K52:N52"/>
    <mergeCell ref="K20:N20"/>
    <mergeCell ref="M28:N28"/>
    <mergeCell ref="Q26:R26"/>
    <mergeCell ref="O26:P26"/>
    <mergeCell ref="M26:N26"/>
    <mergeCell ref="Q25:R25"/>
    <mergeCell ref="O25:P25"/>
    <mergeCell ref="M25:N25"/>
    <mergeCell ref="I27:J27"/>
    <mergeCell ref="P146:Q147"/>
    <mergeCell ref="R146:S147"/>
    <mergeCell ref="K58:L58"/>
    <mergeCell ref="S60:T60"/>
    <mergeCell ref="U59:V59"/>
    <mergeCell ref="S59:T59"/>
    <mergeCell ref="Q60:R60"/>
    <mergeCell ref="U53:V53"/>
    <mergeCell ref="Q58:R58"/>
    <mergeCell ref="M54:N54"/>
    <mergeCell ref="M55:N55"/>
    <mergeCell ref="M56:N56"/>
    <mergeCell ref="M57:N57"/>
    <mergeCell ref="O53:P53"/>
    <mergeCell ref="Q53:R53"/>
    <mergeCell ref="M145:U145"/>
    <mergeCell ref="T146:U147"/>
    <mergeCell ref="O28:P28"/>
    <mergeCell ref="Q28:R28"/>
    <mergeCell ref="U28:V28"/>
    <mergeCell ref="A141:U141"/>
    <mergeCell ref="I59:J59"/>
    <mergeCell ref="K53:L53"/>
    <mergeCell ref="I58:J58"/>
    <mergeCell ref="I54:J54"/>
    <mergeCell ref="I56:J56"/>
    <mergeCell ref="I57:J57"/>
    <mergeCell ref="G53:H53"/>
    <mergeCell ref="G54:H54"/>
    <mergeCell ref="D154:E154"/>
    <mergeCell ref="F154:G154"/>
    <mergeCell ref="H154:I154"/>
    <mergeCell ref="C58:F58"/>
    <mergeCell ref="C59:F59"/>
    <mergeCell ref="C60:F60"/>
    <mergeCell ref="A62:Z62"/>
    <mergeCell ref="T150:U150"/>
    <mergeCell ref="T151:U151"/>
    <mergeCell ref="T152:U152"/>
    <mergeCell ref="G60:H60"/>
    <mergeCell ref="K54:L54"/>
    <mergeCell ref="K55:L55"/>
    <mergeCell ref="K57:L57"/>
    <mergeCell ref="I53:J53"/>
    <mergeCell ref="I55:J55"/>
    <mergeCell ref="S53:T53"/>
    <mergeCell ref="M53:N53"/>
    <mergeCell ref="A146:C147"/>
    <mergeCell ref="G26:H26"/>
    <mergeCell ref="I26:J26"/>
    <mergeCell ref="K26:L26"/>
    <mergeCell ref="H149:I149"/>
    <mergeCell ref="H150:I150"/>
    <mergeCell ref="H151:I151"/>
    <mergeCell ref="H152:I152"/>
    <mergeCell ref="H153:I153"/>
    <mergeCell ref="A145:I145"/>
    <mergeCell ref="D151:E151"/>
    <mergeCell ref="D149:E149"/>
    <mergeCell ref="F149:G149"/>
    <mergeCell ref="D152:E152"/>
    <mergeCell ref="F152:G152"/>
    <mergeCell ref="F150:G150"/>
    <mergeCell ref="D153:E153"/>
    <mergeCell ref="F153:G153"/>
    <mergeCell ref="D150:E150"/>
    <mergeCell ref="I28:J28"/>
    <mergeCell ref="K27:L27"/>
    <mergeCell ref="D75:E75"/>
    <mergeCell ref="F146:G147"/>
    <mergeCell ref="G58:H58"/>
    <mergeCell ref="A149:C149"/>
    <mergeCell ref="K28:L28"/>
    <mergeCell ref="E9:Q9"/>
    <mergeCell ref="C54:F54"/>
    <mergeCell ref="C55:F55"/>
    <mergeCell ref="C56:F56"/>
    <mergeCell ref="C57:F57"/>
    <mergeCell ref="M146:O147"/>
    <mergeCell ref="D148:E148"/>
    <mergeCell ref="F148:G148"/>
    <mergeCell ref="A87:Y136"/>
    <mergeCell ref="H146:I147"/>
    <mergeCell ref="H148:I148"/>
    <mergeCell ref="O27:P27"/>
    <mergeCell ref="Q27:R27"/>
    <mergeCell ref="G55:H55"/>
    <mergeCell ref="K56:L56"/>
    <mergeCell ref="I60:J60"/>
    <mergeCell ref="K60:L60"/>
    <mergeCell ref="M60:N60"/>
    <mergeCell ref="O60:P60"/>
    <mergeCell ref="D146:E147"/>
    <mergeCell ref="U26:V26"/>
    <mergeCell ref="S26:T26"/>
    <mergeCell ref="C188:F188"/>
    <mergeCell ref="M152:O152"/>
    <mergeCell ref="M151:O151"/>
    <mergeCell ref="A153:C153"/>
    <mergeCell ref="A152:C152"/>
    <mergeCell ref="A151:C151"/>
    <mergeCell ref="A154:C154"/>
    <mergeCell ref="G175:I175"/>
    <mergeCell ref="G179:I179"/>
    <mergeCell ref="J176:L176"/>
    <mergeCell ref="M177:O177"/>
    <mergeCell ref="G181:I181"/>
    <mergeCell ref="J181:L181"/>
    <mergeCell ref="M181:O181"/>
    <mergeCell ref="G178:I178"/>
    <mergeCell ref="C187:F187"/>
    <mergeCell ref="G185:U185"/>
    <mergeCell ref="G186:I186"/>
    <mergeCell ref="J186:L186"/>
    <mergeCell ref="M186:O186"/>
    <mergeCell ref="S186:U186"/>
    <mergeCell ref="P181:R181"/>
    <mergeCell ref="M187:O187"/>
    <mergeCell ref="M154:O154"/>
    <mergeCell ref="P151:Q151"/>
    <mergeCell ref="R151:S151"/>
    <mergeCell ref="M153:O153"/>
    <mergeCell ref="P186:R186"/>
    <mergeCell ref="C175:F175"/>
    <mergeCell ref="F151:G151"/>
    <mergeCell ref="A148:C148"/>
    <mergeCell ref="T149:U149"/>
    <mergeCell ref="S174:U174"/>
    <mergeCell ref="S177:U177"/>
    <mergeCell ref="S181:U181"/>
    <mergeCell ref="J175:L175"/>
    <mergeCell ref="S180:U180"/>
    <mergeCell ref="P177:R177"/>
    <mergeCell ref="P152:Q152"/>
    <mergeCell ref="P148:Q148"/>
    <mergeCell ref="M148:O148"/>
    <mergeCell ref="T148:U148"/>
    <mergeCell ref="P154:Q154"/>
    <mergeCell ref="R154:S154"/>
    <mergeCell ref="T154:U154"/>
    <mergeCell ref="R148:S148"/>
    <mergeCell ref="G173:U173"/>
    <mergeCell ref="M175:O175"/>
    <mergeCell ref="P175:R175"/>
    <mergeCell ref="S175:U175"/>
    <mergeCell ref="C173:F174"/>
    <mergeCell ref="G174:I174"/>
    <mergeCell ref="C179:F179"/>
    <mergeCell ref="C180:F180"/>
    <mergeCell ref="G180:I180"/>
    <mergeCell ref="G176:I176"/>
    <mergeCell ref="M178:O178"/>
    <mergeCell ref="M176:O176"/>
    <mergeCell ref="J179:L179"/>
    <mergeCell ref="M179:O179"/>
    <mergeCell ref="P176:R176"/>
    <mergeCell ref="P180:R180"/>
    <mergeCell ref="P179:R179"/>
    <mergeCell ref="P178:R178"/>
    <mergeCell ref="J174:L174"/>
    <mergeCell ref="M174:O174"/>
    <mergeCell ref="S187:U187"/>
    <mergeCell ref="C177:F177"/>
    <mergeCell ref="G177:I177"/>
    <mergeCell ref="J177:L177"/>
    <mergeCell ref="C178:F178"/>
    <mergeCell ref="A429:Y443"/>
    <mergeCell ref="P190:R190"/>
    <mergeCell ref="G190:I190"/>
    <mergeCell ref="J190:L190"/>
    <mergeCell ref="M190:O190"/>
    <mergeCell ref="C193:F193"/>
    <mergeCell ref="C189:F189"/>
    <mergeCell ref="S191:U191"/>
    <mergeCell ref="S192:U192"/>
    <mergeCell ref="S235:U235"/>
    <mergeCell ref="A196:Y225"/>
    <mergeCell ref="B235:I235"/>
    <mergeCell ref="B236:I236"/>
    <mergeCell ref="C191:F191"/>
    <mergeCell ref="G191:I191"/>
    <mergeCell ref="J191:L191"/>
    <mergeCell ref="M234:O234"/>
    <mergeCell ref="P234:R234"/>
    <mergeCell ref="A229:Y230"/>
    <mergeCell ref="S189:U189"/>
    <mergeCell ref="L427:M427"/>
    <mergeCell ref="N427:P427"/>
    <mergeCell ref="D427:K427"/>
    <mergeCell ref="D426:K426"/>
    <mergeCell ref="L389:M389"/>
    <mergeCell ref="L390:M390"/>
    <mergeCell ref="L391:M391"/>
    <mergeCell ref="L400:M400"/>
    <mergeCell ref="A354:Y376"/>
    <mergeCell ref="V392:W392"/>
    <mergeCell ref="V385:W385"/>
    <mergeCell ref="V386:W386"/>
    <mergeCell ref="V387:W387"/>
    <mergeCell ref="V388:W388"/>
    <mergeCell ref="V389:W389"/>
    <mergeCell ref="V390:W390"/>
    <mergeCell ref="V391:W391"/>
    <mergeCell ref="L392:M392"/>
    <mergeCell ref="L386:M386"/>
    <mergeCell ref="L387:M387"/>
    <mergeCell ref="L388:M388"/>
    <mergeCell ref="V384:W384"/>
    <mergeCell ref="L384:M384"/>
    <mergeCell ref="L385:M385"/>
    <mergeCell ref="O350:P350"/>
    <mergeCell ref="C384:K384"/>
    <mergeCell ref="C385:K385"/>
    <mergeCell ref="C386:K386"/>
    <mergeCell ref="C387:K387"/>
    <mergeCell ref="C397:K397"/>
    <mergeCell ref="C388:K388"/>
    <mergeCell ref="C389:K389"/>
    <mergeCell ref="G350:N350"/>
    <mergeCell ref="A381:U382"/>
    <mergeCell ref="N426:P426"/>
    <mergeCell ref="A471:Y478"/>
    <mergeCell ref="D487:F487"/>
    <mergeCell ref="G487:I487"/>
    <mergeCell ref="J487:L487"/>
    <mergeCell ref="M487:O487"/>
    <mergeCell ref="P487:R487"/>
    <mergeCell ref="D486:F486"/>
    <mergeCell ref="C19:F21"/>
    <mergeCell ref="C22:F22"/>
    <mergeCell ref="C23:F23"/>
    <mergeCell ref="C24:F24"/>
    <mergeCell ref="C26:F26"/>
    <mergeCell ref="C28:F28"/>
    <mergeCell ref="C25:F25"/>
    <mergeCell ref="C27:F27"/>
    <mergeCell ref="C390:K390"/>
    <mergeCell ref="C391:K391"/>
    <mergeCell ref="C392:K392"/>
    <mergeCell ref="C393:K393"/>
    <mergeCell ref="C394:K394"/>
    <mergeCell ref="C395:K395"/>
    <mergeCell ref="C396:K396"/>
    <mergeCell ref="G351:N351"/>
    <mergeCell ref="A168:Z168"/>
    <mergeCell ref="B234:I234"/>
    <mergeCell ref="B233:I233"/>
    <mergeCell ref="O58:P58"/>
    <mergeCell ref="M58:N58"/>
    <mergeCell ref="U60:V60"/>
    <mergeCell ref="S179:U179"/>
    <mergeCell ref="S176:U176"/>
    <mergeCell ref="R152:S152"/>
    <mergeCell ref="P153:Q153"/>
    <mergeCell ref="R153:S153"/>
    <mergeCell ref="A156:Y166"/>
    <mergeCell ref="S178:U178"/>
    <mergeCell ref="A150:C150"/>
    <mergeCell ref="A170:U170"/>
    <mergeCell ref="T153:U153"/>
    <mergeCell ref="M149:O149"/>
    <mergeCell ref="P149:Q149"/>
    <mergeCell ref="C176:F176"/>
    <mergeCell ref="J178:L178"/>
    <mergeCell ref="R149:S149"/>
    <mergeCell ref="M150:O150"/>
    <mergeCell ref="P150:Q150"/>
    <mergeCell ref="R150:S150"/>
    <mergeCell ref="G25:H25"/>
    <mergeCell ref="U24:V24"/>
    <mergeCell ref="S24:T24"/>
    <mergeCell ref="Q24:R24"/>
    <mergeCell ref="O24:P24"/>
    <mergeCell ref="M24:N24"/>
    <mergeCell ref="K24:L24"/>
    <mergeCell ref="I24:J24"/>
    <mergeCell ref="G24:H24"/>
    <mergeCell ref="U25:V25"/>
    <mergeCell ref="S25:T25"/>
    <mergeCell ref="G20:J20"/>
    <mergeCell ref="G19:V19"/>
    <mergeCell ref="U27:V27"/>
    <mergeCell ref="S27:T27"/>
    <mergeCell ref="G27:H27"/>
    <mergeCell ref="C51:F53"/>
    <mergeCell ref="U23:V23"/>
    <mergeCell ref="S23:T23"/>
    <mergeCell ref="Q23:R23"/>
    <mergeCell ref="O23:P23"/>
    <mergeCell ref="M23:N23"/>
    <mergeCell ref="K23:L23"/>
    <mergeCell ref="I23:J23"/>
    <mergeCell ref="G23:H23"/>
    <mergeCell ref="U22:V22"/>
    <mergeCell ref="S22:T22"/>
    <mergeCell ref="Q22:R22"/>
    <mergeCell ref="O22:P22"/>
    <mergeCell ref="M22:N22"/>
    <mergeCell ref="K22:L22"/>
    <mergeCell ref="I22:J22"/>
    <mergeCell ref="G22:H22"/>
    <mergeCell ref="K25:L25"/>
    <mergeCell ref="I25:J25"/>
    <mergeCell ref="P188:R188"/>
    <mergeCell ref="S188:U188"/>
    <mergeCell ref="S190:U190"/>
    <mergeCell ref="P192:R192"/>
    <mergeCell ref="M191:O191"/>
    <mergeCell ref="Q321:R321"/>
    <mergeCell ref="S193:U193"/>
    <mergeCell ref="P174:R174"/>
    <mergeCell ref="G289:J289"/>
    <mergeCell ref="O314:P314"/>
    <mergeCell ref="O315:P315"/>
    <mergeCell ref="G313:N313"/>
    <mergeCell ref="G314:N314"/>
    <mergeCell ref="G312:N312"/>
    <mergeCell ref="G315:N315"/>
    <mergeCell ref="O311:P311"/>
    <mergeCell ref="O312:P312"/>
    <mergeCell ref="O313:P313"/>
    <mergeCell ref="G311:N311"/>
    <mergeCell ref="Q309:R310"/>
    <mergeCell ref="Q311:R311"/>
    <mergeCell ref="Q312:R312"/>
    <mergeCell ref="M193:O193"/>
    <mergeCell ref="S238:U238"/>
    <mergeCell ref="G189:I189"/>
    <mergeCell ref="J189:L189"/>
    <mergeCell ref="Q286:R286"/>
    <mergeCell ref="K285:L286"/>
    <mergeCell ref="A553:U553"/>
    <mergeCell ref="Q313:R313"/>
    <mergeCell ref="Q314:R314"/>
    <mergeCell ref="Q315:R315"/>
    <mergeCell ref="Q348:R348"/>
    <mergeCell ref="Q349:R349"/>
    <mergeCell ref="Q350:R350"/>
    <mergeCell ref="Q351:R351"/>
    <mergeCell ref="Q345:R346"/>
    <mergeCell ref="Q347:R347"/>
    <mergeCell ref="L383:V383"/>
    <mergeCell ref="O351:P351"/>
    <mergeCell ref="G345:N346"/>
    <mergeCell ref="O345:P346"/>
    <mergeCell ref="G347:N347"/>
    <mergeCell ref="O347:P347"/>
    <mergeCell ref="G348:N348"/>
    <mergeCell ref="O348:P348"/>
    <mergeCell ref="G349:N349"/>
    <mergeCell ref="O349:P349"/>
  </mergeCells>
  <pageMargins left="0.11811023622047245" right="0.11811023622047245" top="0.15748031496062992" bottom="0.15748031496062992" header="0.11811023622047245" footer="0.11811023622047245"/>
  <pageSetup paperSize="9" scale="77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D13"/>
  <sheetViews>
    <sheetView workbookViewId="0"/>
  </sheetViews>
  <sheetFormatPr defaultRowHeight="15" x14ac:dyDescent="0.25"/>
  <cols>
    <col min="1" max="1" width="8.5703125" bestFit="1" customWidth="1"/>
    <col min="2" max="2" width="11.5703125" bestFit="1" customWidth="1"/>
    <col min="3" max="3" width="24.5703125" bestFit="1" customWidth="1"/>
    <col min="4" max="4" width="5.28515625" bestFit="1" customWidth="1"/>
  </cols>
  <sheetData>
    <row r="1" spans="1:4" x14ac:dyDescent="0.25">
      <c r="A1" t="s">
        <v>101</v>
      </c>
      <c r="B1" t="s">
        <v>119</v>
      </c>
      <c r="C1" t="s">
        <v>111</v>
      </c>
      <c r="D1" t="s">
        <v>96</v>
      </c>
    </row>
    <row r="2" spans="1:4" x14ac:dyDescent="0.25">
      <c r="A2">
        <v>0</v>
      </c>
      <c r="B2" t="s">
        <v>89</v>
      </c>
      <c r="C2" t="s">
        <v>63</v>
      </c>
      <c r="D2">
        <v>1</v>
      </c>
    </row>
    <row r="3" spans="1:4" x14ac:dyDescent="0.25">
      <c r="A3">
        <v>0</v>
      </c>
      <c r="B3" t="s">
        <v>89</v>
      </c>
      <c r="C3" t="s">
        <v>91</v>
      </c>
      <c r="D3">
        <v>2</v>
      </c>
    </row>
    <row r="4" spans="1:4" x14ac:dyDescent="0.25">
      <c r="A4">
        <v>14</v>
      </c>
      <c r="B4" t="s">
        <v>89</v>
      </c>
      <c r="C4" t="s">
        <v>62</v>
      </c>
      <c r="D4">
        <v>3</v>
      </c>
    </row>
    <row r="5" spans="1:4" x14ac:dyDescent="0.25">
      <c r="A5">
        <v>0</v>
      </c>
      <c r="B5" t="s">
        <v>89</v>
      </c>
      <c r="C5" t="s">
        <v>90</v>
      </c>
      <c r="D5">
        <v>4</v>
      </c>
    </row>
    <row r="6" spans="1:4" x14ac:dyDescent="0.25">
      <c r="A6">
        <v>17509</v>
      </c>
      <c r="B6" t="s">
        <v>49</v>
      </c>
      <c r="C6" t="s">
        <v>63</v>
      </c>
      <c r="D6">
        <v>1</v>
      </c>
    </row>
    <row r="7" spans="1:4" x14ac:dyDescent="0.25">
      <c r="A7">
        <v>75</v>
      </c>
      <c r="B7" t="s">
        <v>49</v>
      </c>
      <c r="C7" t="s">
        <v>91</v>
      </c>
      <c r="D7">
        <v>2</v>
      </c>
    </row>
    <row r="8" spans="1:4" x14ac:dyDescent="0.25">
      <c r="A8">
        <v>62</v>
      </c>
      <c r="B8" t="s">
        <v>49</v>
      </c>
      <c r="C8" t="s">
        <v>62</v>
      </c>
      <c r="D8">
        <v>3</v>
      </c>
    </row>
    <row r="9" spans="1:4" x14ac:dyDescent="0.25">
      <c r="A9">
        <v>71</v>
      </c>
      <c r="B9" t="s">
        <v>49</v>
      </c>
      <c r="C9" t="s">
        <v>90</v>
      </c>
      <c r="D9">
        <v>4</v>
      </c>
    </row>
    <row r="10" spans="1:4" x14ac:dyDescent="0.25">
      <c r="A10">
        <v>5635</v>
      </c>
      <c r="B10" t="s">
        <v>50</v>
      </c>
      <c r="C10" t="s">
        <v>63</v>
      </c>
      <c r="D10">
        <v>1</v>
      </c>
    </row>
    <row r="11" spans="1:4" x14ac:dyDescent="0.25">
      <c r="A11">
        <v>33</v>
      </c>
      <c r="B11" t="s">
        <v>50</v>
      </c>
      <c r="C11" t="s">
        <v>91</v>
      </c>
      <c r="D11">
        <v>2</v>
      </c>
    </row>
    <row r="12" spans="1:4" x14ac:dyDescent="0.25">
      <c r="A12">
        <v>191</v>
      </c>
      <c r="B12" t="s">
        <v>50</v>
      </c>
      <c r="C12" t="s">
        <v>62</v>
      </c>
      <c r="D12">
        <v>3</v>
      </c>
    </row>
    <row r="13" spans="1:4" x14ac:dyDescent="0.25">
      <c r="A13">
        <v>56</v>
      </c>
      <c r="B13" t="s">
        <v>50</v>
      </c>
      <c r="C13" t="s">
        <v>90</v>
      </c>
      <c r="D13">
        <v>4</v>
      </c>
    </row>
  </sheetData>
  <pageMargins left="0.7" right="0.7" top="0.75" bottom="0.75" header="0.3" footer="0.3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G7"/>
  <sheetViews>
    <sheetView workbookViewId="0"/>
  </sheetViews>
  <sheetFormatPr defaultRowHeight="15" x14ac:dyDescent="0.25"/>
  <cols>
    <col min="1" max="1" width="5.28515625" bestFit="1" customWidth="1"/>
    <col min="2" max="2" width="14.5703125" bestFit="1" customWidth="1"/>
    <col min="3" max="3" width="17.42578125" bestFit="1" customWidth="1"/>
    <col min="4" max="4" width="23.7109375" bestFit="1" customWidth="1"/>
    <col min="5" max="5" width="19.140625" bestFit="1" customWidth="1"/>
    <col min="6" max="6" width="13.28515625" bestFit="1" customWidth="1"/>
    <col min="7" max="7" width="13.140625" bestFit="1" customWidth="1"/>
  </cols>
  <sheetData>
    <row r="1" spans="1:7" x14ac:dyDescent="0.25">
      <c r="A1" t="s">
        <v>96</v>
      </c>
      <c r="B1" t="s">
        <v>106</v>
      </c>
      <c r="C1" t="s">
        <v>58</v>
      </c>
      <c r="D1" t="s">
        <v>59</v>
      </c>
      <c r="E1" t="s">
        <v>60</v>
      </c>
      <c r="F1" t="s">
        <v>72</v>
      </c>
      <c r="G1" t="s">
        <v>61</v>
      </c>
    </row>
    <row r="2" spans="1:7" x14ac:dyDescent="0.25">
      <c r="A2">
        <v>1</v>
      </c>
      <c r="B2" t="s">
        <v>124</v>
      </c>
      <c r="C2">
        <v>0</v>
      </c>
      <c r="D2">
        <v>0</v>
      </c>
      <c r="E2">
        <v>0</v>
      </c>
      <c r="F2">
        <v>143</v>
      </c>
      <c r="G2">
        <v>249</v>
      </c>
    </row>
    <row r="3" spans="1:7" x14ac:dyDescent="0.25">
      <c r="A3">
        <v>2</v>
      </c>
      <c r="B3" t="s">
        <v>123</v>
      </c>
      <c r="C3">
        <v>23</v>
      </c>
      <c r="D3">
        <v>17</v>
      </c>
      <c r="E3">
        <v>0</v>
      </c>
      <c r="F3">
        <v>21</v>
      </c>
      <c r="G3">
        <v>13</v>
      </c>
    </row>
    <row r="4" spans="1:7" x14ac:dyDescent="0.25">
      <c r="A4">
        <v>3</v>
      </c>
      <c r="B4" t="s">
        <v>140</v>
      </c>
      <c r="C4">
        <v>2</v>
      </c>
      <c r="D4">
        <v>4</v>
      </c>
      <c r="E4">
        <v>0</v>
      </c>
      <c r="F4">
        <v>14</v>
      </c>
      <c r="G4">
        <v>7</v>
      </c>
    </row>
    <row r="5" spans="1:7" x14ac:dyDescent="0.25">
      <c r="A5">
        <v>4</v>
      </c>
      <c r="B5" t="s">
        <v>153</v>
      </c>
      <c r="C5">
        <v>4</v>
      </c>
      <c r="D5">
        <v>7</v>
      </c>
      <c r="E5">
        <v>0</v>
      </c>
      <c r="F5">
        <v>0</v>
      </c>
      <c r="G5">
        <v>5</v>
      </c>
    </row>
    <row r="6" spans="1:7" x14ac:dyDescent="0.25">
      <c r="A6">
        <v>5</v>
      </c>
      <c r="B6" t="s">
        <v>154</v>
      </c>
      <c r="C6">
        <v>0</v>
      </c>
      <c r="D6">
        <v>0</v>
      </c>
      <c r="E6">
        <v>0</v>
      </c>
      <c r="F6">
        <v>11</v>
      </c>
      <c r="G6">
        <v>0</v>
      </c>
    </row>
    <row r="7" spans="1:7" x14ac:dyDescent="0.25">
      <c r="A7">
        <v>6</v>
      </c>
      <c r="B7" t="s">
        <v>103</v>
      </c>
      <c r="C7">
        <v>1</v>
      </c>
      <c r="D7">
        <v>3</v>
      </c>
      <c r="E7">
        <v>0</v>
      </c>
      <c r="F7">
        <v>23</v>
      </c>
      <c r="G7">
        <v>36</v>
      </c>
    </row>
  </sheetData>
  <pageMargins left="0.7" right="0.7" top="0.75" bottom="0.75" header="0.3" footer="0.3"/>
  <tableParts count="1">
    <tablePart r:id="rId1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G7"/>
  <sheetViews>
    <sheetView workbookViewId="0"/>
  </sheetViews>
  <sheetFormatPr defaultRowHeight="15" x14ac:dyDescent="0.25"/>
  <cols>
    <col min="1" max="1" width="5.28515625" bestFit="1" customWidth="1"/>
    <col min="2" max="2" width="14.5703125" bestFit="1" customWidth="1"/>
    <col min="3" max="3" width="17.42578125" bestFit="1" customWidth="1"/>
    <col min="4" max="4" width="23.7109375" bestFit="1" customWidth="1"/>
    <col min="5" max="5" width="19.140625" bestFit="1" customWidth="1"/>
    <col min="6" max="6" width="13.28515625" bestFit="1" customWidth="1"/>
    <col min="7" max="7" width="13.140625" bestFit="1" customWidth="1"/>
  </cols>
  <sheetData>
    <row r="1" spans="1:7" x14ac:dyDescent="0.25">
      <c r="A1" t="s">
        <v>96</v>
      </c>
      <c r="B1" t="s">
        <v>106</v>
      </c>
      <c r="C1" t="s">
        <v>58</v>
      </c>
      <c r="D1" t="s">
        <v>59</v>
      </c>
      <c r="E1" t="s">
        <v>60</v>
      </c>
      <c r="F1" t="s">
        <v>72</v>
      </c>
      <c r="G1" t="s">
        <v>61</v>
      </c>
    </row>
    <row r="2" spans="1:7" x14ac:dyDescent="0.25">
      <c r="A2">
        <v>1</v>
      </c>
      <c r="B2" t="s">
        <v>124</v>
      </c>
      <c r="C2">
        <v>12</v>
      </c>
      <c r="D2">
        <v>25</v>
      </c>
      <c r="E2">
        <v>0</v>
      </c>
      <c r="F2">
        <v>718</v>
      </c>
      <c r="G2">
        <v>1165</v>
      </c>
    </row>
    <row r="3" spans="1:7" x14ac:dyDescent="0.25">
      <c r="A3">
        <v>2</v>
      </c>
      <c r="B3" t="s">
        <v>123</v>
      </c>
      <c r="C3">
        <v>46</v>
      </c>
      <c r="D3">
        <v>93</v>
      </c>
      <c r="E3">
        <v>0</v>
      </c>
      <c r="F3">
        <v>180</v>
      </c>
      <c r="G3">
        <v>97</v>
      </c>
    </row>
    <row r="4" spans="1:7" x14ac:dyDescent="0.25">
      <c r="A4">
        <v>3</v>
      </c>
      <c r="B4" t="s">
        <v>140</v>
      </c>
      <c r="C4">
        <v>2</v>
      </c>
      <c r="D4">
        <v>6</v>
      </c>
      <c r="E4">
        <v>0</v>
      </c>
      <c r="F4">
        <v>81</v>
      </c>
      <c r="G4">
        <v>39</v>
      </c>
    </row>
    <row r="5" spans="1:7" x14ac:dyDescent="0.25">
      <c r="A5">
        <v>4</v>
      </c>
      <c r="B5" t="s">
        <v>150</v>
      </c>
      <c r="C5">
        <v>0</v>
      </c>
      <c r="D5">
        <v>0</v>
      </c>
      <c r="E5">
        <v>0</v>
      </c>
      <c r="F5">
        <v>33</v>
      </c>
      <c r="G5">
        <v>10</v>
      </c>
    </row>
    <row r="6" spans="1:7" x14ac:dyDescent="0.25">
      <c r="A6">
        <v>5</v>
      </c>
      <c r="B6" t="s">
        <v>153</v>
      </c>
      <c r="C6">
        <v>11</v>
      </c>
      <c r="D6">
        <v>7</v>
      </c>
      <c r="E6">
        <v>0</v>
      </c>
      <c r="F6">
        <v>0</v>
      </c>
      <c r="G6">
        <v>16</v>
      </c>
    </row>
    <row r="7" spans="1:7" x14ac:dyDescent="0.25">
      <c r="A7">
        <v>6</v>
      </c>
      <c r="B7" t="s">
        <v>103</v>
      </c>
      <c r="C7">
        <v>14</v>
      </c>
      <c r="D7">
        <v>7</v>
      </c>
      <c r="E7">
        <v>3</v>
      </c>
      <c r="F7">
        <v>110</v>
      </c>
      <c r="G7">
        <v>136</v>
      </c>
    </row>
  </sheetData>
  <pageMargins left="0.7" right="0.7" top="0.75" bottom="0.75" header="0.3" footer="0.3"/>
  <tableParts count="1">
    <tablePart r:id="rId1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1:C26"/>
  <sheetViews>
    <sheetView workbookViewId="0"/>
  </sheetViews>
  <sheetFormatPr defaultRowHeight="15" x14ac:dyDescent="0.25"/>
  <cols>
    <col min="1" max="1" width="7.28515625" bestFit="1" customWidth="1"/>
    <col min="2" max="2" width="26.7109375" bestFit="1" customWidth="1"/>
    <col min="3" max="3" width="21.140625" bestFit="1" customWidth="1"/>
  </cols>
  <sheetData>
    <row r="1" spans="1:3" x14ac:dyDescent="0.25">
      <c r="A1" t="s">
        <v>107</v>
      </c>
      <c r="B1" t="s">
        <v>8</v>
      </c>
      <c r="C1" t="s">
        <v>108</v>
      </c>
    </row>
    <row r="2" spans="1:3" x14ac:dyDescent="0.25">
      <c r="A2">
        <v>1827</v>
      </c>
      <c r="B2" t="s">
        <v>109</v>
      </c>
      <c r="C2" t="s">
        <v>155</v>
      </c>
    </row>
    <row r="3" spans="1:3" x14ac:dyDescent="0.25">
      <c r="A3">
        <v>1827</v>
      </c>
      <c r="B3" t="s">
        <v>109</v>
      </c>
      <c r="C3" t="s">
        <v>156</v>
      </c>
    </row>
    <row r="4" spans="1:3" x14ac:dyDescent="0.25">
      <c r="A4">
        <v>1835</v>
      </c>
      <c r="B4" t="s">
        <v>109</v>
      </c>
      <c r="C4" t="s">
        <v>157</v>
      </c>
    </row>
    <row r="5" spans="1:3" x14ac:dyDescent="0.25">
      <c r="A5">
        <v>1846</v>
      </c>
      <c r="B5" t="s">
        <v>109</v>
      </c>
      <c r="C5" t="s">
        <v>158</v>
      </c>
    </row>
    <row r="6" spans="1:3" x14ac:dyDescent="0.25">
      <c r="A6">
        <v>1844</v>
      </c>
      <c r="B6" t="s">
        <v>109</v>
      </c>
      <c r="C6" t="s">
        <v>159</v>
      </c>
    </row>
    <row r="7" spans="1:3" x14ac:dyDescent="0.25">
      <c r="A7">
        <v>2198</v>
      </c>
      <c r="B7" t="s">
        <v>5</v>
      </c>
      <c r="C7" t="s">
        <v>155</v>
      </c>
    </row>
    <row r="8" spans="1:3" x14ac:dyDescent="0.25">
      <c r="A8">
        <v>2214</v>
      </c>
      <c r="B8" t="s">
        <v>5</v>
      </c>
      <c r="C8" t="s">
        <v>156</v>
      </c>
    </row>
    <row r="9" spans="1:3" x14ac:dyDescent="0.25">
      <c r="A9">
        <v>2219</v>
      </c>
      <c r="B9" t="s">
        <v>5</v>
      </c>
      <c r="C9" t="s">
        <v>157</v>
      </c>
    </row>
    <row r="10" spans="1:3" x14ac:dyDescent="0.25">
      <c r="A10">
        <v>2224</v>
      </c>
      <c r="B10" t="s">
        <v>5</v>
      </c>
      <c r="C10" t="s">
        <v>158</v>
      </c>
    </row>
    <row r="11" spans="1:3" x14ac:dyDescent="0.25">
      <c r="A11">
        <v>2227</v>
      </c>
      <c r="B11" t="s">
        <v>5</v>
      </c>
      <c r="C11" t="s">
        <v>159</v>
      </c>
    </row>
    <row r="12" spans="1:3" x14ac:dyDescent="0.25">
      <c r="A12">
        <v>62</v>
      </c>
      <c r="B12" t="s">
        <v>6</v>
      </c>
      <c r="C12" t="s">
        <v>155</v>
      </c>
    </row>
    <row r="13" spans="1:3" x14ac:dyDescent="0.25">
      <c r="A13">
        <v>84</v>
      </c>
      <c r="B13" t="s">
        <v>6</v>
      </c>
      <c r="C13" t="s">
        <v>156</v>
      </c>
    </row>
    <row r="14" spans="1:3" x14ac:dyDescent="0.25">
      <c r="A14">
        <v>112</v>
      </c>
      <c r="B14" t="s">
        <v>6</v>
      </c>
      <c r="C14" t="s">
        <v>157</v>
      </c>
    </row>
    <row r="15" spans="1:3" x14ac:dyDescent="0.25">
      <c r="A15">
        <v>104</v>
      </c>
      <c r="B15" t="s">
        <v>6</v>
      </c>
      <c r="C15" t="s">
        <v>158</v>
      </c>
    </row>
    <row r="16" spans="1:3" x14ac:dyDescent="0.25">
      <c r="A16">
        <v>97</v>
      </c>
      <c r="B16" t="s">
        <v>6</v>
      </c>
      <c r="C16" t="s">
        <v>159</v>
      </c>
    </row>
    <row r="17" spans="1:3" x14ac:dyDescent="0.25">
      <c r="A17">
        <v>68</v>
      </c>
      <c r="B17" t="s">
        <v>7</v>
      </c>
      <c r="C17" t="s">
        <v>155</v>
      </c>
    </row>
    <row r="18" spans="1:3" x14ac:dyDescent="0.25">
      <c r="A18">
        <v>65</v>
      </c>
      <c r="B18" t="s">
        <v>7</v>
      </c>
      <c r="C18" t="s">
        <v>156</v>
      </c>
    </row>
    <row r="19" spans="1:3" x14ac:dyDescent="0.25">
      <c r="A19">
        <v>107</v>
      </c>
      <c r="B19" t="s">
        <v>7</v>
      </c>
      <c r="C19" t="s">
        <v>157</v>
      </c>
    </row>
    <row r="20" spans="1:3" x14ac:dyDescent="0.25">
      <c r="A20">
        <v>78</v>
      </c>
      <c r="B20" t="s">
        <v>7</v>
      </c>
      <c r="C20" t="s">
        <v>158</v>
      </c>
    </row>
    <row r="21" spans="1:3" x14ac:dyDescent="0.25">
      <c r="A21" s="2">
        <v>68</v>
      </c>
      <c r="B21" s="2" t="s">
        <v>7</v>
      </c>
      <c r="C21" s="2" t="s">
        <v>159</v>
      </c>
    </row>
    <row r="22" spans="1:3" x14ac:dyDescent="0.25">
      <c r="A22" s="2">
        <v>1</v>
      </c>
      <c r="B22" s="2" t="s">
        <v>134</v>
      </c>
      <c r="C22" s="2" t="s">
        <v>155</v>
      </c>
    </row>
    <row r="23" spans="1:3" x14ac:dyDescent="0.25">
      <c r="A23" s="2">
        <v>1</v>
      </c>
      <c r="B23" s="2" t="s">
        <v>134</v>
      </c>
      <c r="C23" s="2" t="s">
        <v>156</v>
      </c>
    </row>
    <row r="24" spans="1:3" x14ac:dyDescent="0.25">
      <c r="A24" s="2">
        <v>1</v>
      </c>
      <c r="B24" s="2" t="s">
        <v>134</v>
      </c>
      <c r="C24" s="2" t="s">
        <v>157</v>
      </c>
    </row>
    <row r="25" spans="1:3" x14ac:dyDescent="0.25">
      <c r="A25" s="2">
        <v>1</v>
      </c>
      <c r="B25" s="2" t="s">
        <v>134</v>
      </c>
      <c r="C25" s="2" t="s">
        <v>158</v>
      </c>
    </row>
    <row r="26" spans="1:3" x14ac:dyDescent="0.25">
      <c r="A26" s="2">
        <v>1</v>
      </c>
      <c r="B26" s="2" t="s">
        <v>134</v>
      </c>
      <c r="C26" s="2" t="s">
        <v>159</v>
      </c>
    </row>
  </sheetData>
  <pageMargins left="0.7" right="0.7" top="0.75" bottom="0.75" header="0.3" footer="0.3"/>
  <tableParts count="1">
    <tablePart r:id="rId1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A1:C13"/>
  <sheetViews>
    <sheetView workbookViewId="0">
      <selection activeCell="B8" sqref="B8"/>
    </sheetView>
  </sheetViews>
  <sheetFormatPr defaultRowHeight="15" x14ac:dyDescent="0.25"/>
  <cols>
    <col min="1" max="1" width="21.7109375" bestFit="1" customWidth="1"/>
    <col min="2" max="2" width="8.5703125" bestFit="1" customWidth="1"/>
    <col min="3" max="3" width="14.85546875" bestFit="1" customWidth="1"/>
  </cols>
  <sheetData>
    <row r="1" spans="1:3" x14ac:dyDescent="0.25">
      <c r="A1" t="s">
        <v>110</v>
      </c>
      <c r="B1" t="s">
        <v>101</v>
      </c>
      <c r="C1" t="s">
        <v>111</v>
      </c>
    </row>
    <row r="2" spans="1:3" x14ac:dyDescent="0.25">
      <c r="A2" t="s">
        <v>112</v>
      </c>
      <c r="B2">
        <v>1015</v>
      </c>
      <c r="C2" t="s">
        <v>33</v>
      </c>
    </row>
    <row r="3" spans="1:3" x14ac:dyDescent="0.25">
      <c r="A3" t="s">
        <v>113</v>
      </c>
      <c r="B3">
        <v>9349</v>
      </c>
      <c r="C3" t="s">
        <v>33</v>
      </c>
    </row>
    <row r="4" spans="1:3" x14ac:dyDescent="0.25">
      <c r="A4" t="s">
        <v>114</v>
      </c>
      <c r="B4">
        <v>419</v>
      </c>
      <c r="C4" t="s">
        <v>33</v>
      </c>
    </row>
    <row r="5" spans="1:3" x14ac:dyDescent="0.25">
      <c r="A5" t="s">
        <v>29</v>
      </c>
      <c r="B5">
        <v>13259</v>
      </c>
      <c r="C5" t="s">
        <v>33</v>
      </c>
    </row>
    <row r="6" spans="1:3" x14ac:dyDescent="0.25">
      <c r="A6" t="s">
        <v>112</v>
      </c>
      <c r="B6">
        <v>20</v>
      </c>
      <c r="C6" t="s">
        <v>23</v>
      </c>
    </row>
    <row r="7" spans="1:3" x14ac:dyDescent="0.25">
      <c r="A7" t="s">
        <v>113</v>
      </c>
      <c r="B7">
        <v>142</v>
      </c>
      <c r="C7" t="s">
        <v>23</v>
      </c>
    </row>
    <row r="8" spans="1:3" x14ac:dyDescent="0.25">
      <c r="A8" t="s">
        <v>114</v>
      </c>
      <c r="B8">
        <v>21</v>
      </c>
      <c r="C8" t="s">
        <v>23</v>
      </c>
    </row>
    <row r="9" spans="1:3" x14ac:dyDescent="0.25">
      <c r="A9" t="s">
        <v>29</v>
      </c>
      <c r="B9">
        <v>360</v>
      </c>
      <c r="C9" t="s">
        <v>23</v>
      </c>
    </row>
    <row r="10" spans="1:3" x14ac:dyDescent="0.25">
      <c r="A10" t="s">
        <v>112</v>
      </c>
      <c r="B10">
        <v>120</v>
      </c>
      <c r="C10" t="s">
        <v>34</v>
      </c>
    </row>
    <row r="11" spans="1:3" x14ac:dyDescent="0.25">
      <c r="A11" t="s">
        <v>113</v>
      </c>
      <c r="B11">
        <v>1342</v>
      </c>
      <c r="C11" t="s">
        <v>34</v>
      </c>
    </row>
    <row r="12" spans="1:3" x14ac:dyDescent="0.25">
      <c r="A12" t="s">
        <v>114</v>
      </c>
      <c r="B12">
        <v>63</v>
      </c>
      <c r="C12" t="s">
        <v>34</v>
      </c>
    </row>
    <row r="13" spans="1:3" x14ac:dyDescent="0.25">
      <c r="A13" t="s">
        <v>29</v>
      </c>
      <c r="B13">
        <v>1441</v>
      </c>
      <c r="C13" t="s">
        <v>34</v>
      </c>
    </row>
  </sheetData>
  <pageMargins left="0.7" right="0.7" top="0.75" bottom="0.75" header="0.3" footer="0.3"/>
  <tableParts count="1">
    <tablePart r:id="rId1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/>
  <dimension ref="A1:D9"/>
  <sheetViews>
    <sheetView workbookViewId="0">
      <selection activeCell="A8" sqref="A8"/>
    </sheetView>
  </sheetViews>
  <sheetFormatPr defaultRowHeight="15" x14ac:dyDescent="0.25"/>
  <cols>
    <col min="1" max="1" width="8.5703125" bestFit="1" customWidth="1"/>
    <col min="2" max="2" width="56" bestFit="1" customWidth="1"/>
    <col min="3" max="3" width="18.85546875" bestFit="1" customWidth="1"/>
    <col min="4" max="4" width="5.28515625" bestFit="1" customWidth="1"/>
  </cols>
  <sheetData>
    <row r="1" spans="1:4" x14ac:dyDescent="0.25">
      <c r="A1" t="s">
        <v>101</v>
      </c>
      <c r="B1" t="s">
        <v>111</v>
      </c>
      <c r="C1" t="s">
        <v>99</v>
      </c>
      <c r="D1" t="s">
        <v>96</v>
      </c>
    </row>
    <row r="2" spans="1:4" x14ac:dyDescent="0.25">
      <c r="A2">
        <v>731</v>
      </c>
      <c r="B2" t="s">
        <v>135</v>
      </c>
      <c r="C2" t="s">
        <v>78</v>
      </c>
      <c r="D2">
        <v>1</v>
      </c>
    </row>
    <row r="3" spans="1:4" x14ac:dyDescent="0.25">
      <c r="A3">
        <v>687</v>
      </c>
      <c r="B3" t="s">
        <v>135</v>
      </c>
      <c r="C3" t="s">
        <v>3</v>
      </c>
      <c r="D3">
        <v>1</v>
      </c>
    </row>
    <row r="4" spans="1:4" x14ac:dyDescent="0.25">
      <c r="A4">
        <v>42</v>
      </c>
      <c r="B4" t="s">
        <v>136</v>
      </c>
      <c r="C4" t="s">
        <v>3</v>
      </c>
      <c r="D4">
        <v>2</v>
      </c>
    </row>
    <row r="5" spans="1:4" x14ac:dyDescent="0.25">
      <c r="A5">
        <v>77</v>
      </c>
      <c r="B5" t="s">
        <v>136</v>
      </c>
      <c r="C5" t="s">
        <v>78</v>
      </c>
      <c r="D5">
        <v>2</v>
      </c>
    </row>
    <row r="6" spans="1:4" x14ac:dyDescent="0.25">
      <c r="A6">
        <v>30</v>
      </c>
      <c r="B6" t="s">
        <v>137</v>
      </c>
      <c r="C6" t="s">
        <v>78</v>
      </c>
      <c r="D6">
        <v>3</v>
      </c>
    </row>
    <row r="7" spans="1:4" x14ac:dyDescent="0.25">
      <c r="A7">
        <v>19</v>
      </c>
      <c r="B7" t="s">
        <v>137</v>
      </c>
      <c r="C7" t="s">
        <v>3</v>
      </c>
      <c r="D7">
        <v>3</v>
      </c>
    </row>
    <row r="8" spans="1:4" x14ac:dyDescent="0.25">
      <c r="A8">
        <v>4</v>
      </c>
      <c r="B8" t="s">
        <v>138</v>
      </c>
      <c r="C8" t="s">
        <v>78</v>
      </c>
      <c r="D8">
        <v>4</v>
      </c>
    </row>
    <row r="9" spans="1:4" x14ac:dyDescent="0.25">
      <c r="A9">
        <v>0</v>
      </c>
      <c r="B9" t="s">
        <v>138</v>
      </c>
      <c r="C9" t="s">
        <v>3</v>
      </c>
      <c r="D9">
        <v>4</v>
      </c>
    </row>
  </sheetData>
  <pageMargins left="0.7" right="0.7" top="0.75" bottom="0.75" header="0.3" footer="0.3"/>
  <tableParts count="1">
    <tablePart r:id="rId1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C13"/>
  <sheetViews>
    <sheetView workbookViewId="0"/>
  </sheetViews>
  <sheetFormatPr defaultRowHeight="15" x14ac:dyDescent="0.25"/>
  <cols>
    <col min="1" max="1" width="21.7109375" bestFit="1" customWidth="1"/>
    <col min="2" max="2" width="8.5703125" bestFit="1" customWidth="1"/>
    <col min="3" max="3" width="14.85546875" bestFit="1" customWidth="1"/>
  </cols>
  <sheetData>
    <row r="1" spans="1:3" x14ac:dyDescent="0.25">
      <c r="A1" t="s">
        <v>110</v>
      </c>
      <c r="B1" t="s">
        <v>101</v>
      </c>
      <c r="C1" t="s">
        <v>111</v>
      </c>
    </row>
    <row r="2" spans="1:3" x14ac:dyDescent="0.25">
      <c r="A2" t="s">
        <v>112</v>
      </c>
      <c r="B2">
        <v>4826</v>
      </c>
      <c r="C2" t="s">
        <v>33</v>
      </c>
    </row>
    <row r="3" spans="1:3" x14ac:dyDescent="0.25">
      <c r="A3" t="s">
        <v>113</v>
      </c>
      <c r="B3">
        <v>44477</v>
      </c>
      <c r="C3" t="s">
        <v>33</v>
      </c>
    </row>
    <row r="4" spans="1:3" x14ac:dyDescent="0.25">
      <c r="A4" t="s">
        <v>114</v>
      </c>
      <c r="B4">
        <v>2011</v>
      </c>
      <c r="C4" t="s">
        <v>33</v>
      </c>
    </row>
    <row r="5" spans="1:3" x14ac:dyDescent="0.25">
      <c r="A5" t="s">
        <v>29</v>
      </c>
      <c r="B5">
        <v>63968</v>
      </c>
      <c r="C5" t="s">
        <v>33</v>
      </c>
    </row>
    <row r="6" spans="1:3" x14ac:dyDescent="0.25">
      <c r="A6" t="s">
        <v>112</v>
      </c>
      <c r="B6">
        <v>94</v>
      </c>
      <c r="C6" t="s">
        <v>23</v>
      </c>
    </row>
    <row r="7" spans="1:3" x14ac:dyDescent="0.25">
      <c r="A7" t="s">
        <v>113</v>
      </c>
      <c r="B7">
        <v>705</v>
      </c>
      <c r="C7" t="s">
        <v>23</v>
      </c>
    </row>
    <row r="8" spans="1:3" x14ac:dyDescent="0.25">
      <c r="A8" t="s">
        <v>114</v>
      </c>
      <c r="B8">
        <v>97</v>
      </c>
      <c r="C8" t="s">
        <v>23</v>
      </c>
    </row>
    <row r="9" spans="1:3" x14ac:dyDescent="0.25">
      <c r="A9" t="s">
        <v>29</v>
      </c>
      <c r="B9">
        <v>1420</v>
      </c>
      <c r="C9" t="s">
        <v>23</v>
      </c>
    </row>
    <row r="10" spans="1:3" x14ac:dyDescent="0.25">
      <c r="A10" t="s">
        <v>112</v>
      </c>
      <c r="B10">
        <v>500</v>
      </c>
      <c r="C10" t="s">
        <v>34</v>
      </c>
    </row>
    <row r="11" spans="1:3" x14ac:dyDescent="0.25">
      <c r="A11" t="s">
        <v>113</v>
      </c>
      <c r="B11">
        <v>6178</v>
      </c>
      <c r="C11" t="s">
        <v>34</v>
      </c>
    </row>
    <row r="12" spans="1:3" x14ac:dyDescent="0.25">
      <c r="A12" t="s">
        <v>114</v>
      </c>
      <c r="B12">
        <v>297</v>
      </c>
      <c r="C12" t="s">
        <v>34</v>
      </c>
    </row>
    <row r="13" spans="1:3" x14ac:dyDescent="0.25">
      <c r="A13" t="s">
        <v>29</v>
      </c>
      <c r="B13">
        <v>8546</v>
      </c>
      <c r="C13" t="s">
        <v>34</v>
      </c>
    </row>
  </sheetData>
  <pageMargins left="0.7" right="0.7" top="0.75" bottom="0.75" header="0.3" footer="0.3"/>
  <tableParts count="1">
    <tablePart r:id="rId1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:D9"/>
  <sheetViews>
    <sheetView workbookViewId="0"/>
  </sheetViews>
  <sheetFormatPr defaultRowHeight="15" x14ac:dyDescent="0.25"/>
  <cols>
    <col min="1" max="1" width="8.5703125" bestFit="1" customWidth="1"/>
    <col min="2" max="2" width="56" bestFit="1" customWidth="1"/>
    <col min="3" max="3" width="18.85546875" bestFit="1" customWidth="1"/>
    <col min="4" max="4" width="5.28515625" bestFit="1" customWidth="1"/>
  </cols>
  <sheetData>
    <row r="1" spans="1:4" x14ac:dyDescent="0.25">
      <c r="A1" t="s">
        <v>101</v>
      </c>
      <c r="B1" t="s">
        <v>111</v>
      </c>
      <c r="C1" t="s">
        <v>99</v>
      </c>
      <c r="D1" t="s">
        <v>96</v>
      </c>
    </row>
    <row r="2" spans="1:4" x14ac:dyDescent="0.25">
      <c r="A2">
        <v>3729</v>
      </c>
      <c r="B2" t="s">
        <v>135</v>
      </c>
      <c r="C2" t="s">
        <v>3</v>
      </c>
      <c r="D2">
        <v>1</v>
      </c>
    </row>
    <row r="3" spans="1:4" x14ac:dyDescent="0.25">
      <c r="A3">
        <v>3927</v>
      </c>
      <c r="B3" t="s">
        <v>135</v>
      </c>
      <c r="C3" t="s">
        <v>78</v>
      </c>
      <c r="D3">
        <v>1</v>
      </c>
    </row>
    <row r="4" spans="1:4" x14ac:dyDescent="0.25">
      <c r="A4">
        <v>279</v>
      </c>
      <c r="B4" t="s">
        <v>136</v>
      </c>
      <c r="C4" t="s">
        <v>3</v>
      </c>
      <c r="D4">
        <v>2</v>
      </c>
    </row>
    <row r="5" spans="1:4" x14ac:dyDescent="0.25">
      <c r="A5">
        <v>404</v>
      </c>
      <c r="B5" t="s">
        <v>136</v>
      </c>
      <c r="C5" t="s">
        <v>78</v>
      </c>
      <c r="D5">
        <v>2</v>
      </c>
    </row>
    <row r="6" spans="1:4" x14ac:dyDescent="0.25">
      <c r="A6">
        <v>89</v>
      </c>
      <c r="B6" t="s">
        <v>137</v>
      </c>
      <c r="C6" t="s">
        <v>3</v>
      </c>
      <c r="D6">
        <v>3</v>
      </c>
    </row>
    <row r="7" spans="1:4" x14ac:dyDescent="0.25">
      <c r="A7">
        <v>115</v>
      </c>
      <c r="B7" t="s">
        <v>137</v>
      </c>
      <c r="C7" t="s">
        <v>78</v>
      </c>
      <c r="D7">
        <v>3</v>
      </c>
    </row>
    <row r="8" spans="1:4" x14ac:dyDescent="0.25">
      <c r="A8">
        <v>6</v>
      </c>
      <c r="B8" t="s">
        <v>138</v>
      </c>
      <c r="C8" t="s">
        <v>3</v>
      </c>
      <c r="D8">
        <v>4</v>
      </c>
    </row>
    <row r="9" spans="1:4" x14ac:dyDescent="0.25">
      <c r="A9">
        <v>13</v>
      </c>
      <c r="B9" t="s">
        <v>138</v>
      </c>
      <c r="C9" t="s">
        <v>78</v>
      </c>
      <c r="D9">
        <v>4</v>
      </c>
    </row>
  </sheetData>
  <pageMargins left="0.7" right="0.7" top="0.75" bottom="0.75" header="0.3" footer="0.3"/>
  <tableParts count="1">
    <tablePart r:id="rId1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E145"/>
  <sheetViews>
    <sheetView topLeftCell="A105" workbookViewId="0">
      <selection activeCell="C124" sqref="C124"/>
    </sheetView>
  </sheetViews>
  <sheetFormatPr defaultRowHeight="15" x14ac:dyDescent="0.25"/>
  <cols>
    <col min="1" max="1" width="5.28515625" bestFit="1" customWidth="1"/>
    <col min="2" max="2" width="41.140625" bestFit="1" customWidth="1"/>
    <col min="3" max="3" width="8.5703125" bestFit="1" customWidth="1"/>
    <col min="4" max="4" width="41.28515625" bestFit="1" customWidth="1"/>
    <col min="5" max="5" width="10" bestFit="1" customWidth="1"/>
  </cols>
  <sheetData>
    <row r="1" spans="1:5" x14ac:dyDescent="0.25">
      <c r="A1" t="s">
        <v>96</v>
      </c>
      <c r="B1" t="s">
        <v>2</v>
      </c>
      <c r="C1" t="s">
        <v>101</v>
      </c>
      <c r="D1" t="s">
        <v>111</v>
      </c>
      <c r="E1" t="s">
        <v>115</v>
      </c>
    </row>
    <row r="2" spans="1:5" x14ac:dyDescent="0.25">
      <c r="A2">
        <v>1</v>
      </c>
      <c r="B2" t="s">
        <v>33</v>
      </c>
      <c r="C2">
        <v>1886</v>
      </c>
      <c r="D2" t="s">
        <v>116</v>
      </c>
      <c r="E2">
        <v>1</v>
      </c>
    </row>
    <row r="3" spans="1:5" x14ac:dyDescent="0.25">
      <c r="A3">
        <v>2</v>
      </c>
      <c r="B3" t="s">
        <v>34</v>
      </c>
      <c r="C3">
        <v>221</v>
      </c>
      <c r="D3" t="s">
        <v>116</v>
      </c>
      <c r="E3">
        <v>1</v>
      </c>
    </row>
    <row r="4" spans="1:5" x14ac:dyDescent="0.25">
      <c r="A4">
        <v>3</v>
      </c>
      <c r="B4" t="s">
        <v>35</v>
      </c>
      <c r="C4">
        <v>45</v>
      </c>
      <c r="D4" t="s">
        <v>116</v>
      </c>
      <c r="E4">
        <v>1</v>
      </c>
    </row>
    <row r="5" spans="1:5" x14ac:dyDescent="0.25">
      <c r="A5">
        <v>4</v>
      </c>
      <c r="B5" t="s">
        <v>36</v>
      </c>
      <c r="C5">
        <v>4</v>
      </c>
      <c r="D5" t="s">
        <v>116</v>
      </c>
      <c r="E5">
        <v>1</v>
      </c>
    </row>
    <row r="6" spans="1:5" x14ac:dyDescent="0.25">
      <c r="A6">
        <v>5</v>
      </c>
      <c r="B6" t="s">
        <v>37</v>
      </c>
      <c r="C6">
        <v>0</v>
      </c>
      <c r="D6" t="s">
        <v>116</v>
      </c>
      <c r="E6">
        <v>1</v>
      </c>
    </row>
    <row r="7" spans="1:5" x14ac:dyDescent="0.25">
      <c r="A7">
        <v>6</v>
      </c>
      <c r="B7" t="s">
        <v>45</v>
      </c>
      <c r="C7">
        <v>1</v>
      </c>
      <c r="D7" t="s">
        <v>116</v>
      </c>
      <c r="E7">
        <v>1</v>
      </c>
    </row>
    <row r="8" spans="1:5" x14ac:dyDescent="0.25">
      <c r="A8">
        <v>7</v>
      </c>
      <c r="B8" t="s">
        <v>117</v>
      </c>
      <c r="C8">
        <v>0</v>
      </c>
      <c r="D8" t="s">
        <v>116</v>
      </c>
      <c r="E8">
        <v>1</v>
      </c>
    </row>
    <row r="9" spans="1:5" x14ac:dyDescent="0.25">
      <c r="A9">
        <v>8</v>
      </c>
      <c r="B9" t="s">
        <v>4</v>
      </c>
      <c r="C9">
        <v>0</v>
      </c>
      <c r="D9" t="s">
        <v>116</v>
      </c>
      <c r="E9">
        <v>1</v>
      </c>
    </row>
    <row r="10" spans="1:5" x14ac:dyDescent="0.25">
      <c r="A10">
        <v>9</v>
      </c>
      <c r="B10" t="s">
        <v>38</v>
      </c>
      <c r="C10">
        <v>2</v>
      </c>
      <c r="D10" t="s">
        <v>116</v>
      </c>
      <c r="E10">
        <v>1</v>
      </c>
    </row>
    <row r="11" spans="1:5" x14ac:dyDescent="0.25">
      <c r="A11">
        <v>10</v>
      </c>
      <c r="B11" t="s">
        <v>39</v>
      </c>
      <c r="C11">
        <v>1</v>
      </c>
      <c r="D11" t="s">
        <v>116</v>
      </c>
      <c r="E11">
        <v>1</v>
      </c>
    </row>
    <row r="12" spans="1:5" x14ac:dyDescent="0.25">
      <c r="A12">
        <v>11</v>
      </c>
      <c r="B12" t="s">
        <v>40</v>
      </c>
      <c r="C12">
        <v>540</v>
      </c>
      <c r="D12" t="s">
        <v>116</v>
      </c>
      <c r="E12">
        <v>1</v>
      </c>
    </row>
    <row r="13" spans="1:5" x14ac:dyDescent="0.25">
      <c r="A13">
        <v>12</v>
      </c>
      <c r="B13" t="s">
        <v>41</v>
      </c>
      <c r="C13">
        <v>0</v>
      </c>
      <c r="D13" t="s">
        <v>116</v>
      </c>
      <c r="E13">
        <v>1</v>
      </c>
    </row>
    <row r="14" spans="1:5" x14ac:dyDescent="0.25">
      <c r="A14">
        <v>13</v>
      </c>
      <c r="B14" t="s">
        <v>10</v>
      </c>
      <c r="C14">
        <v>3</v>
      </c>
      <c r="D14" t="s">
        <v>116</v>
      </c>
      <c r="E14">
        <v>1</v>
      </c>
    </row>
    <row r="15" spans="1:5" x14ac:dyDescent="0.25">
      <c r="A15">
        <v>14</v>
      </c>
      <c r="B15" t="s">
        <v>42</v>
      </c>
      <c r="C15">
        <v>7</v>
      </c>
      <c r="D15" t="s">
        <v>116</v>
      </c>
      <c r="E15">
        <v>1</v>
      </c>
    </row>
    <row r="16" spans="1:5" x14ac:dyDescent="0.25">
      <c r="A16">
        <v>15</v>
      </c>
      <c r="B16" t="s">
        <v>43</v>
      </c>
      <c r="C16">
        <v>0</v>
      </c>
      <c r="D16" t="s">
        <v>116</v>
      </c>
      <c r="E16">
        <v>1</v>
      </c>
    </row>
    <row r="17" spans="1:5" x14ac:dyDescent="0.25">
      <c r="A17">
        <v>16</v>
      </c>
      <c r="B17" t="s">
        <v>44</v>
      </c>
      <c r="C17">
        <v>0</v>
      </c>
      <c r="D17" t="s">
        <v>116</v>
      </c>
      <c r="E17">
        <v>1</v>
      </c>
    </row>
    <row r="18" spans="1:5" x14ac:dyDescent="0.25">
      <c r="A18">
        <v>1</v>
      </c>
      <c r="B18" t="s">
        <v>33</v>
      </c>
      <c r="C18">
        <v>420</v>
      </c>
      <c r="D18" t="s">
        <v>11</v>
      </c>
      <c r="E18">
        <v>2</v>
      </c>
    </row>
    <row r="19" spans="1:5" x14ac:dyDescent="0.25">
      <c r="A19">
        <v>2</v>
      </c>
      <c r="B19" t="s">
        <v>34</v>
      </c>
      <c r="C19">
        <v>91</v>
      </c>
      <c r="D19" t="s">
        <v>11</v>
      </c>
      <c r="E19">
        <v>2</v>
      </c>
    </row>
    <row r="20" spans="1:5" x14ac:dyDescent="0.25">
      <c r="A20">
        <v>3</v>
      </c>
      <c r="B20" t="s">
        <v>35</v>
      </c>
      <c r="C20">
        <v>18</v>
      </c>
      <c r="D20" t="s">
        <v>11</v>
      </c>
      <c r="E20">
        <v>2</v>
      </c>
    </row>
    <row r="21" spans="1:5" x14ac:dyDescent="0.25">
      <c r="A21">
        <v>4</v>
      </c>
      <c r="B21" t="s">
        <v>36</v>
      </c>
      <c r="C21">
        <v>0</v>
      </c>
      <c r="D21" t="s">
        <v>11</v>
      </c>
      <c r="E21">
        <v>2</v>
      </c>
    </row>
    <row r="22" spans="1:5" x14ac:dyDescent="0.25">
      <c r="A22">
        <v>5</v>
      </c>
      <c r="B22" t="s">
        <v>37</v>
      </c>
      <c r="C22">
        <v>0</v>
      </c>
      <c r="D22" t="s">
        <v>11</v>
      </c>
      <c r="E22">
        <v>2</v>
      </c>
    </row>
    <row r="23" spans="1:5" x14ac:dyDescent="0.25">
      <c r="A23">
        <v>6</v>
      </c>
      <c r="B23" t="s">
        <v>45</v>
      </c>
      <c r="C23">
        <v>0</v>
      </c>
      <c r="D23" t="s">
        <v>11</v>
      </c>
      <c r="E23">
        <v>2</v>
      </c>
    </row>
    <row r="24" spans="1:5" x14ac:dyDescent="0.25">
      <c r="A24">
        <v>7</v>
      </c>
      <c r="B24" t="s">
        <v>117</v>
      </c>
      <c r="C24">
        <v>0</v>
      </c>
      <c r="D24" t="s">
        <v>11</v>
      </c>
      <c r="E24">
        <v>2</v>
      </c>
    </row>
    <row r="25" spans="1:5" x14ac:dyDescent="0.25">
      <c r="A25">
        <v>8</v>
      </c>
      <c r="B25" t="s">
        <v>4</v>
      </c>
      <c r="C25">
        <v>0</v>
      </c>
      <c r="D25" t="s">
        <v>11</v>
      </c>
      <c r="E25">
        <v>2</v>
      </c>
    </row>
    <row r="26" spans="1:5" x14ac:dyDescent="0.25">
      <c r="A26">
        <v>9</v>
      </c>
      <c r="B26" t="s">
        <v>38</v>
      </c>
      <c r="C26">
        <v>1</v>
      </c>
      <c r="D26" t="s">
        <v>11</v>
      </c>
      <c r="E26">
        <v>2</v>
      </c>
    </row>
    <row r="27" spans="1:5" x14ac:dyDescent="0.25">
      <c r="A27">
        <v>10</v>
      </c>
      <c r="B27" t="s">
        <v>39</v>
      </c>
      <c r="C27">
        <v>0</v>
      </c>
      <c r="D27" t="s">
        <v>11</v>
      </c>
      <c r="E27">
        <v>2</v>
      </c>
    </row>
    <row r="28" spans="1:5" x14ac:dyDescent="0.25">
      <c r="A28">
        <v>11</v>
      </c>
      <c r="B28" t="s">
        <v>40</v>
      </c>
      <c r="C28">
        <v>147</v>
      </c>
      <c r="D28" t="s">
        <v>11</v>
      </c>
      <c r="E28">
        <v>2</v>
      </c>
    </row>
    <row r="29" spans="1:5" x14ac:dyDescent="0.25">
      <c r="A29">
        <v>12</v>
      </c>
      <c r="B29" t="s">
        <v>41</v>
      </c>
      <c r="C29">
        <v>0</v>
      </c>
      <c r="D29" t="s">
        <v>11</v>
      </c>
      <c r="E29">
        <v>2</v>
      </c>
    </row>
    <row r="30" spans="1:5" x14ac:dyDescent="0.25">
      <c r="A30">
        <v>13</v>
      </c>
      <c r="B30" t="s">
        <v>10</v>
      </c>
      <c r="C30">
        <v>0</v>
      </c>
      <c r="D30" t="s">
        <v>11</v>
      </c>
      <c r="E30">
        <v>2</v>
      </c>
    </row>
    <row r="31" spans="1:5" x14ac:dyDescent="0.25">
      <c r="A31">
        <v>14</v>
      </c>
      <c r="B31" t="s">
        <v>42</v>
      </c>
      <c r="C31">
        <v>3</v>
      </c>
      <c r="D31" t="s">
        <v>11</v>
      </c>
      <c r="E31">
        <v>2</v>
      </c>
    </row>
    <row r="32" spans="1:5" x14ac:dyDescent="0.25">
      <c r="A32">
        <v>15</v>
      </c>
      <c r="B32" t="s">
        <v>43</v>
      </c>
      <c r="C32">
        <v>0</v>
      </c>
      <c r="D32" t="s">
        <v>11</v>
      </c>
      <c r="E32">
        <v>2</v>
      </c>
    </row>
    <row r="33" spans="1:5" x14ac:dyDescent="0.25">
      <c r="A33">
        <v>16</v>
      </c>
      <c r="B33" t="s">
        <v>44</v>
      </c>
      <c r="C33">
        <v>1</v>
      </c>
      <c r="D33" t="s">
        <v>11</v>
      </c>
      <c r="E33">
        <v>2</v>
      </c>
    </row>
    <row r="34" spans="1:5" x14ac:dyDescent="0.25">
      <c r="A34">
        <v>1</v>
      </c>
      <c r="B34" t="s">
        <v>33</v>
      </c>
      <c r="C34">
        <v>365</v>
      </c>
      <c r="D34" t="s">
        <v>95</v>
      </c>
      <c r="E34">
        <v>3</v>
      </c>
    </row>
    <row r="35" spans="1:5" x14ac:dyDescent="0.25">
      <c r="A35">
        <v>2</v>
      </c>
      <c r="B35" t="s">
        <v>34</v>
      </c>
      <c r="C35">
        <v>28</v>
      </c>
      <c r="D35" t="s">
        <v>95</v>
      </c>
      <c r="E35">
        <v>3</v>
      </c>
    </row>
    <row r="36" spans="1:5" x14ac:dyDescent="0.25">
      <c r="A36">
        <v>3</v>
      </c>
      <c r="B36" t="s">
        <v>35</v>
      </c>
      <c r="C36">
        <v>1</v>
      </c>
      <c r="D36" t="s">
        <v>95</v>
      </c>
      <c r="E36">
        <v>3</v>
      </c>
    </row>
    <row r="37" spans="1:5" x14ac:dyDescent="0.25">
      <c r="A37">
        <v>4</v>
      </c>
      <c r="B37" t="s">
        <v>36</v>
      </c>
      <c r="C37">
        <v>1</v>
      </c>
      <c r="D37" t="s">
        <v>95</v>
      </c>
      <c r="E37">
        <v>3</v>
      </c>
    </row>
    <row r="38" spans="1:5" x14ac:dyDescent="0.25">
      <c r="A38">
        <v>5</v>
      </c>
      <c r="B38" t="s">
        <v>37</v>
      </c>
      <c r="C38">
        <v>0</v>
      </c>
      <c r="D38" t="s">
        <v>95</v>
      </c>
      <c r="E38">
        <v>3</v>
      </c>
    </row>
    <row r="39" spans="1:5" x14ac:dyDescent="0.25">
      <c r="A39">
        <v>6</v>
      </c>
      <c r="B39" t="s">
        <v>45</v>
      </c>
      <c r="C39">
        <v>0</v>
      </c>
      <c r="D39" t="s">
        <v>95</v>
      </c>
      <c r="E39">
        <v>3</v>
      </c>
    </row>
    <row r="40" spans="1:5" x14ac:dyDescent="0.25">
      <c r="A40">
        <v>7</v>
      </c>
      <c r="B40" t="s">
        <v>117</v>
      </c>
      <c r="C40">
        <v>0</v>
      </c>
      <c r="D40" t="s">
        <v>95</v>
      </c>
      <c r="E40">
        <v>3</v>
      </c>
    </row>
    <row r="41" spans="1:5" x14ac:dyDescent="0.25">
      <c r="A41">
        <v>8</v>
      </c>
      <c r="B41" t="s">
        <v>4</v>
      </c>
      <c r="C41">
        <v>0</v>
      </c>
      <c r="D41" t="s">
        <v>95</v>
      </c>
      <c r="E41">
        <v>3</v>
      </c>
    </row>
    <row r="42" spans="1:5" x14ac:dyDescent="0.25">
      <c r="A42">
        <v>9</v>
      </c>
      <c r="B42" t="s">
        <v>38</v>
      </c>
      <c r="C42">
        <v>0</v>
      </c>
      <c r="D42" t="s">
        <v>95</v>
      </c>
      <c r="E42">
        <v>3</v>
      </c>
    </row>
    <row r="43" spans="1:5" x14ac:dyDescent="0.25">
      <c r="A43">
        <v>10</v>
      </c>
      <c r="B43" t="s">
        <v>39</v>
      </c>
      <c r="C43">
        <v>0</v>
      </c>
      <c r="D43" t="s">
        <v>95</v>
      </c>
      <c r="E43">
        <v>3</v>
      </c>
    </row>
    <row r="44" spans="1:5" x14ac:dyDescent="0.25">
      <c r="A44">
        <v>11</v>
      </c>
      <c r="B44" t="s">
        <v>40</v>
      </c>
      <c r="C44">
        <v>32</v>
      </c>
      <c r="D44" t="s">
        <v>95</v>
      </c>
      <c r="E44">
        <v>3</v>
      </c>
    </row>
    <row r="45" spans="1:5" x14ac:dyDescent="0.25">
      <c r="A45">
        <v>12</v>
      </c>
      <c r="B45" t="s">
        <v>41</v>
      </c>
      <c r="C45">
        <v>0</v>
      </c>
      <c r="D45" t="s">
        <v>95</v>
      </c>
      <c r="E45">
        <v>3</v>
      </c>
    </row>
    <row r="46" spans="1:5" x14ac:dyDescent="0.25">
      <c r="A46">
        <v>13</v>
      </c>
      <c r="B46" t="s">
        <v>10</v>
      </c>
      <c r="C46">
        <v>0</v>
      </c>
      <c r="D46" t="s">
        <v>95</v>
      </c>
      <c r="E46">
        <v>3</v>
      </c>
    </row>
    <row r="47" spans="1:5" x14ac:dyDescent="0.25">
      <c r="A47">
        <v>14</v>
      </c>
      <c r="B47" t="s">
        <v>42</v>
      </c>
      <c r="C47">
        <v>0</v>
      </c>
      <c r="D47" t="s">
        <v>95</v>
      </c>
      <c r="E47">
        <v>3</v>
      </c>
    </row>
    <row r="48" spans="1:5" x14ac:dyDescent="0.25">
      <c r="A48">
        <v>15</v>
      </c>
      <c r="B48" t="s">
        <v>43</v>
      </c>
      <c r="C48">
        <v>0</v>
      </c>
      <c r="D48" t="s">
        <v>95</v>
      </c>
      <c r="E48">
        <v>3</v>
      </c>
    </row>
    <row r="49" spans="1:5" x14ac:dyDescent="0.25">
      <c r="A49">
        <v>16</v>
      </c>
      <c r="B49" t="s">
        <v>44</v>
      </c>
      <c r="C49">
        <v>0</v>
      </c>
      <c r="D49" t="s">
        <v>95</v>
      </c>
      <c r="E49">
        <v>3</v>
      </c>
    </row>
    <row r="50" spans="1:5" x14ac:dyDescent="0.25">
      <c r="A50">
        <v>1</v>
      </c>
      <c r="B50" t="s">
        <v>33</v>
      </c>
      <c r="C50">
        <v>277</v>
      </c>
      <c r="D50" t="s">
        <v>85</v>
      </c>
      <c r="E50">
        <v>4</v>
      </c>
    </row>
    <row r="51" spans="1:5" x14ac:dyDescent="0.25">
      <c r="A51">
        <v>2</v>
      </c>
      <c r="B51" t="s">
        <v>34</v>
      </c>
      <c r="C51">
        <v>26</v>
      </c>
      <c r="D51" t="s">
        <v>85</v>
      </c>
      <c r="E51">
        <v>4</v>
      </c>
    </row>
    <row r="52" spans="1:5" x14ac:dyDescent="0.25">
      <c r="A52">
        <v>3</v>
      </c>
      <c r="B52" t="s">
        <v>35</v>
      </c>
      <c r="C52">
        <v>6</v>
      </c>
      <c r="D52" t="s">
        <v>85</v>
      </c>
      <c r="E52">
        <v>4</v>
      </c>
    </row>
    <row r="53" spans="1:5" x14ac:dyDescent="0.25">
      <c r="A53">
        <v>4</v>
      </c>
      <c r="B53" t="s">
        <v>36</v>
      </c>
      <c r="C53">
        <v>0</v>
      </c>
      <c r="D53" t="s">
        <v>85</v>
      </c>
      <c r="E53">
        <v>4</v>
      </c>
    </row>
    <row r="54" spans="1:5" x14ac:dyDescent="0.25">
      <c r="A54">
        <v>5</v>
      </c>
      <c r="B54" t="s">
        <v>37</v>
      </c>
      <c r="C54">
        <v>0</v>
      </c>
      <c r="D54" t="s">
        <v>85</v>
      </c>
      <c r="E54">
        <v>4</v>
      </c>
    </row>
    <row r="55" spans="1:5" x14ac:dyDescent="0.25">
      <c r="A55">
        <v>6</v>
      </c>
      <c r="B55" t="s">
        <v>45</v>
      </c>
      <c r="C55">
        <v>0</v>
      </c>
      <c r="D55" t="s">
        <v>85</v>
      </c>
      <c r="E55">
        <v>4</v>
      </c>
    </row>
    <row r="56" spans="1:5" x14ac:dyDescent="0.25">
      <c r="A56">
        <v>7</v>
      </c>
      <c r="B56" t="s">
        <v>117</v>
      </c>
      <c r="C56">
        <v>0</v>
      </c>
      <c r="D56" t="s">
        <v>85</v>
      </c>
      <c r="E56">
        <v>4</v>
      </c>
    </row>
    <row r="57" spans="1:5" x14ac:dyDescent="0.25">
      <c r="A57">
        <v>8</v>
      </c>
      <c r="B57" t="s">
        <v>4</v>
      </c>
      <c r="C57">
        <v>0</v>
      </c>
      <c r="D57" t="s">
        <v>85</v>
      </c>
      <c r="E57">
        <v>4</v>
      </c>
    </row>
    <row r="58" spans="1:5" x14ac:dyDescent="0.25">
      <c r="A58">
        <v>9</v>
      </c>
      <c r="B58" t="s">
        <v>38</v>
      </c>
      <c r="C58">
        <v>0</v>
      </c>
      <c r="D58" t="s">
        <v>85</v>
      </c>
      <c r="E58">
        <v>4</v>
      </c>
    </row>
    <row r="59" spans="1:5" x14ac:dyDescent="0.25">
      <c r="A59">
        <v>10</v>
      </c>
      <c r="B59" t="s">
        <v>39</v>
      </c>
      <c r="C59">
        <v>1</v>
      </c>
      <c r="D59" t="s">
        <v>85</v>
      </c>
      <c r="E59">
        <v>4</v>
      </c>
    </row>
    <row r="60" spans="1:5" x14ac:dyDescent="0.25">
      <c r="A60">
        <v>11</v>
      </c>
      <c r="B60" t="s">
        <v>40</v>
      </c>
      <c r="C60">
        <v>29</v>
      </c>
      <c r="D60" t="s">
        <v>85</v>
      </c>
      <c r="E60">
        <v>4</v>
      </c>
    </row>
    <row r="61" spans="1:5" x14ac:dyDescent="0.25">
      <c r="A61">
        <v>12</v>
      </c>
      <c r="B61" t="s">
        <v>41</v>
      </c>
      <c r="C61">
        <v>0</v>
      </c>
      <c r="D61" t="s">
        <v>85</v>
      </c>
      <c r="E61">
        <v>4</v>
      </c>
    </row>
    <row r="62" spans="1:5" x14ac:dyDescent="0.25">
      <c r="A62">
        <v>13</v>
      </c>
      <c r="B62" t="s">
        <v>10</v>
      </c>
      <c r="C62">
        <v>0</v>
      </c>
      <c r="D62" t="s">
        <v>85</v>
      </c>
      <c r="E62">
        <v>4</v>
      </c>
    </row>
    <row r="63" spans="1:5" x14ac:dyDescent="0.25">
      <c r="A63">
        <v>14</v>
      </c>
      <c r="B63" t="s">
        <v>42</v>
      </c>
      <c r="C63">
        <v>1</v>
      </c>
      <c r="D63" t="s">
        <v>85</v>
      </c>
      <c r="E63">
        <v>4</v>
      </c>
    </row>
    <row r="64" spans="1:5" x14ac:dyDescent="0.25">
      <c r="A64">
        <v>15</v>
      </c>
      <c r="B64" t="s">
        <v>43</v>
      </c>
      <c r="C64">
        <v>0</v>
      </c>
      <c r="D64" t="s">
        <v>85</v>
      </c>
      <c r="E64">
        <v>4</v>
      </c>
    </row>
    <row r="65" spans="1:5" x14ac:dyDescent="0.25">
      <c r="A65">
        <v>16</v>
      </c>
      <c r="B65" t="s">
        <v>44</v>
      </c>
      <c r="C65">
        <v>0</v>
      </c>
      <c r="D65" t="s">
        <v>85</v>
      </c>
      <c r="E65">
        <v>4</v>
      </c>
    </row>
    <row r="66" spans="1:5" x14ac:dyDescent="0.25">
      <c r="A66">
        <v>1</v>
      </c>
      <c r="B66" t="s">
        <v>33</v>
      </c>
      <c r="C66">
        <v>28</v>
      </c>
      <c r="D66" t="s">
        <v>118</v>
      </c>
      <c r="E66">
        <v>5</v>
      </c>
    </row>
    <row r="67" spans="1:5" x14ac:dyDescent="0.25">
      <c r="A67">
        <v>2</v>
      </c>
      <c r="B67" t="s">
        <v>34</v>
      </c>
      <c r="C67">
        <v>2</v>
      </c>
      <c r="D67" t="s">
        <v>118</v>
      </c>
      <c r="E67">
        <v>5</v>
      </c>
    </row>
    <row r="68" spans="1:5" x14ac:dyDescent="0.25">
      <c r="A68">
        <v>3</v>
      </c>
      <c r="B68" t="s">
        <v>35</v>
      </c>
      <c r="C68">
        <v>0</v>
      </c>
      <c r="D68" t="s">
        <v>118</v>
      </c>
      <c r="E68">
        <v>5</v>
      </c>
    </row>
    <row r="69" spans="1:5" x14ac:dyDescent="0.25">
      <c r="A69">
        <v>4</v>
      </c>
      <c r="B69" t="s">
        <v>36</v>
      </c>
      <c r="C69">
        <v>0</v>
      </c>
      <c r="D69" t="s">
        <v>118</v>
      </c>
      <c r="E69">
        <v>5</v>
      </c>
    </row>
    <row r="70" spans="1:5" x14ac:dyDescent="0.25">
      <c r="A70">
        <v>5</v>
      </c>
      <c r="B70" t="s">
        <v>37</v>
      </c>
      <c r="C70">
        <v>0</v>
      </c>
      <c r="D70" t="s">
        <v>118</v>
      </c>
      <c r="E70">
        <v>5</v>
      </c>
    </row>
    <row r="71" spans="1:5" x14ac:dyDescent="0.25">
      <c r="A71">
        <v>6</v>
      </c>
      <c r="B71" t="s">
        <v>45</v>
      </c>
      <c r="C71">
        <v>0</v>
      </c>
      <c r="D71" t="s">
        <v>118</v>
      </c>
      <c r="E71">
        <v>5</v>
      </c>
    </row>
    <row r="72" spans="1:5" x14ac:dyDescent="0.25">
      <c r="A72">
        <v>7</v>
      </c>
      <c r="B72" t="s">
        <v>117</v>
      </c>
      <c r="C72">
        <v>0</v>
      </c>
      <c r="D72" t="s">
        <v>118</v>
      </c>
      <c r="E72">
        <v>5</v>
      </c>
    </row>
    <row r="73" spans="1:5" x14ac:dyDescent="0.25">
      <c r="A73">
        <v>8</v>
      </c>
      <c r="B73" t="s">
        <v>4</v>
      </c>
      <c r="C73">
        <v>0</v>
      </c>
      <c r="D73" t="s">
        <v>118</v>
      </c>
      <c r="E73">
        <v>5</v>
      </c>
    </row>
    <row r="74" spans="1:5" x14ac:dyDescent="0.25">
      <c r="A74">
        <v>9</v>
      </c>
      <c r="B74" t="s">
        <v>38</v>
      </c>
      <c r="C74">
        <v>0</v>
      </c>
      <c r="D74" t="s">
        <v>118</v>
      </c>
      <c r="E74">
        <v>5</v>
      </c>
    </row>
    <row r="75" spans="1:5" x14ac:dyDescent="0.25">
      <c r="A75">
        <v>10</v>
      </c>
      <c r="B75" t="s">
        <v>39</v>
      </c>
      <c r="C75">
        <v>0</v>
      </c>
      <c r="D75" t="s">
        <v>118</v>
      </c>
      <c r="E75">
        <v>5</v>
      </c>
    </row>
    <row r="76" spans="1:5" x14ac:dyDescent="0.25">
      <c r="A76">
        <v>11</v>
      </c>
      <c r="B76" t="s">
        <v>40</v>
      </c>
      <c r="C76">
        <v>59</v>
      </c>
      <c r="D76" t="s">
        <v>118</v>
      </c>
      <c r="E76">
        <v>5</v>
      </c>
    </row>
    <row r="77" spans="1:5" x14ac:dyDescent="0.25">
      <c r="A77">
        <v>12</v>
      </c>
      <c r="B77" t="s">
        <v>41</v>
      </c>
      <c r="C77">
        <v>0</v>
      </c>
      <c r="D77" t="s">
        <v>118</v>
      </c>
      <c r="E77">
        <v>5</v>
      </c>
    </row>
    <row r="78" spans="1:5" x14ac:dyDescent="0.25">
      <c r="A78">
        <v>13</v>
      </c>
      <c r="B78" t="s">
        <v>10</v>
      </c>
      <c r="C78">
        <v>0</v>
      </c>
      <c r="D78" t="s">
        <v>118</v>
      </c>
      <c r="E78">
        <v>5</v>
      </c>
    </row>
    <row r="79" spans="1:5" x14ac:dyDescent="0.25">
      <c r="A79">
        <v>14</v>
      </c>
      <c r="B79" t="s">
        <v>42</v>
      </c>
      <c r="C79">
        <v>0</v>
      </c>
      <c r="D79" t="s">
        <v>118</v>
      </c>
      <c r="E79">
        <v>5</v>
      </c>
    </row>
    <row r="80" spans="1:5" x14ac:dyDescent="0.25">
      <c r="A80">
        <v>15</v>
      </c>
      <c r="B80" t="s">
        <v>43</v>
      </c>
      <c r="C80">
        <v>0</v>
      </c>
      <c r="D80" t="s">
        <v>118</v>
      </c>
      <c r="E80">
        <v>5</v>
      </c>
    </row>
    <row r="81" spans="1:5" x14ac:dyDescent="0.25">
      <c r="A81">
        <v>16</v>
      </c>
      <c r="B81" t="s">
        <v>44</v>
      </c>
      <c r="C81">
        <v>0</v>
      </c>
      <c r="D81" t="s">
        <v>118</v>
      </c>
      <c r="E81">
        <v>5</v>
      </c>
    </row>
    <row r="82" spans="1:5" x14ac:dyDescent="0.25">
      <c r="A82">
        <v>1</v>
      </c>
      <c r="B82" t="s">
        <v>33</v>
      </c>
      <c r="C82">
        <v>0</v>
      </c>
      <c r="D82" t="s">
        <v>38</v>
      </c>
      <c r="E82">
        <v>6</v>
      </c>
    </row>
    <row r="83" spans="1:5" x14ac:dyDescent="0.25">
      <c r="A83">
        <v>2</v>
      </c>
      <c r="B83" t="s">
        <v>34</v>
      </c>
      <c r="C83">
        <v>0</v>
      </c>
      <c r="D83" t="s">
        <v>38</v>
      </c>
      <c r="E83">
        <v>6</v>
      </c>
    </row>
    <row r="84" spans="1:5" x14ac:dyDescent="0.25">
      <c r="A84">
        <v>3</v>
      </c>
      <c r="B84" t="s">
        <v>35</v>
      </c>
      <c r="C84">
        <v>0</v>
      </c>
      <c r="D84" t="s">
        <v>38</v>
      </c>
      <c r="E84">
        <v>6</v>
      </c>
    </row>
    <row r="85" spans="1:5" x14ac:dyDescent="0.25">
      <c r="A85">
        <v>4</v>
      </c>
      <c r="B85" t="s">
        <v>36</v>
      </c>
      <c r="C85">
        <v>0</v>
      </c>
      <c r="D85" t="s">
        <v>38</v>
      </c>
      <c r="E85">
        <v>6</v>
      </c>
    </row>
    <row r="86" spans="1:5" x14ac:dyDescent="0.25">
      <c r="A86">
        <v>5</v>
      </c>
      <c r="B86" t="s">
        <v>37</v>
      </c>
      <c r="C86">
        <v>0</v>
      </c>
      <c r="D86" t="s">
        <v>38</v>
      </c>
      <c r="E86">
        <v>6</v>
      </c>
    </row>
    <row r="87" spans="1:5" x14ac:dyDescent="0.25">
      <c r="A87">
        <v>6</v>
      </c>
      <c r="B87" t="s">
        <v>45</v>
      </c>
      <c r="C87">
        <v>0</v>
      </c>
      <c r="D87" t="s">
        <v>38</v>
      </c>
      <c r="E87">
        <v>6</v>
      </c>
    </row>
    <row r="88" spans="1:5" x14ac:dyDescent="0.25">
      <c r="A88">
        <v>7</v>
      </c>
      <c r="B88" t="s">
        <v>117</v>
      </c>
      <c r="C88">
        <v>0</v>
      </c>
      <c r="D88" t="s">
        <v>38</v>
      </c>
      <c r="E88">
        <v>6</v>
      </c>
    </row>
    <row r="89" spans="1:5" x14ac:dyDescent="0.25">
      <c r="A89">
        <v>8</v>
      </c>
      <c r="B89" t="s">
        <v>4</v>
      </c>
      <c r="C89">
        <v>0</v>
      </c>
      <c r="D89" t="s">
        <v>38</v>
      </c>
      <c r="E89">
        <v>6</v>
      </c>
    </row>
    <row r="90" spans="1:5" x14ac:dyDescent="0.25">
      <c r="A90">
        <v>9</v>
      </c>
      <c r="B90" t="s">
        <v>38</v>
      </c>
      <c r="C90">
        <v>0</v>
      </c>
      <c r="D90" t="s">
        <v>38</v>
      </c>
      <c r="E90">
        <v>6</v>
      </c>
    </row>
    <row r="91" spans="1:5" x14ac:dyDescent="0.25">
      <c r="A91">
        <v>10</v>
      </c>
      <c r="B91" t="s">
        <v>39</v>
      </c>
      <c r="C91">
        <v>0</v>
      </c>
      <c r="D91" t="s">
        <v>38</v>
      </c>
      <c r="E91">
        <v>6</v>
      </c>
    </row>
    <row r="92" spans="1:5" x14ac:dyDescent="0.25">
      <c r="A92">
        <v>11</v>
      </c>
      <c r="B92" t="s">
        <v>40</v>
      </c>
      <c r="C92">
        <v>11</v>
      </c>
      <c r="D92" t="s">
        <v>38</v>
      </c>
      <c r="E92">
        <v>6</v>
      </c>
    </row>
    <row r="93" spans="1:5" x14ac:dyDescent="0.25">
      <c r="A93">
        <v>12</v>
      </c>
      <c r="B93" t="s">
        <v>41</v>
      </c>
      <c r="C93">
        <v>0</v>
      </c>
      <c r="D93" t="s">
        <v>38</v>
      </c>
      <c r="E93">
        <v>6</v>
      </c>
    </row>
    <row r="94" spans="1:5" x14ac:dyDescent="0.25">
      <c r="A94">
        <v>13</v>
      </c>
      <c r="B94" t="s">
        <v>10</v>
      </c>
      <c r="C94">
        <v>0</v>
      </c>
      <c r="D94" t="s">
        <v>38</v>
      </c>
      <c r="E94">
        <v>6</v>
      </c>
    </row>
    <row r="95" spans="1:5" x14ac:dyDescent="0.25">
      <c r="A95">
        <v>14</v>
      </c>
      <c r="B95" t="s">
        <v>42</v>
      </c>
      <c r="C95">
        <v>0</v>
      </c>
      <c r="D95" t="s">
        <v>38</v>
      </c>
      <c r="E95">
        <v>6</v>
      </c>
    </row>
    <row r="96" spans="1:5" x14ac:dyDescent="0.25">
      <c r="A96">
        <v>15</v>
      </c>
      <c r="B96" t="s">
        <v>43</v>
      </c>
      <c r="C96">
        <v>0</v>
      </c>
      <c r="D96" t="s">
        <v>38</v>
      </c>
      <c r="E96">
        <v>6</v>
      </c>
    </row>
    <row r="97" spans="1:5" x14ac:dyDescent="0.25">
      <c r="A97">
        <v>16</v>
      </c>
      <c r="B97" t="s">
        <v>44</v>
      </c>
      <c r="C97">
        <v>0</v>
      </c>
      <c r="D97" t="s">
        <v>38</v>
      </c>
      <c r="E97">
        <v>6</v>
      </c>
    </row>
    <row r="98" spans="1:5" x14ac:dyDescent="0.25">
      <c r="A98">
        <v>1</v>
      </c>
      <c r="B98" t="s">
        <v>33</v>
      </c>
      <c r="C98">
        <v>0</v>
      </c>
      <c r="D98" t="s">
        <v>4</v>
      </c>
      <c r="E98">
        <v>7</v>
      </c>
    </row>
    <row r="99" spans="1:5" x14ac:dyDescent="0.25">
      <c r="A99">
        <v>2</v>
      </c>
      <c r="B99" t="s">
        <v>34</v>
      </c>
      <c r="C99">
        <v>0</v>
      </c>
      <c r="D99" t="s">
        <v>4</v>
      </c>
      <c r="E99">
        <v>7</v>
      </c>
    </row>
    <row r="100" spans="1:5" x14ac:dyDescent="0.25">
      <c r="A100">
        <v>3</v>
      </c>
      <c r="B100" t="s">
        <v>35</v>
      </c>
      <c r="C100">
        <v>0</v>
      </c>
      <c r="D100" t="s">
        <v>4</v>
      </c>
      <c r="E100">
        <v>7</v>
      </c>
    </row>
    <row r="101" spans="1:5" x14ac:dyDescent="0.25">
      <c r="A101">
        <v>4</v>
      </c>
      <c r="B101" t="s">
        <v>36</v>
      </c>
      <c r="C101">
        <v>0</v>
      </c>
      <c r="D101" t="s">
        <v>4</v>
      </c>
      <c r="E101">
        <v>7</v>
      </c>
    </row>
    <row r="102" spans="1:5" x14ac:dyDescent="0.25">
      <c r="A102">
        <v>5</v>
      </c>
      <c r="B102" t="s">
        <v>37</v>
      </c>
      <c r="C102">
        <v>0</v>
      </c>
      <c r="D102" t="s">
        <v>4</v>
      </c>
      <c r="E102">
        <v>7</v>
      </c>
    </row>
    <row r="103" spans="1:5" x14ac:dyDescent="0.25">
      <c r="A103">
        <v>6</v>
      </c>
      <c r="B103" t="s">
        <v>45</v>
      </c>
      <c r="C103">
        <v>0</v>
      </c>
      <c r="D103" t="s">
        <v>4</v>
      </c>
      <c r="E103">
        <v>7</v>
      </c>
    </row>
    <row r="104" spans="1:5" x14ac:dyDescent="0.25">
      <c r="A104">
        <v>7</v>
      </c>
      <c r="B104" t="s">
        <v>117</v>
      </c>
      <c r="C104">
        <v>0</v>
      </c>
      <c r="D104" t="s">
        <v>4</v>
      </c>
      <c r="E104">
        <v>7</v>
      </c>
    </row>
    <row r="105" spans="1:5" x14ac:dyDescent="0.25">
      <c r="A105">
        <v>8</v>
      </c>
      <c r="B105" t="s">
        <v>4</v>
      </c>
      <c r="C105">
        <v>0</v>
      </c>
      <c r="D105" t="s">
        <v>4</v>
      </c>
      <c r="E105">
        <v>7</v>
      </c>
    </row>
    <row r="106" spans="1:5" x14ac:dyDescent="0.25">
      <c r="A106">
        <v>9</v>
      </c>
      <c r="B106" t="s">
        <v>38</v>
      </c>
      <c r="C106">
        <v>0</v>
      </c>
      <c r="D106" t="s">
        <v>4</v>
      </c>
      <c r="E106">
        <v>7</v>
      </c>
    </row>
    <row r="107" spans="1:5" x14ac:dyDescent="0.25">
      <c r="A107">
        <v>10</v>
      </c>
      <c r="B107" t="s">
        <v>39</v>
      </c>
      <c r="C107">
        <v>0</v>
      </c>
      <c r="D107" t="s">
        <v>4</v>
      </c>
      <c r="E107">
        <v>7</v>
      </c>
    </row>
    <row r="108" spans="1:5" x14ac:dyDescent="0.25">
      <c r="A108">
        <v>11</v>
      </c>
      <c r="B108" t="s">
        <v>40</v>
      </c>
      <c r="C108">
        <v>0</v>
      </c>
      <c r="D108" t="s">
        <v>4</v>
      </c>
      <c r="E108">
        <v>7</v>
      </c>
    </row>
    <row r="109" spans="1:5" x14ac:dyDescent="0.25">
      <c r="A109">
        <v>12</v>
      </c>
      <c r="B109" t="s">
        <v>41</v>
      </c>
      <c r="C109">
        <v>0</v>
      </c>
      <c r="D109" t="s">
        <v>4</v>
      </c>
      <c r="E109">
        <v>7</v>
      </c>
    </row>
    <row r="110" spans="1:5" x14ac:dyDescent="0.25">
      <c r="A110">
        <v>13</v>
      </c>
      <c r="B110" t="s">
        <v>10</v>
      </c>
      <c r="C110">
        <v>0</v>
      </c>
      <c r="D110" t="s">
        <v>4</v>
      </c>
      <c r="E110">
        <v>7</v>
      </c>
    </row>
    <row r="111" spans="1:5" x14ac:dyDescent="0.25">
      <c r="A111">
        <v>14</v>
      </c>
      <c r="B111" t="s">
        <v>42</v>
      </c>
      <c r="C111">
        <v>0</v>
      </c>
      <c r="D111" t="s">
        <v>4</v>
      </c>
      <c r="E111">
        <v>7</v>
      </c>
    </row>
    <row r="112" spans="1:5" x14ac:dyDescent="0.25">
      <c r="A112">
        <v>15</v>
      </c>
      <c r="B112" t="s">
        <v>43</v>
      </c>
      <c r="C112">
        <v>0</v>
      </c>
      <c r="D112" t="s">
        <v>4</v>
      </c>
      <c r="E112">
        <v>7</v>
      </c>
    </row>
    <row r="113" spans="1:5" x14ac:dyDescent="0.25">
      <c r="A113">
        <v>16</v>
      </c>
      <c r="B113" t="s">
        <v>44</v>
      </c>
      <c r="C113">
        <v>0</v>
      </c>
      <c r="D113" t="s">
        <v>4</v>
      </c>
      <c r="E113">
        <v>7</v>
      </c>
    </row>
    <row r="114" spans="1:5" x14ac:dyDescent="0.25">
      <c r="A114">
        <v>1</v>
      </c>
      <c r="B114" t="s">
        <v>33</v>
      </c>
      <c r="C114" s="2">
        <v>0</v>
      </c>
      <c r="D114" t="s">
        <v>41</v>
      </c>
      <c r="E114">
        <v>8</v>
      </c>
    </row>
    <row r="115" spans="1:5" x14ac:dyDescent="0.25">
      <c r="A115">
        <v>2</v>
      </c>
      <c r="B115" t="s">
        <v>34</v>
      </c>
      <c r="C115" s="2">
        <v>0</v>
      </c>
      <c r="D115" s="2" t="s">
        <v>41</v>
      </c>
      <c r="E115">
        <v>8</v>
      </c>
    </row>
    <row r="116" spans="1:5" x14ac:dyDescent="0.25">
      <c r="A116">
        <v>3</v>
      </c>
      <c r="B116" t="s">
        <v>35</v>
      </c>
      <c r="C116" s="2">
        <v>0</v>
      </c>
      <c r="D116" s="2" t="s">
        <v>41</v>
      </c>
      <c r="E116">
        <v>8</v>
      </c>
    </row>
    <row r="117" spans="1:5" x14ac:dyDescent="0.25">
      <c r="A117">
        <v>4</v>
      </c>
      <c r="B117" t="s">
        <v>36</v>
      </c>
      <c r="C117" s="2">
        <v>0</v>
      </c>
      <c r="D117" s="2" t="s">
        <v>41</v>
      </c>
      <c r="E117">
        <v>8</v>
      </c>
    </row>
    <row r="118" spans="1:5" x14ac:dyDescent="0.25">
      <c r="A118">
        <v>5</v>
      </c>
      <c r="B118" t="s">
        <v>37</v>
      </c>
      <c r="C118" s="2">
        <v>0</v>
      </c>
      <c r="D118" s="2" t="s">
        <v>41</v>
      </c>
      <c r="E118">
        <v>8</v>
      </c>
    </row>
    <row r="119" spans="1:5" x14ac:dyDescent="0.25">
      <c r="A119">
        <v>6</v>
      </c>
      <c r="B119" t="s">
        <v>45</v>
      </c>
      <c r="C119" s="2">
        <v>0</v>
      </c>
      <c r="D119" s="2" t="s">
        <v>41</v>
      </c>
      <c r="E119">
        <v>8</v>
      </c>
    </row>
    <row r="120" spans="1:5" x14ac:dyDescent="0.25">
      <c r="A120">
        <v>7</v>
      </c>
      <c r="B120" t="s">
        <v>117</v>
      </c>
      <c r="C120" s="2">
        <v>0</v>
      </c>
      <c r="D120" s="2" t="s">
        <v>41</v>
      </c>
      <c r="E120">
        <v>8</v>
      </c>
    </row>
    <row r="121" spans="1:5" x14ac:dyDescent="0.25">
      <c r="A121" s="2">
        <v>8</v>
      </c>
      <c r="B121" s="2" t="s">
        <v>4</v>
      </c>
      <c r="C121" s="2">
        <v>0</v>
      </c>
      <c r="D121" s="2" t="s">
        <v>41</v>
      </c>
      <c r="E121" s="2">
        <v>8</v>
      </c>
    </row>
    <row r="122" spans="1:5" x14ac:dyDescent="0.25">
      <c r="A122" s="2">
        <v>9</v>
      </c>
      <c r="B122" s="2" t="s">
        <v>38</v>
      </c>
      <c r="C122" s="2">
        <v>0</v>
      </c>
      <c r="D122" s="2" t="s">
        <v>41</v>
      </c>
      <c r="E122" s="2">
        <v>8</v>
      </c>
    </row>
    <row r="123" spans="1:5" x14ac:dyDescent="0.25">
      <c r="A123" s="2">
        <v>10</v>
      </c>
      <c r="B123" s="2" t="s">
        <v>39</v>
      </c>
      <c r="C123" s="2">
        <v>0</v>
      </c>
      <c r="D123" s="2" t="s">
        <v>41</v>
      </c>
      <c r="E123" s="2">
        <v>8</v>
      </c>
    </row>
    <row r="124" spans="1:5" x14ac:dyDescent="0.25">
      <c r="A124" s="2">
        <v>11</v>
      </c>
      <c r="B124" s="2" t="s">
        <v>40</v>
      </c>
      <c r="C124" s="2">
        <v>84</v>
      </c>
      <c r="D124" s="2" t="s">
        <v>41</v>
      </c>
      <c r="E124" s="2">
        <v>8</v>
      </c>
    </row>
    <row r="125" spans="1:5" x14ac:dyDescent="0.25">
      <c r="A125" s="2">
        <v>12</v>
      </c>
      <c r="B125" s="2" t="s">
        <v>41</v>
      </c>
      <c r="C125" s="2">
        <v>0</v>
      </c>
      <c r="D125" s="2" t="s">
        <v>41</v>
      </c>
      <c r="E125" s="2">
        <v>8</v>
      </c>
    </row>
    <row r="126" spans="1:5" x14ac:dyDescent="0.25">
      <c r="A126" s="2">
        <v>13</v>
      </c>
      <c r="B126" s="2" t="s">
        <v>10</v>
      </c>
      <c r="C126" s="2">
        <v>0</v>
      </c>
      <c r="D126" s="2" t="s">
        <v>41</v>
      </c>
      <c r="E126" s="2">
        <v>8</v>
      </c>
    </row>
    <row r="127" spans="1:5" x14ac:dyDescent="0.25">
      <c r="A127" s="2">
        <v>14</v>
      </c>
      <c r="B127" s="2" t="s">
        <v>42</v>
      </c>
      <c r="C127" s="2">
        <v>0</v>
      </c>
      <c r="D127" s="2" t="s">
        <v>41</v>
      </c>
      <c r="E127" s="2">
        <v>8</v>
      </c>
    </row>
    <row r="128" spans="1:5" x14ac:dyDescent="0.25">
      <c r="A128" s="2">
        <v>15</v>
      </c>
      <c r="B128" s="2" t="s">
        <v>43</v>
      </c>
      <c r="C128" s="2">
        <v>0</v>
      </c>
      <c r="D128" s="2" t="s">
        <v>41</v>
      </c>
      <c r="E128" s="2">
        <v>8</v>
      </c>
    </row>
    <row r="129" spans="1:5" x14ac:dyDescent="0.25">
      <c r="A129" s="2">
        <v>16</v>
      </c>
      <c r="B129" s="2" t="s">
        <v>44</v>
      </c>
      <c r="C129" s="2">
        <v>0</v>
      </c>
      <c r="D129" s="2" t="s">
        <v>41</v>
      </c>
      <c r="E129" s="2">
        <v>8</v>
      </c>
    </row>
    <row r="130" spans="1:5" x14ac:dyDescent="0.25">
      <c r="A130" s="2">
        <v>1</v>
      </c>
      <c r="B130" s="2" t="s">
        <v>33</v>
      </c>
      <c r="C130" s="2">
        <v>1724</v>
      </c>
      <c r="D130" s="2" t="s">
        <v>84</v>
      </c>
      <c r="E130" s="2">
        <v>9</v>
      </c>
    </row>
    <row r="131" spans="1:5" x14ac:dyDescent="0.25">
      <c r="A131" s="2">
        <v>2</v>
      </c>
      <c r="B131" s="2" t="s">
        <v>34</v>
      </c>
      <c r="C131" s="2">
        <v>177</v>
      </c>
      <c r="D131" s="2" t="s">
        <v>84</v>
      </c>
      <c r="E131" s="2">
        <v>9</v>
      </c>
    </row>
    <row r="132" spans="1:5" x14ac:dyDescent="0.25">
      <c r="A132" s="2">
        <v>3</v>
      </c>
      <c r="B132" s="2" t="s">
        <v>35</v>
      </c>
      <c r="C132" s="2">
        <v>36</v>
      </c>
      <c r="D132" s="2" t="s">
        <v>84</v>
      </c>
      <c r="E132" s="2">
        <v>9</v>
      </c>
    </row>
    <row r="133" spans="1:5" x14ac:dyDescent="0.25">
      <c r="A133" s="2">
        <v>4</v>
      </c>
      <c r="B133" s="2" t="s">
        <v>36</v>
      </c>
      <c r="C133" s="2">
        <v>3</v>
      </c>
      <c r="D133" s="2" t="s">
        <v>84</v>
      </c>
      <c r="E133" s="2">
        <v>9</v>
      </c>
    </row>
    <row r="134" spans="1:5" x14ac:dyDescent="0.25">
      <c r="A134" s="2">
        <v>5</v>
      </c>
      <c r="B134" s="2" t="s">
        <v>37</v>
      </c>
      <c r="C134" s="2">
        <v>0</v>
      </c>
      <c r="D134" s="2" t="s">
        <v>84</v>
      </c>
      <c r="E134" s="2">
        <v>9</v>
      </c>
    </row>
    <row r="135" spans="1:5" x14ac:dyDescent="0.25">
      <c r="A135" s="2">
        <v>6</v>
      </c>
      <c r="B135" s="2" t="s">
        <v>45</v>
      </c>
      <c r="C135" s="2">
        <v>0</v>
      </c>
      <c r="D135" s="2" t="s">
        <v>84</v>
      </c>
      <c r="E135" s="2">
        <v>9</v>
      </c>
    </row>
    <row r="136" spans="1:5" x14ac:dyDescent="0.25">
      <c r="A136" s="2">
        <v>7</v>
      </c>
      <c r="B136" s="2" t="s">
        <v>117</v>
      </c>
      <c r="C136" s="2">
        <v>0</v>
      </c>
      <c r="D136" s="2" t="s">
        <v>84</v>
      </c>
      <c r="E136" s="2">
        <v>9</v>
      </c>
    </row>
    <row r="137" spans="1:5" x14ac:dyDescent="0.25">
      <c r="A137" s="2">
        <v>8</v>
      </c>
      <c r="B137" s="2" t="s">
        <v>4</v>
      </c>
      <c r="C137" s="2">
        <v>0</v>
      </c>
      <c r="D137" s="2" t="s">
        <v>84</v>
      </c>
      <c r="E137" s="2">
        <v>9</v>
      </c>
    </row>
    <row r="138" spans="1:5" x14ac:dyDescent="0.25">
      <c r="A138" s="2">
        <v>9</v>
      </c>
      <c r="B138" s="2" t="s">
        <v>38</v>
      </c>
      <c r="C138" s="2">
        <v>1</v>
      </c>
      <c r="D138" s="2" t="s">
        <v>84</v>
      </c>
      <c r="E138" s="2">
        <v>9</v>
      </c>
    </row>
    <row r="139" spans="1:5" x14ac:dyDescent="0.25">
      <c r="A139" s="2">
        <v>10</v>
      </c>
      <c r="B139" s="2" t="s">
        <v>39</v>
      </c>
      <c r="C139" s="2">
        <v>1</v>
      </c>
      <c r="D139" s="2" t="s">
        <v>84</v>
      </c>
      <c r="E139" s="2">
        <v>9</v>
      </c>
    </row>
    <row r="140" spans="1:5" x14ac:dyDescent="0.25">
      <c r="A140" s="2">
        <v>11</v>
      </c>
      <c r="B140" s="2" t="s">
        <v>40</v>
      </c>
      <c r="C140" s="2">
        <v>473</v>
      </c>
      <c r="D140" s="2" t="s">
        <v>84</v>
      </c>
      <c r="E140" s="2">
        <v>9</v>
      </c>
    </row>
    <row r="141" spans="1:5" x14ac:dyDescent="0.25">
      <c r="A141" s="2">
        <v>12</v>
      </c>
      <c r="B141" s="2" t="s">
        <v>41</v>
      </c>
      <c r="C141" s="2">
        <v>0</v>
      </c>
      <c r="D141" s="2" t="s">
        <v>84</v>
      </c>
      <c r="E141" s="2">
        <v>9</v>
      </c>
    </row>
    <row r="142" spans="1:5" x14ac:dyDescent="0.25">
      <c r="A142" s="2">
        <v>13</v>
      </c>
      <c r="B142" s="2" t="s">
        <v>10</v>
      </c>
      <c r="C142" s="2">
        <v>1</v>
      </c>
      <c r="D142" s="2" t="s">
        <v>84</v>
      </c>
      <c r="E142" s="2">
        <v>9</v>
      </c>
    </row>
    <row r="143" spans="1:5" x14ac:dyDescent="0.25">
      <c r="A143" s="2">
        <v>14</v>
      </c>
      <c r="B143" s="2" t="s">
        <v>42</v>
      </c>
      <c r="C143" s="2">
        <v>4</v>
      </c>
      <c r="D143" s="2" t="s">
        <v>84</v>
      </c>
      <c r="E143" s="2">
        <v>9</v>
      </c>
    </row>
    <row r="144" spans="1:5" x14ac:dyDescent="0.25">
      <c r="A144" s="2">
        <v>15</v>
      </c>
      <c r="B144" s="2" t="s">
        <v>43</v>
      </c>
      <c r="C144" s="2">
        <v>0</v>
      </c>
      <c r="D144" s="2" t="s">
        <v>84</v>
      </c>
      <c r="E144" s="2">
        <v>9</v>
      </c>
    </row>
    <row r="145" spans="1:5" x14ac:dyDescent="0.25">
      <c r="A145" s="2">
        <v>16</v>
      </c>
      <c r="B145" s="2" t="s">
        <v>44</v>
      </c>
      <c r="C145" s="2">
        <v>2</v>
      </c>
      <c r="D145" s="2" t="s">
        <v>84</v>
      </c>
      <c r="E145" s="2">
        <v>9</v>
      </c>
    </row>
  </sheetData>
  <pageMargins left="0.7" right="0.7" top="0.75" bottom="0.75" header="0.3" footer="0.3"/>
  <tableParts count="1">
    <tablePart r:id="rId1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/>
  <dimension ref="A1:D4"/>
  <sheetViews>
    <sheetView workbookViewId="0"/>
  </sheetViews>
  <sheetFormatPr defaultRowHeight="15" x14ac:dyDescent="0.25"/>
  <cols>
    <col min="1" max="1" width="5.28515625" bestFit="1" customWidth="1"/>
    <col min="2" max="2" width="8.5703125" bestFit="1" customWidth="1"/>
    <col min="3" max="3" width="38.7109375" bestFit="1" customWidth="1"/>
    <col min="4" max="4" width="18.7109375" bestFit="1" customWidth="1"/>
  </cols>
  <sheetData>
    <row r="1" spans="1:4" x14ac:dyDescent="0.25">
      <c r="A1" t="s">
        <v>96</v>
      </c>
      <c r="B1" t="s">
        <v>101</v>
      </c>
      <c r="C1" t="s">
        <v>2</v>
      </c>
      <c r="D1" t="s">
        <v>111</v>
      </c>
    </row>
    <row r="2" spans="1:4" x14ac:dyDescent="0.25">
      <c r="A2">
        <v>1</v>
      </c>
      <c r="B2">
        <v>87</v>
      </c>
      <c r="C2" t="s">
        <v>86</v>
      </c>
      <c r="D2" t="s">
        <v>3</v>
      </c>
    </row>
    <row r="3" spans="1:4" x14ac:dyDescent="0.25">
      <c r="A3">
        <v>2</v>
      </c>
      <c r="B3">
        <v>38</v>
      </c>
      <c r="C3" t="s">
        <v>86</v>
      </c>
      <c r="D3" t="s">
        <v>87</v>
      </c>
    </row>
    <row r="4" spans="1:4" x14ac:dyDescent="0.25">
      <c r="A4">
        <v>3</v>
      </c>
      <c r="B4">
        <v>2</v>
      </c>
      <c r="C4" t="s">
        <v>86</v>
      </c>
      <c r="D4" t="s">
        <v>88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9"/>
  <dimension ref="A1:C12"/>
  <sheetViews>
    <sheetView workbookViewId="0"/>
  </sheetViews>
  <sheetFormatPr defaultRowHeight="15" x14ac:dyDescent="0.25"/>
  <cols>
    <col min="1" max="1" width="5.28515625" bestFit="1" customWidth="1"/>
    <col min="2" max="2" width="19.42578125" bestFit="1" customWidth="1"/>
    <col min="3" max="3" width="8.5703125" bestFit="1" customWidth="1"/>
  </cols>
  <sheetData>
    <row r="1" spans="1:3" x14ac:dyDescent="0.25">
      <c r="A1" t="s">
        <v>96</v>
      </c>
      <c r="B1" t="s">
        <v>132</v>
      </c>
      <c r="C1" t="s">
        <v>101</v>
      </c>
    </row>
    <row r="2" spans="1:3" x14ac:dyDescent="0.25">
      <c r="A2">
        <v>1</v>
      </c>
      <c r="B2" t="s">
        <v>12</v>
      </c>
      <c r="C2">
        <v>243</v>
      </c>
    </row>
    <row r="3" spans="1:3" x14ac:dyDescent="0.25">
      <c r="A3">
        <v>2</v>
      </c>
      <c r="B3" t="s">
        <v>13</v>
      </c>
      <c r="C3">
        <v>52</v>
      </c>
    </row>
    <row r="4" spans="1:3" x14ac:dyDescent="0.25">
      <c r="A4">
        <v>3</v>
      </c>
      <c r="B4" t="s">
        <v>14</v>
      </c>
      <c r="C4">
        <v>26</v>
      </c>
    </row>
    <row r="5" spans="1:3" x14ac:dyDescent="0.25">
      <c r="A5">
        <v>4</v>
      </c>
      <c r="B5" t="s">
        <v>81</v>
      </c>
      <c r="C5">
        <v>97</v>
      </c>
    </row>
    <row r="6" spans="1:3" x14ac:dyDescent="0.25">
      <c r="A6">
        <v>5</v>
      </c>
      <c r="B6" t="s">
        <v>82</v>
      </c>
      <c r="C6">
        <v>0</v>
      </c>
    </row>
    <row r="7" spans="1:3" x14ac:dyDescent="0.25">
      <c r="A7">
        <v>6</v>
      </c>
      <c r="B7" t="s">
        <v>133</v>
      </c>
      <c r="C7">
        <v>0</v>
      </c>
    </row>
    <row r="8" spans="1:3" x14ac:dyDescent="0.25">
      <c r="A8">
        <v>7</v>
      </c>
      <c r="B8" t="s">
        <v>15</v>
      </c>
      <c r="C8">
        <v>0</v>
      </c>
    </row>
    <row r="9" spans="1:3" x14ac:dyDescent="0.25">
      <c r="A9">
        <v>8</v>
      </c>
      <c r="B9" t="s">
        <v>16</v>
      </c>
      <c r="C9">
        <v>0</v>
      </c>
    </row>
    <row r="10" spans="1:3" x14ac:dyDescent="0.25">
      <c r="A10">
        <v>9</v>
      </c>
      <c r="B10" t="s">
        <v>17</v>
      </c>
      <c r="C10">
        <v>0</v>
      </c>
    </row>
    <row r="11" spans="1:3" x14ac:dyDescent="0.25">
      <c r="A11">
        <v>10</v>
      </c>
      <c r="B11" t="s">
        <v>18</v>
      </c>
      <c r="C11">
        <v>0</v>
      </c>
    </row>
    <row r="12" spans="1:3" x14ac:dyDescent="0.25">
      <c r="A12">
        <v>11</v>
      </c>
      <c r="B12" t="s">
        <v>83</v>
      </c>
      <c r="C12">
        <v>0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/>
  <dimension ref="A1:D4"/>
  <sheetViews>
    <sheetView workbookViewId="0"/>
  </sheetViews>
  <sheetFormatPr defaultRowHeight="15" x14ac:dyDescent="0.25"/>
  <cols>
    <col min="1" max="1" width="5.28515625" bestFit="1" customWidth="1"/>
    <col min="2" max="2" width="14.5703125" bestFit="1" customWidth="1"/>
    <col min="3" max="3" width="10.5703125" bestFit="1" customWidth="1"/>
    <col min="4" max="4" width="10.140625" bestFit="1" customWidth="1"/>
  </cols>
  <sheetData>
    <row r="1" spans="1:4" x14ac:dyDescent="0.25">
      <c r="A1" t="s">
        <v>96</v>
      </c>
      <c r="B1" t="s">
        <v>128</v>
      </c>
      <c r="C1" t="s">
        <v>29</v>
      </c>
      <c r="D1" t="s">
        <v>129</v>
      </c>
    </row>
    <row r="2" spans="1:4" x14ac:dyDescent="0.25">
      <c r="A2">
        <v>1</v>
      </c>
      <c r="B2" t="s">
        <v>130</v>
      </c>
      <c r="C2">
        <v>0</v>
      </c>
      <c r="D2">
        <v>0</v>
      </c>
    </row>
    <row r="3" spans="1:4" x14ac:dyDescent="0.25">
      <c r="A3">
        <v>2</v>
      </c>
      <c r="B3" t="s">
        <v>131</v>
      </c>
      <c r="C3">
        <v>0</v>
      </c>
      <c r="D3">
        <v>0</v>
      </c>
    </row>
    <row r="4" spans="1:4" x14ac:dyDescent="0.25">
      <c r="A4">
        <v>3</v>
      </c>
      <c r="B4" t="s">
        <v>21</v>
      </c>
      <c r="C4">
        <v>0</v>
      </c>
      <c r="D4">
        <v>0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G37"/>
  <sheetViews>
    <sheetView workbookViewId="0">
      <selection activeCell="G19" sqref="G19"/>
    </sheetView>
  </sheetViews>
  <sheetFormatPr defaultRowHeight="15" x14ac:dyDescent="0.25"/>
  <cols>
    <col min="1" max="1" width="5.28515625" bestFit="1" customWidth="1"/>
    <col min="2" max="2" width="19" bestFit="1" customWidth="1"/>
    <col min="3" max="3" width="14.5703125" bestFit="1" customWidth="1"/>
    <col min="4" max="4" width="8.140625" bestFit="1" customWidth="1"/>
    <col min="6" max="6" width="8.5703125" bestFit="1" customWidth="1"/>
    <col min="7" max="7" width="11.28515625" bestFit="1" customWidth="1"/>
  </cols>
  <sheetData>
    <row r="1" spans="1:7" x14ac:dyDescent="0.25">
      <c r="A1" t="s">
        <v>96</v>
      </c>
      <c r="B1" t="s">
        <v>97</v>
      </c>
      <c r="C1" t="s">
        <v>98</v>
      </c>
      <c r="D1" t="s">
        <v>99</v>
      </c>
      <c r="E1" t="s">
        <v>100</v>
      </c>
      <c r="F1" t="s">
        <v>101</v>
      </c>
      <c r="G1" t="s">
        <v>102</v>
      </c>
    </row>
    <row r="2" spans="1:7" x14ac:dyDescent="0.25">
      <c r="A2">
        <v>1</v>
      </c>
      <c r="B2" t="s">
        <v>124</v>
      </c>
      <c r="C2" t="s">
        <v>30</v>
      </c>
      <c r="D2" t="s">
        <v>29</v>
      </c>
      <c r="E2">
        <v>1</v>
      </c>
      <c r="F2">
        <v>59</v>
      </c>
      <c r="G2">
        <v>1</v>
      </c>
    </row>
    <row r="3" spans="1:7" x14ac:dyDescent="0.25">
      <c r="A3">
        <v>2</v>
      </c>
      <c r="B3" t="s">
        <v>123</v>
      </c>
      <c r="C3" t="s">
        <v>30</v>
      </c>
      <c r="D3" t="s">
        <v>29</v>
      </c>
      <c r="E3">
        <v>1</v>
      </c>
      <c r="F3">
        <v>16</v>
      </c>
      <c r="G3">
        <v>1</v>
      </c>
    </row>
    <row r="4" spans="1:7" x14ac:dyDescent="0.25">
      <c r="A4">
        <v>3</v>
      </c>
      <c r="B4" t="s">
        <v>140</v>
      </c>
      <c r="C4" t="s">
        <v>30</v>
      </c>
      <c r="D4" t="s">
        <v>29</v>
      </c>
      <c r="E4">
        <v>1</v>
      </c>
      <c r="G4">
        <v>1</v>
      </c>
    </row>
    <row r="5" spans="1:7" x14ac:dyDescent="0.25">
      <c r="A5">
        <v>4</v>
      </c>
      <c r="B5" t="s">
        <v>150</v>
      </c>
      <c r="C5" t="s">
        <v>30</v>
      </c>
      <c r="D5" t="s">
        <v>29</v>
      </c>
      <c r="E5">
        <v>1</v>
      </c>
      <c r="G5">
        <v>1</v>
      </c>
    </row>
    <row r="6" spans="1:7" x14ac:dyDescent="0.25">
      <c r="A6">
        <v>5</v>
      </c>
      <c r="B6" t="s">
        <v>139</v>
      </c>
      <c r="C6" t="s">
        <v>30</v>
      </c>
      <c r="D6" t="s">
        <v>29</v>
      </c>
      <c r="E6">
        <v>1</v>
      </c>
      <c r="F6">
        <v>1</v>
      </c>
      <c r="G6">
        <v>1</v>
      </c>
    </row>
    <row r="7" spans="1:7" x14ac:dyDescent="0.25">
      <c r="A7">
        <v>6</v>
      </c>
      <c r="B7" t="s">
        <v>103</v>
      </c>
      <c r="C7" t="s">
        <v>30</v>
      </c>
      <c r="D7" t="s">
        <v>29</v>
      </c>
      <c r="E7">
        <v>1</v>
      </c>
      <c r="F7">
        <v>32</v>
      </c>
      <c r="G7">
        <v>1</v>
      </c>
    </row>
    <row r="8" spans="1:7" x14ac:dyDescent="0.25">
      <c r="A8">
        <v>1</v>
      </c>
      <c r="B8" t="s">
        <v>124</v>
      </c>
      <c r="C8" t="s">
        <v>30</v>
      </c>
      <c r="D8" t="s">
        <v>9</v>
      </c>
      <c r="E8">
        <v>2</v>
      </c>
      <c r="F8">
        <v>159</v>
      </c>
      <c r="G8">
        <v>1</v>
      </c>
    </row>
    <row r="9" spans="1:7" x14ac:dyDescent="0.25">
      <c r="A9">
        <v>2</v>
      </c>
      <c r="B9" t="s">
        <v>123</v>
      </c>
      <c r="C9" t="s">
        <v>30</v>
      </c>
      <c r="D9" t="s">
        <v>9</v>
      </c>
      <c r="E9">
        <v>2</v>
      </c>
      <c r="F9">
        <v>19</v>
      </c>
      <c r="G9">
        <v>1</v>
      </c>
    </row>
    <row r="10" spans="1:7" x14ac:dyDescent="0.25">
      <c r="A10">
        <v>3</v>
      </c>
      <c r="B10" t="s">
        <v>140</v>
      </c>
      <c r="C10" t="s">
        <v>30</v>
      </c>
      <c r="D10" t="s">
        <v>9</v>
      </c>
      <c r="E10">
        <v>2</v>
      </c>
      <c r="G10">
        <v>1</v>
      </c>
    </row>
    <row r="11" spans="1:7" x14ac:dyDescent="0.25">
      <c r="A11">
        <v>4</v>
      </c>
      <c r="B11" t="s">
        <v>150</v>
      </c>
      <c r="C11" t="s">
        <v>30</v>
      </c>
      <c r="D11" t="s">
        <v>9</v>
      </c>
      <c r="E11">
        <v>2</v>
      </c>
      <c r="G11">
        <v>1</v>
      </c>
    </row>
    <row r="12" spans="1:7" x14ac:dyDescent="0.25">
      <c r="A12">
        <v>5</v>
      </c>
      <c r="B12" t="s">
        <v>139</v>
      </c>
      <c r="C12" t="s">
        <v>30</v>
      </c>
      <c r="D12" t="s">
        <v>9</v>
      </c>
      <c r="E12">
        <v>2</v>
      </c>
      <c r="F12">
        <v>1</v>
      </c>
      <c r="G12">
        <v>1</v>
      </c>
    </row>
    <row r="13" spans="1:7" x14ac:dyDescent="0.25">
      <c r="A13">
        <v>6</v>
      </c>
      <c r="B13" t="s">
        <v>103</v>
      </c>
      <c r="C13" t="s">
        <v>30</v>
      </c>
      <c r="D13" t="s">
        <v>9</v>
      </c>
      <c r="E13">
        <v>2</v>
      </c>
      <c r="F13">
        <v>34</v>
      </c>
      <c r="G13">
        <v>1</v>
      </c>
    </row>
    <row r="14" spans="1:7" x14ac:dyDescent="0.25">
      <c r="A14">
        <v>1</v>
      </c>
      <c r="B14" t="s">
        <v>124</v>
      </c>
      <c r="C14" t="s">
        <v>53</v>
      </c>
      <c r="D14" t="s">
        <v>29</v>
      </c>
      <c r="E14">
        <v>1</v>
      </c>
      <c r="F14">
        <v>94</v>
      </c>
      <c r="G14">
        <v>2</v>
      </c>
    </row>
    <row r="15" spans="1:7" x14ac:dyDescent="0.25">
      <c r="A15">
        <v>2</v>
      </c>
      <c r="B15" t="s">
        <v>123</v>
      </c>
      <c r="C15" s="2" t="s">
        <v>53</v>
      </c>
      <c r="D15" t="s">
        <v>29</v>
      </c>
      <c r="E15">
        <v>1</v>
      </c>
      <c r="F15" s="2">
        <v>47</v>
      </c>
      <c r="G15">
        <v>2</v>
      </c>
    </row>
    <row r="16" spans="1:7" x14ac:dyDescent="0.25">
      <c r="A16">
        <v>3</v>
      </c>
      <c r="B16" t="s">
        <v>140</v>
      </c>
      <c r="C16" s="2" t="s">
        <v>53</v>
      </c>
      <c r="D16" t="s">
        <v>29</v>
      </c>
      <c r="E16">
        <v>1</v>
      </c>
      <c r="F16" s="2">
        <v>4</v>
      </c>
      <c r="G16">
        <v>2</v>
      </c>
    </row>
    <row r="17" spans="1:7" x14ac:dyDescent="0.25">
      <c r="A17">
        <v>4</v>
      </c>
      <c r="B17" t="s">
        <v>150</v>
      </c>
      <c r="C17" s="2" t="s">
        <v>53</v>
      </c>
      <c r="D17" t="s">
        <v>29</v>
      </c>
      <c r="E17">
        <v>1</v>
      </c>
      <c r="F17" s="2"/>
      <c r="G17">
        <v>2</v>
      </c>
    </row>
    <row r="18" spans="1:7" x14ac:dyDescent="0.25">
      <c r="A18">
        <v>5</v>
      </c>
      <c r="B18" t="s">
        <v>139</v>
      </c>
      <c r="C18" s="2" t="s">
        <v>53</v>
      </c>
      <c r="D18" t="s">
        <v>29</v>
      </c>
      <c r="E18">
        <v>1</v>
      </c>
      <c r="F18" s="2">
        <v>1</v>
      </c>
      <c r="G18">
        <v>2</v>
      </c>
    </row>
    <row r="19" spans="1:7" x14ac:dyDescent="0.25">
      <c r="A19">
        <v>6</v>
      </c>
      <c r="B19" t="s">
        <v>103</v>
      </c>
      <c r="C19" s="2" t="s">
        <v>53</v>
      </c>
      <c r="D19" t="s">
        <v>29</v>
      </c>
      <c r="E19">
        <v>1</v>
      </c>
      <c r="F19" s="2">
        <v>36</v>
      </c>
      <c r="G19">
        <v>2</v>
      </c>
    </row>
    <row r="20" spans="1:7" x14ac:dyDescent="0.25">
      <c r="A20">
        <v>1</v>
      </c>
      <c r="B20" t="s">
        <v>124</v>
      </c>
      <c r="C20" s="2" t="s">
        <v>53</v>
      </c>
      <c r="D20" t="s">
        <v>9</v>
      </c>
      <c r="E20">
        <v>2</v>
      </c>
      <c r="F20" s="2">
        <v>262</v>
      </c>
      <c r="G20">
        <v>2</v>
      </c>
    </row>
    <row r="21" spans="1:7" x14ac:dyDescent="0.25">
      <c r="A21">
        <v>2</v>
      </c>
      <c r="B21" t="s">
        <v>123</v>
      </c>
      <c r="C21" s="2" t="s">
        <v>53</v>
      </c>
      <c r="D21" t="s">
        <v>9</v>
      </c>
      <c r="E21">
        <v>2</v>
      </c>
      <c r="F21" s="2">
        <v>71</v>
      </c>
      <c r="G21">
        <v>2</v>
      </c>
    </row>
    <row r="22" spans="1:7" x14ac:dyDescent="0.25">
      <c r="A22">
        <v>3</v>
      </c>
      <c r="B22" t="s">
        <v>140</v>
      </c>
      <c r="C22" s="2" t="s">
        <v>53</v>
      </c>
      <c r="D22" t="s">
        <v>9</v>
      </c>
      <c r="E22">
        <v>2</v>
      </c>
      <c r="F22" s="2">
        <v>12</v>
      </c>
      <c r="G22">
        <v>2</v>
      </c>
    </row>
    <row r="23" spans="1:7" x14ac:dyDescent="0.25">
      <c r="A23">
        <v>4</v>
      </c>
      <c r="B23" t="s">
        <v>150</v>
      </c>
      <c r="C23" s="2" t="s">
        <v>53</v>
      </c>
      <c r="D23" t="s">
        <v>9</v>
      </c>
      <c r="E23">
        <v>2</v>
      </c>
      <c r="F23" s="2"/>
      <c r="G23">
        <v>2</v>
      </c>
    </row>
    <row r="24" spans="1:7" x14ac:dyDescent="0.25">
      <c r="A24">
        <v>5</v>
      </c>
      <c r="B24" t="s">
        <v>139</v>
      </c>
      <c r="C24" s="2" t="s">
        <v>53</v>
      </c>
      <c r="D24" t="s">
        <v>9</v>
      </c>
      <c r="E24">
        <v>2</v>
      </c>
      <c r="F24" s="2">
        <v>1</v>
      </c>
      <c r="G24">
        <v>2</v>
      </c>
    </row>
    <row r="25" spans="1:7" x14ac:dyDescent="0.25">
      <c r="A25">
        <v>6</v>
      </c>
      <c r="B25" t="s">
        <v>103</v>
      </c>
      <c r="C25" s="2" t="s">
        <v>53</v>
      </c>
      <c r="D25" t="s">
        <v>9</v>
      </c>
      <c r="E25">
        <v>2</v>
      </c>
      <c r="F25" s="2">
        <v>44</v>
      </c>
      <c r="G25">
        <v>2</v>
      </c>
    </row>
    <row r="26" spans="1:7" x14ac:dyDescent="0.25">
      <c r="A26">
        <v>1</v>
      </c>
      <c r="B26" t="s">
        <v>124</v>
      </c>
      <c r="C26" t="s">
        <v>104</v>
      </c>
      <c r="D26" t="s">
        <v>29</v>
      </c>
      <c r="E26">
        <v>1</v>
      </c>
      <c r="F26">
        <v>8</v>
      </c>
      <c r="G26">
        <v>3</v>
      </c>
    </row>
    <row r="27" spans="1:7" x14ac:dyDescent="0.25">
      <c r="A27">
        <v>2</v>
      </c>
      <c r="B27" t="s">
        <v>123</v>
      </c>
      <c r="C27" t="s">
        <v>104</v>
      </c>
      <c r="D27" t="s">
        <v>29</v>
      </c>
      <c r="E27">
        <v>1</v>
      </c>
      <c r="F27">
        <v>4</v>
      </c>
      <c r="G27">
        <v>3</v>
      </c>
    </row>
    <row r="28" spans="1:7" x14ac:dyDescent="0.25">
      <c r="A28">
        <v>3</v>
      </c>
      <c r="B28" t="s">
        <v>140</v>
      </c>
      <c r="C28" t="s">
        <v>104</v>
      </c>
      <c r="D28" t="s">
        <v>29</v>
      </c>
      <c r="E28">
        <v>1</v>
      </c>
      <c r="F28">
        <v>1</v>
      </c>
      <c r="G28">
        <v>3</v>
      </c>
    </row>
    <row r="29" spans="1:7" x14ac:dyDescent="0.25">
      <c r="A29">
        <v>4</v>
      </c>
      <c r="B29" t="s">
        <v>150</v>
      </c>
      <c r="C29" t="s">
        <v>104</v>
      </c>
      <c r="D29" t="s">
        <v>29</v>
      </c>
      <c r="E29">
        <v>1</v>
      </c>
      <c r="F29">
        <v>0</v>
      </c>
      <c r="G29">
        <v>3</v>
      </c>
    </row>
    <row r="30" spans="1:7" x14ac:dyDescent="0.25">
      <c r="A30">
        <v>5</v>
      </c>
      <c r="B30" t="s">
        <v>139</v>
      </c>
      <c r="C30" t="s">
        <v>104</v>
      </c>
      <c r="D30" t="s">
        <v>29</v>
      </c>
      <c r="E30">
        <v>1</v>
      </c>
      <c r="F30">
        <v>0</v>
      </c>
      <c r="G30">
        <v>3</v>
      </c>
    </row>
    <row r="31" spans="1:7" x14ac:dyDescent="0.25">
      <c r="A31">
        <v>6</v>
      </c>
      <c r="B31" t="s">
        <v>103</v>
      </c>
      <c r="C31" t="s">
        <v>104</v>
      </c>
      <c r="D31" t="s">
        <v>29</v>
      </c>
      <c r="E31">
        <v>1</v>
      </c>
      <c r="F31">
        <v>2</v>
      </c>
      <c r="G31">
        <v>3</v>
      </c>
    </row>
    <row r="32" spans="1:7" x14ac:dyDescent="0.25">
      <c r="A32">
        <v>1</v>
      </c>
      <c r="B32" t="s">
        <v>124</v>
      </c>
      <c r="C32" t="s">
        <v>104</v>
      </c>
      <c r="D32" t="s">
        <v>9</v>
      </c>
      <c r="E32">
        <v>2</v>
      </c>
      <c r="F32">
        <v>34</v>
      </c>
      <c r="G32">
        <v>3</v>
      </c>
    </row>
    <row r="33" spans="1:7" x14ac:dyDescent="0.25">
      <c r="A33">
        <v>2</v>
      </c>
      <c r="B33" t="s">
        <v>123</v>
      </c>
      <c r="C33" t="s">
        <v>104</v>
      </c>
      <c r="D33" t="s">
        <v>9</v>
      </c>
      <c r="E33">
        <v>2</v>
      </c>
      <c r="F33">
        <v>4</v>
      </c>
      <c r="G33">
        <v>3</v>
      </c>
    </row>
    <row r="34" spans="1:7" x14ac:dyDescent="0.25">
      <c r="A34">
        <v>3</v>
      </c>
      <c r="B34" t="s">
        <v>140</v>
      </c>
      <c r="C34" t="s">
        <v>104</v>
      </c>
      <c r="D34" t="s">
        <v>9</v>
      </c>
      <c r="E34">
        <v>2</v>
      </c>
      <c r="F34">
        <v>4</v>
      </c>
      <c r="G34">
        <v>3</v>
      </c>
    </row>
    <row r="35" spans="1:7" x14ac:dyDescent="0.25">
      <c r="A35">
        <v>4</v>
      </c>
      <c r="B35" t="s">
        <v>150</v>
      </c>
      <c r="C35" t="s">
        <v>104</v>
      </c>
      <c r="D35" t="s">
        <v>9</v>
      </c>
      <c r="E35">
        <v>2</v>
      </c>
      <c r="F35">
        <v>0</v>
      </c>
      <c r="G35">
        <v>3</v>
      </c>
    </row>
    <row r="36" spans="1:7" x14ac:dyDescent="0.25">
      <c r="A36">
        <v>5</v>
      </c>
      <c r="B36" t="s">
        <v>139</v>
      </c>
      <c r="C36" t="s">
        <v>104</v>
      </c>
      <c r="D36" t="s">
        <v>9</v>
      </c>
      <c r="E36">
        <v>2</v>
      </c>
      <c r="F36">
        <v>0</v>
      </c>
      <c r="G36">
        <v>3</v>
      </c>
    </row>
    <row r="37" spans="1:7" x14ac:dyDescent="0.25">
      <c r="A37">
        <v>6</v>
      </c>
      <c r="B37" t="s">
        <v>103</v>
      </c>
      <c r="C37" t="s">
        <v>104</v>
      </c>
      <c r="D37" t="s">
        <v>9</v>
      </c>
      <c r="E37">
        <v>2</v>
      </c>
      <c r="F37">
        <v>2</v>
      </c>
      <c r="G37">
        <v>3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G37"/>
  <sheetViews>
    <sheetView workbookViewId="0">
      <selection activeCell="E33" sqref="E33"/>
    </sheetView>
  </sheetViews>
  <sheetFormatPr defaultRowHeight="15" x14ac:dyDescent="0.25"/>
  <cols>
    <col min="1" max="1" width="5.28515625" bestFit="1" customWidth="1"/>
    <col min="2" max="2" width="19" bestFit="1" customWidth="1"/>
    <col min="3" max="3" width="14.5703125" bestFit="1" customWidth="1"/>
    <col min="4" max="4" width="8.140625" bestFit="1" customWidth="1"/>
    <col min="6" max="6" width="8.5703125" bestFit="1" customWidth="1"/>
    <col min="7" max="7" width="11.28515625" bestFit="1" customWidth="1"/>
  </cols>
  <sheetData>
    <row r="1" spans="1:7" x14ac:dyDescent="0.25">
      <c r="A1" t="s">
        <v>96</v>
      </c>
      <c r="B1" t="s">
        <v>97</v>
      </c>
      <c r="C1" t="s">
        <v>98</v>
      </c>
      <c r="D1" t="s">
        <v>99</v>
      </c>
      <c r="E1" t="s">
        <v>100</v>
      </c>
      <c r="F1" t="s">
        <v>101</v>
      </c>
      <c r="G1" t="s">
        <v>102</v>
      </c>
    </row>
    <row r="2" spans="1:7" x14ac:dyDescent="0.25">
      <c r="A2">
        <v>1</v>
      </c>
      <c r="B2" t="s">
        <v>124</v>
      </c>
      <c r="C2" t="s">
        <v>30</v>
      </c>
      <c r="D2" t="s">
        <v>29</v>
      </c>
      <c r="E2">
        <v>1</v>
      </c>
      <c r="F2">
        <v>351</v>
      </c>
      <c r="G2">
        <v>1</v>
      </c>
    </row>
    <row r="3" spans="1:7" x14ac:dyDescent="0.25">
      <c r="A3">
        <v>2</v>
      </c>
      <c r="B3" t="s">
        <v>123</v>
      </c>
      <c r="C3" t="s">
        <v>30</v>
      </c>
      <c r="D3" t="s">
        <v>29</v>
      </c>
      <c r="E3">
        <v>1</v>
      </c>
      <c r="F3">
        <v>102</v>
      </c>
      <c r="G3">
        <v>1</v>
      </c>
    </row>
    <row r="4" spans="1:7" x14ac:dyDescent="0.25">
      <c r="A4">
        <v>3</v>
      </c>
      <c r="B4" t="s">
        <v>140</v>
      </c>
      <c r="C4" t="s">
        <v>30</v>
      </c>
      <c r="D4" t="s">
        <v>29</v>
      </c>
      <c r="E4">
        <v>1</v>
      </c>
      <c r="F4">
        <v>19</v>
      </c>
      <c r="G4">
        <v>1</v>
      </c>
    </row>
    <row r="5" spans="1:7" x14ac:dyDescent="0.25">
      <c r="A5">
        <v>4</v>
      </c>
      <c r="B5" t="s">
        <v>150</v>
      </c>
      <c r="C5" t="s">
        <v>30</v>
      </c>
      <c r="D5" t="s">
        <v>29</v>
      </c>
      <c r="E5">
        <v>1</v>
      </c>
      <c r="F5">
        <v>13</v>
      </c>
      <c r="G5">
        <v>1</v>
      </c>
    </row>
    <row r="6" spans="1:7" x14ac:dyDescent="0.25">
      <c r="A6">
        <v>5</v>
      </c>
      <c r="B6" t="s">
        <v>139</v>
      </c>
      <c r="C6" t="s">
        <v>30</v>
      </c>
      <c r="D6" t="s">
        <v>29</v>
      </c>
      <c r="E6">
        <v>1</v>
      </c>
      <c r="F6">
        <v>7</v>
      </c>
      <c r="G6">
        <v>1</v>
      </c>
    </row>
    <row r="7" spans="1:7" x14ac:dyDescent="0.25">
      <c r="A7">
        <v>6</v>
      </c>
      <c r="B7" t="s">
        <v>103</v>
      </c>
      <c r="C7" t="s">
        <v>30</v>
      </c>
      <c r="D7" t="s">
        <v>29</v>
      </c>
      <c r="E7">
        <v>1</v>
      </c>
      <c r="F7">
        <v>155</v>
      </c>
      <c r="G7">
        <v>1</v>
      </c>
    </row>
    <row r="8" spans="1:7" x14ac:dyDescent="0.25">
      <c r="A8">
        <v>1</v>
      </c>
      <c r="B8" t="s">
        <v>124</v>
      </c>
      <c r="C8" t="s">
        <v>30</v>
      </c>
      <c r="D8" t="s">
        <v>9</v>
      </c>
      <c r="E8">
        <v>2</v>
      </c>
      <c r="F8">
        <v>1064</v>
      </c>
      <c r="G8">
        <v>1</v>
      </c>
    </row>
    <row r="9" spans="1:7" x14ac:dyDescent="0.25">
      <c r="A9">
        <v>2</v>
      </c>
      <c r="B9" t="s">
        <v>123</v>
      </c>
      <c r="C9" t="s">
        <v>30</v>
      </c>
      <c r="D9" t="s">
        <v>9</v>
      </c>
      <c r="E9">
        <v>2</v>
      </c>
      <c r="F9">
        <v>138</v>
      </c>
      <c r="G9">
        <v>1</v>
      </c>
    </row>
    <row r="10" spans="1:7" x14ac:dyDescent="0.25">
      <c r="A10">
        <v>3</v>
      </c>
      <c r="B10" t="s">
        <v>140</v>
      </c>
      <c r="C10" t="s">
        <v>30</v>
      </c>
      <c r="D10" t="s">
        <v>9</v>
      </c>
      <c r="E10">
        <v>2</v>
      </c>
      <c r="F10">
        <v>41</v>
      </c>
      <c r="G10">
        <v>1</v>
      </c>
    </row>
    <row r="11" spans="1:7" x14ac:dyDescent="0.25">
      <c r="A11">
        <v>4</v>
      </c>
      <c r="B11" t="s">
        <v>150</v>
      </c>
      <c r="C11" t="s">
        <v>30</v>
      </c>
      <c r="D11" t="s">
        <v>9</v>
      </c>
      <c r="E11">
        <v>2</v>
      </c>
      <c r="F11">
        <v>38</v>
      </c>
      <c r="G11">
        <v>1</v>
      </c>
    </row>
    <row r="12" spans="1:7" x14ac:dyDescent="0.25">
      <c r="A12">
        <v>5</v>
      </c>
      <c r="B12" t="s">
        <v>139</v>
      </c>
      <c r="C12" t="s">
        <v>30</v>
      </c>
      <c r="D12" t="s">
        <v>9</v>
      </c>
      <c r="E12">
        <v>2</v>
      </c>
      <c r="F12">
        <v>8</v>
      </c>
      <c r="G12">
        <v>1</v>
      </c>
    </row>
    <row r="13" spans="1:7" x14ac:dyDescent="0.25">
      <c r="A13">
        <v>6</v>
      </c>
      <c r="B13" t="s">
        <v>103</v>
      </c>
      <c r="C13" t="s">
        <v>30</v>
      </c>
      <c r="D13" t="s">
        <v>9</v>
      </c>
      <c r="E13">
        <v>2</v>
      </c>
      <c r="F13">
        <v>174</v>
      </c>
      <c r="G13">
        <v>1</v>
      </c>
    </row>
    <row r="14" spans="1:7" x14ac:dyDescent="0.25">
      <c r="A14">
        <v>1</v>
      </c>
      <c r="B14" t="s">
        <v>124</v>
      </c>
      <c r="C14" t="s">
        <v>53</v>
      </c>
      <c r="D14" t="s">
        <v>29</v>
      </c>
      <c r="E14">
        <v>1</v>
      </c>
      <c r="F14">
        <v>500</v>
      </c>
      <c r="G14">
        <v>2</v>
      </c>
    </row>
    <row r="15" spans="1:7" x14ac:dyDescent="0.25">
      <c r="A15">
        <v>2</v>
      </c>
      <c r="B15" t="s">
        <v>123</v>
      </c>
      <c r="C15" s="2" t="s">
        <v>53</v>
      </c>
      <c r="D15" t="s">
        <v>29</v>
      </c>
      <c r="E15">
        <v>1</v>
      </c>
      <c r="F15" s="2">
        <v>226</v>
      </c>
      <c r="G15">
        <v>2</v>
      </c>
    </row>
    <row r="16" spans="1:7" x14ac:dyDescent="0.25">
      <c r="A16">
        <v>3</v>
      </c>
      <c r="B16" t="s">
        <v>140</v>
      </c>
      <c r="C16" s="2" t="s">
        <v>53</v>
      </c>
      <c r="D16" t="s">
        <v>29</v>
      </c>
      <c r="E16">
        <v>1</v>
      </c>
      <c r="F16" s="2">
        <v>25</v>
      </c>
      <c r="G16">
        <v>2</v>
      </c>
    </row>
    <row r="17" spans="1:7" x14ac:dyDescent="0.25">
      <c r="A17">
        <v>4</v>
      </c>
      <c r="B17" t="s">
        <v>150</v>
      </c>
      <c r="C17" s="2" t="s">
        <v>53</v>
      </c>
      <c r="D17" t="s">
        <v>29</v>
      </c>
      <c r="E17">
        <v>1</v>
      </c>
      <c r="F17" s="2">
        <v>16</v>
      </c>
      <c r="G17">
        <v>2</v>
      </c>
    </row>
    <row r="18" spans="1:7" x14ac:dyDescent="0.25">
      <c r="A18">
        <v>5</v>
      </c>
      <c r="B18" t="s">
        <v>139</v>
      </c>
      <c r="C18" s="2" t="s">
        <v>53</v>
      </c>
      <c r="D18" t="s">
        <v>29</v>
      </c>
      <c r="E18">
        <v>1</v>
      </c>
      <c r="F18" s="2">
        <v>18</v>
      </c>
      <c r="G18">
        <v>2</v>
      </c>
    </row>
    <row r="19" spans="1:7" x14ac:dyDescent="0.25">
      <c r="A19">
        <v>6</v>
      </c>
      <c r="B19" t="s">
        <v>103</v>
      </c>
      <c r="C19" s="2" t="s">
        <v>53</v>
      </c>
      <c r="D19" t="s">
        <v>29</v>
      </c>
      <c r="E19">
        <v>1</v>
      </c>
      <c r="F19" s="2">
        <v>187</v>
      </c>
      <c r="G19">
        <v>2</v>
      </c>
    </row>
    <row r="20" spans="1:7" x14ac:dyDescent="0.25">
      <c r="A20">
        <v>1</v>
      </c>
      <c r="B20" t="s">
        <v>124</v>
      </c>
      <c r="C20" s="2" t="s">
        <v>53</v>
      </c>
      <c r="D20" t="s">
        <v>9</v>
      </c>
      <c r="E20">
        <v>2</v>
      </c>
      <c r="F20" s="2">
        <v>1475</v>
      </c>
      <c r="G20">
        <v>2</v>
      </c>
    </row>
    <row r="21" spans="1:7" x14ac:dyDescent="0.25">
      <c r="A21">
        <v>2</v>
      </c>
      <c r="B21" t="s">
        <v>123</v>
      </c>
      <c r="C21" s="2" t="s">
        <v>53</v>
      </c>
      <c r="D21" t="s">
        <v>9</v>
      </c>
      <c r="E21">
        <v>2</v>
      </c>
      <c r="F21" s="2">
        <v>362</v>
      </c>
      <c r="G21">
        <v>2</v>
      </c>
    </row>
    <row r="22" spans="1:7" x14ac:dyDescent="0.25">
      <c r="A22">
        <v>3</v>
      </c>
      <c r="B22" t="s">
        <v>140</v>
      </c>
      <c r="C22" s="2" t="s">
        <v>53</v>
      </c>
      <c r="D22" t="s">
        <v>9</v>
      </c>
      <c r="E22">
        <v>2</v>
      </c>
      <c r="F22" s="2">
        <v>61</v>
      </c>
      <c r="G22">
        <v>2</v>
      </c>
    </row>
    <row r="23" spans="1:7" x14ac:dyDescent="0.25">
      <c r="A23">
        <v>4</v>
      </c>
      <c r="B23" t="s">
        <v>150</v>
      </c>
      <c r="C23" s="2" t="s">
        <v>53</v>
      </c>
      <c r="D23" t="s">
        <v>9</v>
      </c>
      <c r="E23">
        <v>2</v>
      </c>
      <c r="F23" s="2">
        <v>41</v>
      </c>
      <c r="G23">
        <v>2</v>
      </c>
    </row>
    <row r="24" spans="1:7" x14ac:dyDescent="0.25">
      <c r="A24">
        <v>5</v>
      </c>
      <c r="B24" t="s">
        <v>139</v>
      </c>
      <c r="C24" s="2" t="s">
        <v>53</v>
      </c>
      <c r="D24" t="s">
        <v>9</v>
      </c>
      <c r="E24">
        <v>2</v>
      </c>
      <c r="F24" s="2">
        <v>36</v>
      </c>
      <c r="G24">
        <v>2</v>
      </c>
    </row>
    <row r="25" spans="1:7" x14ac:dyDescent="0.25">
      <c r="A25">
        <v>6</v>
      </c>
      <c r="B25" t="s">
        <v>103</v>
      </c>
      <c r="C25" s="2" t="s">
        <v>53</v>
      </c>
      <c r="D25" t="s">
        <v>9</v>
      </c>
      <c r="E25">
        <v>2</v>
      </c>
      <c r="F25" s="2">
        <v>223</v>
      </c>
      <c r="G25">
        <v>2</v>
      </c>
    </row>
    <row r="26" spans="1:7" x14ac:dyDescent="0.25">
      <c r="A26">
        <v>1</v>
      </c>
      <c r="B26" t="s">
        <v>124</v>
      </c>
      <c r="C26" t="s">
        <v>104</v>
      </c>
      <c r="D26" t="s">
        <v>29</v>
      </c>
      <c r="E26">
        <v>1</v>
      </c>
      <c r="F26">
        <v>102</v>
      </c>
      <c r="G26">
        <v>3</v>
      </c>
    </row>
    <row r="27" spans="1:7" x14ac:dyDescent="0.25">
      <c r="A27">
        <v>2</v>
      </c>
      <c r="B27" t="s">
        <v>123</v>
      </c>
      <c r="C27" t="s">
        <v>104</v>
      </c>
      <c r="D27" t="s">
        <v>29</v>
      </c>
      <c r="E27">
        <v>1</v>
      </c>
      <c r="F27">
        <v>16</v>
      </c>
      <c r="G27">
        <v>3</v>
      </c>
    </row>
    <row r="28" spans="1:7" x14ac:dyDescent="0.25">
      <c r="A28">
        <v>3</v>
      </c>
      <c r="B28" t="s">
        <v>140</v>
      </c>
      <c r="C28" t="s">
        <v>104</v>
      </c>
      <c r="D28" t="s">
        <v>29</v>
      </c>
      <c r="E28">
        <v>1</v>
      </c>
      <c r="F28">
        <v>9</v>
      </c>
      <c r="G28">
        <v>3</v>
      </c>
    </row>
    <row r="29" spans="1:7" x14ac:dyDescent="0.25">
      <c r="A29">
        <v>4</v>
      </c>
      <c r="B29" t="s">
        <v>150</v>
      </c>
      <c r="C29" t="s">
        <v>104</v>
      </c>
      <c r="D29" t="s">
        <v>29</v>
      </c>
      <c r="E29">
        <v>1</v>
      </c>
      <c r="F29">
        <v>2</v>
      </c>
      <c r="G29">
        <v>3</v>
      </c>
    </row>
    <row r="30" spans="1:7" x14ac:dyDescent="0.25">
      <c r="A30">
        <v>5</v>
      </c>
      <c r="B30" t="s">
        <v>139</v>
      </c>
      <c r="C30" t="s">
        <v>104</v>
      </c>
      <c r="D30" t="s">
        <v>29</v>
      </c>
      <c r="E30">
        <v>1</v>
      </c>
      <c r="F30">
        <v>1</v>
      </c>
      <c r="G30">
        <v>3</v>
      </c>
    </row>
    <row r="31" spans="1:7" x14ac:dyDescent="0.25">
      <c r="A31">
        <v>6</v>
      </c>
      <c r="B31" t="s">
        <v>103</v>
      </c>
      <c r="C31" t="s">
        <v>104</v>
      </c>
      <c r="D31" t="s">
        <v>29</v>
      </c>
      <c r="E31">
        <v>1</v>
      </c>
      <c r="F31">
        <v>8</v>
      </c>
      <c r="G31">
        <v>3</v>
      </c>
    </row>
    <row r="32" spans="1:7" x14ac:dyDescent="0.25">
      <c r="A32">
        <v>1</v>
      </c>
      <c r="B32" t="s">
        <v>124</v>
      </c>
      <c r="C32" t="s">
        <v>104</v>
      </c>
      <c r="D32" t="s">
        <v>9</v>
      </c>
      <c r="E32">
        <v>2</v>
      </c>
      <c r="F32">
        <v>278</v>
      </c>
      <c r="G32">
        <v>3</v>
      </c>
    </row>
    <row r="33" spans="1:7" x14ac:dyDescent="0.25">
      <c r="A33">
        <v>2</v>
      </c>
      <c r="B33" t="s">
        <v>123</v>
      </c>
      <c r="C33" t="s">
        <v>104</v>
      </c>
      <c r="D33" t="s">
        <v>9</v>
      </c>
      <c r="E33">
        <v>2</v>
      </c>
      <c r="F33">
        <v>16</v>
      </c>
      <c r="G33">
        <v>3</v>
      </c>
    </row>
    <row r="34" spans="1:7" x14ac:dyDescent="0.25">
      <c r="A34">
        <v>3</v>
      </c>
      <c r="B34" t="s">
        <v>140</v>
      </c>
      <c r="C34" t="s">
        <v>104</v>
      </c>
      <c r="D34" t="s">
        <v>9</v>
      </c>
      <c r="E34">
        <v>2</v>
      </c>
      <c r="F34">
        <v>20</v>
      </c>
      <c r="G34">
        <v>3</v>
      </c>
    </row>
    <row r="35" spans="1:7" x14ac:dyDescent="0.25">
      <c r="A35">
        <v>4</v>
      </c>
      <c r="B35" t="s">
        <v>150</v>
      </c>
      <c r="C35" t="s">
        <v>104</v>
      </c>
      <c r="D35" t="s">
        <v>9</v>
      </c>
      <c r="E35">
        <v>2</v>
      </c>
      <c r="F35">
        <v>5</v>
      </c>
      <c r="G35">
        <v>3</v>
      </c>
    </row>
    <row r="36" spans="1:7" x14ac:dyDescent="0.25">
      <c r="A36">
        <v>5</v>
      </c>
      <c r="B36" t="s">
        <v>139</v>
      </c>
      <c r="C36" t="s">
        <v>104</v>
      </c>
      <c r="D36" t="s">
        <v>9</v>
      </c>
      <c r="E36">
        <v>2</v>
      </c>
      <c r="F36">
        <v>4</v>
      </c>
      <c r="G36">
        <v>3</v>
      </c>
    </row>
    <row r="37" spans="1:7" x14ac:dyDescent="0.25">
      <c r="A37">
        <v>6</v>
      </c>
      <c r="B37" t="s">
        <v>103</v>
      </c>
      <c r="C37" t="s">
        <v>104</v>
      </c>
      <c r="D37" t="s">
        <v>9</v>
      </c>
      <c r="E37">
        <v>2</v>
      </c>
      <c r="F37">
        <v>12</v>
      </c>
      <c r="G37">
        <v>3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E7"/>
  <sheetViews>
    <sheetView workbookViewId="0">
      <selection activeCell="B7" sqref="B7"/>
    </sheetView>
  </sheetViews>
  <sheetFormatPr defaultRowHeight="15" x14ac:dyDescent="0.25"/>
  <cols>
    <col min="1" max="1" width="5.28515625" bestFit="1" customWidth="1"/>
    <col min="2" max="2" width="16.28515625" bestFit="1" customWidth="1"/>
    <col min="3" max="3" width="13.5703125" bestFit="1" customWidth="1"/>
    <col min="4" max="4" width="20.5703125" bestFit="1" customWidth="1"/>
    <col min="5" max="5" width="10.5703125" bestFit="1" customWidth="1"/>
  </cols>
  <sheetData>
    <row r="1" spans="1:5" x14ac:dyDescent="0.25">
      <c r="A1" t="s">
        <v>96</v>
      </c>
      <c r="B1" t="s">
        <v>0</v>
      </c>
      <c r="C1" t="s">
        <v>55</v>
      </c>
      <c r="D1" t="s">
        <v>105</v>
      </c>
      <c r="E1" t="s">
        <v>52</v>
      </c>
    </row>
    <row r="2" spans="1:5" x14ac:dyDescent="0.25">
      <c r="A2">
        <v>1</v>
      </c>
      <c r="B2" t="s">
        <v>125</v>
      </c>
      <c r="C2">
        <v>1485</v>
      </c>
      <c r="D2">
        <v>1332</v>
      </c>
      <c r="E2">
        <v>476</v>
      </c>
    </row>
    <row r="3" spans="1:5" x14ac:dyDescent="0.25">
      <c r="A3">
        <v>2</v>
      </c>
      <c r="B3" t="s">
        <v>126</v>
      </c>
      <c r="C3">
        <v>480</v>
      </c>
      <c r="D3">
        <v>383</v>
      </c>
      <c r="E3">
        <v>34</v>
      </c>
    </row>
    <row r="4" spans="1:5" x14ac:dyDescent="0.25">
      <c r="A4">
        <v>3</v>
      </c>
      <c r="B4" t="s">
        <v>127</v>
      </c>
      <c r="C4">
        <v>177</v>
      </c>
      <c r="D4">
        <v>141</v>
      </c>
      <c r="E4">
        <v>110</v>
      </c>
    </row>
    <row r="5" spans="1:5" x14ac:dyDescent="0.25">
      <c r="A5" s="2">
        <v>4</v>
      </c>
      <c r="B5" s="2" t="s">
        <v>143</v>
      </c>
      <c r="C5" s="2">
        <v>98</v>
      </c>
      <c r="D5" s="2">
        <v>82</v>
      </c>
      <c r="E5" s="2">
        <v>43</v>
      </c>
    </row>
    <row r="6" spans="1:5" x14ac:dyDescent="0.25">
      <c r="A6" s="2">
        <v>5</v>
      </c>
      <c r="B6" s="2" t="s">
        <v>142</v>
      </c>
      <c r="C6" s="2">
        <v>94</v>
      </c>
      <c r="D6" s="2">
        <v>76</v>
      </c>
      <c r="E6" s="2">
        <v>13</v>
      </c>
    </row>
    <row r="7" spans="1:5" x14ac:dyDescent="0.25">
      <c r="A7" s="2">
        <v>6</v>
      </c>
      <c r="B7" s="2" t="s">
        <v>103</v>
      </c>
      <c r="C7" s="2">
        <v>226</v>
      </c>
      <c r="D7" s="2">
        <v>207</v>
      </c>
      <c r="E7" s="2">
        <v>72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E7"/>
  <sheetViews>
    <sheetView workbookViewId="0">
      <selection activeCell="B2" sqref="B2"/>
    </sheetView>
  </sheetViews>
  <sheetFormatPr defaultRowHeight="15" x14ac:dyDescent="0.25"/>
  <cols>
    <col min="1" max="1" width="5.28515625" bestFit="1" customWidth="1"/>
    <col min="2" max="2" width="16.28515625" bestFit="1" customWidth="1"/>
    <col min="3" max="3" width="15.5703125" bestFit="1" customWidth="1"/>
    <col min="4" max="4" width="20.5703125" bestFit="1" customWidth="1"/>
    <col min="5" max="5" width="10.5703125" bestFit="1" customWidth="1"/>
  </cols>
  <sheetData>
    <row r="1" spans="1:5" x14ac:dyDescent="0.25">
      <c r="A1" t="s">
        <v>96</v>
      </c>
      <c r="B1" t="s">
        <v>0</v>
      </c>
      <c r="C1" t="s">
        <v>57</v>
      </c>
      <c r="D1" t="s">
        <v>105</v>
      </c>
      <c r="E1" t="s">
        <v>52</v>
      </c>
    </row>
    <row r="2" spans="1:5" x14ac:dyDescent="0.25">
      <c r="A2" s="2">
        <v>1</v>
      </c>
      <c r="B2" s="2" t="s">
        <v>125</v>
      </c>
      <c r="C2" s="2">
        <v>23</v>
      </c>
      <c r="D2" s="2">
        <v>16</v>
      </c>
      <c r="E2" s="2">
        <v>3</v>
      </c>
    </row>
    <row r="3" spans="1:5" x14ac:dyDescent="0.25">
      <c r="A3" s="2">
        <v>2</v>
      </c>
      <c r="B3" s="2" t="s">
        <v>151</v>
      </c>
      <c r="C3" s="2">
        <v>9</v>
      </c>
      <c r="D3" s="2">
        <v>5</v>
      </c>
      <c r="E3" s="2">
        <v>0</v>
      </c>
    </row>
    <row r="4" spans="1:5" x14ac:dyDescent="0.25">
      <c r="A4" s="2">
        <v>3</v>
      </c>
      <c r="B4" s="2" t="s">
        <v>126</v>
      </c>
      <c r="C4" s="2">
        <v>6</v>
      </c>
      <c r="D4" s="2">
        <v>5</v>
      </c>
      <c r="E4" s="2">
        <v>0</v>
      </c>
    </row>
    <row r="5" spans="1:5" x14ac:dyDescent="0.25">
      <c r="A5" s="2">
        <v>4</v>
      </c>
      <c r="B5" s="2" t="s">
        <v>152</v>
      </c>
      <c r="C5" s="2">
        <v>6</v>
      </c>
      <c r="D5" s="2">
        <v>0</v>
      </c>
      <c r="E5" s="2">
        <v>0</v>
      </c>
    </row>
    <row r="6" spans="1:5" x14ac:dyDescent="0.25">
      <c r="A6" s="2">
        <v>5</v>
      </c>
      <c r="B6" s="2" t="s">
        <v>142</v>
      </c>
      <c r="C6" s="2">
        <v>5</v>
      </c>
      <c r="D6" s="2">
        <v>2</v>
      </c>
      <c r="E6" s="2">
        <v>0</v>
      </c>
    </row>
    <row r="7" spans="1:5" x14ac:dyDescent="0.25">
      <c r="A7" s="2">
        <v>6</v>
      </c>
      <c r="B7" s="2" t="s">
        <v>103</v>
      </c>
      <c r="C7" s="2">
        <v>29</v>
      </c>
      <c r="D7" s="2">
        <v>13</v>
      </c>
      <c r="E7" s="2">
        <v>2</v>
      </c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C2"/>
  <sheetViews>
    <sheetView workbookViewId="0">
      <selection activeCell="A2" sqref="A2"/>
    </sheetView>
  </sheetViews>
  <sheetFormatPr defaultRowHeight="15" x14ac:dyDescent="0.25"/>
  <cols>
    <col min="1" max="3" width="12.140625" bestFit="1" customWidth="1"/>
  </cols>
  <sheetData>
    <row r="1" spans="1:3" x14ac:dyDescent="0.25">
      <c r="A1" t="s">
        <v>120</v>
      </c>
      <c r="B1" t="s">
        <v>121</v>
      </c>
      <c r="C1" t="s">
        <v>122</v>
      </c>
    </row>
    <row r="2" spans="1:3" x14ac:dyDescent="0.25">
      <c r="A2" s="1" t="s">
        <v>147</v>
      </c>
      <c r="B2" s="1" t="s">
        <v>148</v>
      </c>
      <c r="C2" s="1" t="s">
        <v>149</v>
      </c>
    </row>
  </sheetData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1:D13"/>
  <sheetViews>
    <sheetView workbookViewId="0"/>
  </sheetViews>
  <sheetFormatPr defaultRowHeight="15" x14ac:dyDescent="0.25"/>
  <cols>
    <col min="1" max="1" width="8.5703125" bestFit="1" customWidth="1"/>
    <col min="2" max="2" width="11.5703125" bestFit="1" customWidth="1"/>
    <col min="3" max="3" width="24.5703125" bestFit="1" customWidth="1"/>
    <col min="4" max="4" width="5.28515625" bestFit="1" customWidth="1"/>
  </cols>
  <sheetData>
    <row r="1" spans="1:4" x14ac:dyDescent="0.25">
      <c r="A1" t="s">
        <v>101</v>
      </c>
      <c r="B1" t="s">
        <v>119</v>
      </c>
      <c r="C1" t="s">
        <v>111</v>
      </c>
      <c r="D1" t="s">
        <v>96</v>
      </c>
    </row>
    <row r="2" spans="1:4" x14ac:dyDescent="0.25">
      <c r="A2">
        <v>0</v>
      </c>
      <c r="B2" t="s">
        <v>89</v>
      </c>
      <c r="C2" t="s">
        <v>63</v>
      </c>
      <c r="D2">
        <v>1</v>
      </c>
    </row>
    <row r="3" spans="1:4" x14ac:dyDescent="0.25">
      <c r="A3">
        <v>0</v>
      </c>
      <c r="B3" t="s">
        <v>89</v>
      </c>
      <c r="C3" t="s">
        <v>91</v>
      </c>
      <c r="D3">
        <v>2</v>
      </c>
    </row>
    <row r="4" spans="1:4" x14ac:dyDescent="0.25">
      <c r="A4">
        <v>4</v>
      </c>
      <c r="B4" t="s">
        <v>89</v>
      </c>
      <c r="C4" t="s">
        <v>62</v>
      </c>
      <c r="D4">
        <v>3</v>
      </c>
    </row>
    <row r="5" spans="1:4" x14ac:dyDescent="0.25">
      <c r="A5">
        <v>0</v>
      </c>
      <c r="B5" t="s">
        <v>89</v>
      </c>
      <c r="C5" t="s">
        <v>90</v>
      </c>
      <c r="D5">
        <v>4</v>
      </c>
    </row>
    <row r="6" spans="1:4" x14ac:dyDescent="0.25">
      <c r="A6">
        <v>2243</v>
      </c>
      <c r="B6" t="s">
        <v>49</v>
      </c>
      <c r="C6" t="s">
        <v>63</v>
      </c>
      <c r="D6">
        <v>1</v>
      </c>
    </row>
    <row r="7" spans="1:4" x14ac:dyDescent="0.25">
      <c r="A7">
        <v>11</v>
      </c>
      <c r="B7" t="s">
        <v>49</v>
      </c>
      <c r="C7" t="s">
        <v>91</v>
      </c>
      <c r="D7">
        <v>2</v>
      </c>
    </row>
    <row r="8" spans="1:4" x14ac:dyDescent="0.25">
      <c r="A8">
        <v>10</v>
      </c>
      <c r="B8" t="s">
        <v>49</v>
      </c>
      <c r="C8" t="s">
        <v>62</v>
      </c>
      <c r="D8">
        <v>3</v>
      </c>
    </row>
    <row r="9" spans="1:4" x14ac:dyDescent="0.25">
      <c r="A9">
        <v>7</v>
      </c>
      <c r="B9" t="s">
        <v>49</v>
      </c>
      <c r="C9" t="s">
        <v>90</v>
      </c>
      <c r="D9">
        <v>4</v>
      </c>
    </row>
    <row r="10" spans="1:4" x14ac:dyDescent="0.25">
      <c r="A10">
        <v>1056</v>
      </c>
      <c r="B10" t="s">
        <v>50</v>
      </c>
      <c r="C10" t="s">
        <v>63</v>
      </c>
      <c r="D10">
        <v>1</v>
      </c>
    </row>
    <row r="11" spans="1:4" x14ac:dyDescent="0.25">
      <c r="A11">
        <v>5</v>
      </c>
      <c r="B11" t="s">
        <v>50</v>
      </c>
      <c r="C11" t="s">
        <v>91</v>
      </c>
      <c r="D11">
        <v>2</v>
      </c>
    </row>
    <row r="12" spans="1:4" x14ac:dyDescent="0.25">
      <c r="A12">
        <v>23</v>
      </c>
      <c r="B12" t="s">
        <v>50</v>
      </c>
      <c r="C12" t="s">
        <v>62</v>
      </c>
      <c r="D12">
        <v>3</v>
      </c>
    </row>
    <row r="13" spans="1:4" x14ac:dyDescent="0.25">
      <c r="A13">
        <v>10</v>
      </c>
      <c r="B13" t="s">
        <v>50</v>
      </c>
      <c r="C13" t="s">
        <v>90</v>
      </c>
      <c r="D13">
        <v>4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Raport programu Report Builder" ma:contentTypeID="0x010100C3676CDFA2F24E1D949A8BF2B06F6B8B009A7B203AB3090D4E8EE8602E25C0B754" ma:contentTypeVersion="1" ma:contentTypeDescription="Tworzy nowy raport programu Report Builder." ma:contentTypeScope="" ma:versionID="2ec256da1ad0f54ef01f7f717a6bf986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2fdb080088ddf1bdd98b8e55b33ddc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D053771-9B70-4F39-9638-641F51FA388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4C4F52F-2DA3-4579-B65D-D56B93E62B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D5FCF27-C05A-47F7-AB6B-3FBE333CBFD7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19</vt:i4>
      </vt:variant>
    </vt:vector>
  </HeadingPairs>
  <TitlesOfParts>
    <vt:vector size="19" baseType="lpstr">
      <vt:lpstr>Meldunek tygodniowy</vt:lpstr>
      <vt:lpstr>Arkusz15</vt:lpstr>
      <vt:lpstr>Arkusz1</vt:lpstr>
      <vt:lpstr>Arkusz2</vt:lpstr>
      <vt:lpstr>Arkusz3</vt:lpstr>
      <vt:lpstr>Arkusz4</vt:lpstr>
      <vt:lpstr>Arkusz5</vt:lpstr>
      <vt:lpstr>Arkusz18</vt:lpstr>
      <vt:lpstr>Arkusz16</vt:lpstr>
      <vt:lpstr>Arkusz17</vt:lpstr>
      <vt:lpstr>Arkusz6</vt:lpstr>
      <vt:lpstr>Arkusz7</vt:lpstr>
      <vt:lpstr>Arkusz8</vt:lpstr>
      <vt:lpstr>Arkusz9</vt:lpstr>
      <vt:lpstr>Arkusz10</vt:lpstr>
      <vt:lpstr>Arkusz11</vt:lpstr>
      <vt:lpstr>Arkusz12</vt:lpstr>
      <vt:lpstr>Arkusz13</vt:lpstr>
      <vt:lpstr>Arkusz14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Sebastian</dc:creator>
  <cp:lastModifiedBy>Jankowska Małgorzata</cp:lastModifiedBy>
  <cp:lastPrinted>2015-01-07T11:10:02Z</cp:lastPrinted>
  <dcterms:created xsi:type="dcterms:W3CDTF">2014-07-29T18:33:30Z</dcterms:created>
  <dcterms:modified xsi:type="dcterms:W3CDTF">2018-06-15T08:33:58Z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0x010100C3676CDFA2F24E1D949A8BF2B06F6B8B009A7B203AB3090D4E8EE8602E25C0B754</vt:lpwstr>
  </property>
</Properties>
</file>