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J324" i="36" l="1"/>
  <c r="J323" i="36"/>
  <c r="M312" i="36" l="1"/>
  <c r="B478" i="36"/>
  <c r="B324" i="36"/>
  <c r="B323" i="36"/>
  <c r="B322" i="36"/>
  <c r="H324" i="36"/>
  <c r="G324" i="36"/>
  <c r="H323" i="36"/>
  <c r="G323" i="36"/>
  <c r="H322" i="36"/>
  <c r="G322" i="36"/>
  <c r="H321" i="36"/>
  <c r="G321" i="36"/>
  <c r="H320" i="36"/>
  <c r="G320" i="36"/>
  <c r="H319" i="36"/>
  <c r="G319" i="36"/>
  <c r="H318" i="36"/>
  <c r="G318" i="36"/>
  <c r="M314" i="36"/>
  <c r="M313" i="36"/>
  <c r="S480" i="36" l="1"/>
  <c r="Q480" i="36"/>
  <c r="P480" i="36"/>
  <c r="H480" i="36"/>
  <c r="G480" i="36"/>
  <c r="Z479" i="36"/>
  <c r="S479" i="36"/>
  <c r="Q479" i="36"/>
  <c r="H479" i="36"/>
  <c r="G479" i="36"/>
  <c r="W478" i="36"/>
  <c r="S478" i="36"/>
  <c r="Q478" i="36"/>
  <c r="P478" i="36"/>
  <c r="M478" i="36"/>
  <c r="H478" i="36"/>
  <c r="G478" i="36"/>
  <c r="F478" i="36"/>
  <c r="V477" i="36"/>
  <c r="R477" i="36"/>
  <c r="M477" i="36"/>
  <c r="H477" i="36"/>
  <c r="G477" i="36"/>
  <c r="F477" i="36"/>
  <c r="V476" i="36"/>
  <c r="Q476" i="36"/>
  <c r="P476" i="36"/>
  <c r="M476" i="36"/>
  <c r="J476" i="36"/>
  <c r="H476" i="36"/>
  <c r="G476" i="36"/>
  <c r="M475" i="36"/>
  <c r="H475" i="36"/>
  <c r="G475" i="36"/>
  <c r="W474" i="36"/>
  <c r="S474" i="36"/>
  <c r="H474" i="36"/>
  <c r="G474" i="36"/>
  <c r="Z324" i="36"/>
  <c r="Z480" i="36" s="1"/>
  <c r="W324" i="36"/>
  <c r="W480" i="36" s="1"/>
  <c r="V324" i="36"/>
  <c r="V480" i="36" s="1"/>
  <c r="S324" i="36"/>
  <c r="R324" i="36"/>
  <c r="R480" i="36" s="1"/>
  <c r="Q324" i="36"/>
  <c r="P324" i="36"/>
  <c r="M324" i="36"/>
  <c r="M480" i="36" s="1"/>
  <c r="L324" i="36"/>
  <c r="L480" i="36" s="1"/>
  <c r="K324" i="36"/>
  <c r="K480" i="36" s="1"/>
  <c r="J480" i="36"/>
  <c r="I324" i="36"/>
  <c r="I480" i="36" s="1"/>
  <c r="F324" i="36"/>
  <c r="F480" i="36" s="1"/>
  <c r="E324" i="36"/>
  <c r="E480" i="36" s="1"/>
  <c r="D324" i="36"/>
  <c r="D480" i="36" s="1"/>
  <c r="C324" i="36"/>
  <c r="C480" i="36" s="1"/>
  <c r="Z323" i="36"/>
  <c r="W323" i="36"/>
  <c r="W479" i="36" s="1"/>
  <c r="V323" i="36"/>
  <c r="V479" i="36" s="1"/>
  <c r="S323" i="36"/>
  <c r="R323" i="36"/>
  <c r="R479" i="36" s="1"/>
  <c r="Q323" i="36"/>
  <c r="P323" i="36"/>
  <c r="P479" i="36" s="1"/>
  <c r="M323" i="36"/>
  <c r="M479" i="36" s="1"/>
  <c r="L323" i="36"/>
  <c r="L479" i="36" s="1"/>
  <c r="K323" i="36"/>
  <c r="K479" i="36" s="1"/>
  <c r="J479" i="36"/>
  <c r="I323" i="36"/>
  <c r="I479" i="36" s="1"/>
  <c r="F323" i="36"/>
  <c r="F479" i="36" s="1"/>
  <c r="E323" i="36"/>
  <c r="E479" i="36" s="1"/>
  <c r="D323" i="36"/>
  <c r="D479" i="36" s="1"/>
  <c r="C323" i="36"/>
  <c r="C479" i="36" s="1"/>
  <c r="B480" i="36"/>
  <c r="Z322" i="36"/>
  <c r="Z478" i="36" s="1"/>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Z477" i="36" s="1"/>
  <c r="W321" i="36"/>
  <c r="W477" i="36" s="1"/>
  <c r="V321" i="36"/>
  <c r="S321" i="36"/>
  <c r="S477" i="36" s="1"/>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Z476" i="36" s="1"/>
  <c r="W320" i="36"/>
  <c r="W476" i="36" s="1"/>
  <c r="V320" i="36"/>
  <c r="S320" i="36"/>
  <c r="S476" i="36" s="1"/>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Z475" i="36" s="1"/>
  <c r="W319" i="36"/>
  <c r="W475" i="36" s="1"/>
  <c r="V319" i="36"/>
  <c r="V475" i="36" s="1"/>
  <c r="S319" i="36"/>
  <c r="S475" i="36" s="1"/>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Z474" i="36" s="1"/>
  <c r="W318" i="36"/>
  <c r="V318" i="36"/>
  <c r="V474" i="36" s="1"/>
  <c r="S318" i="36"/>
  <c r="R318" i="36"/>
  <c r="R474" i="36" s="1"/>
  <c r="Q318" i="36"/>
  <c r="Q474" i="36" s="1"/>
  <c r="P318" i="36"/>
  <c r="P474" i="36" s="1"/>
  <c r="M318" i="36"/>
  <c r="M474" i="36" s="1"/>
  <c r="L318" i="36"/>
  <c r="L474" i="36" s="1"/>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<sst xmlns="http://schemas.openxmlformats.org/spreadsheetml/2006/main" count="5572" uniqueCount="470">
  <si>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</si>
  <si>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</si>
  <si>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</si>
  <si>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</si>
  <si>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</si>
  <si>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</si>
  <si>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</si>
  <si>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</si>
  <si>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</si>
  <si>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</si>
  <si>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</si>
  <si>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</si>
  <si>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</si>
  <si>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</si>
  <si>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</si>
  <si>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</si>
  <si>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</si>
  <si>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</si>
  <si>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</si>
  <si>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</si>
  <si>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</si>
  <si>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</si>
  <si>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</si>
  <si>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</si>
  <si>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</si>
  <si>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</si>
  <si>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</si>
  <si>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</si>
  <si>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</si>
  <si>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</si>
  <si>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</si>
  <si>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</si>
  <si>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</si>
  <si>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</si>
  <si>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</si>
  <si>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</si>
  <si>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</si>
  <si>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</si>
  <si>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</si>
  <si>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</si>
  <si>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</si>
  <si>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</si>
  <si>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</si>
  <si>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</si>
  <si>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</si>
  <si>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</si>
  <si>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</si>
  <si>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</si>
  <si>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</si>
  <si>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</si>
  <si>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</si>
  <si>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</si>
  <si>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</si>
  <si>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</si>
  <si>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</si>
  <si>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</si>
  <si>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</si>
  <si>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</si>
  <si>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</si>
  <si>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</si>
  <si>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</si>
  <si>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</si>
  <si>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</si>
  <si>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</si>
  <si>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</si>
  <si>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</si>
  <si>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</si>
  <si>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</si>
  <si>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</si>
  <si>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</si>
  <si>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</si>
  <si>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</si>
  <si>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</si>
  <si>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</si>
  <si>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</si>
  <si>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</si>
  <si>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</si>
  <si>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</si>
  <si>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</si>
  <si>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</si>
  <si>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</si>
  <si>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</si>
  <si>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</si>
  <si>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</si>
  <si>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</si>
  <si>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</si>
  <si>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</si>
  <si>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</si>
  <si>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</si>
  <si>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</si>
  <si>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</si>
  <si>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</si>
  <si>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</si>
  <si>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</si>
  <si>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</si>
  <si>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</si>
  <si>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</si>
  <si>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</si>
  <si>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</si>
  <si>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</si>
  <si>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</si>
  <si>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</si>
  <si>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</si>
  <si>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</si>
  <si>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</si>
  <si>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</si>
  <si>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</si>
  <si>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</si>
  <si>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</si>
  <si>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</si>
  <si>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</si>
  <si>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</si>
  <si>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</si>
  <si>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</si>
  <si>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</si>
  <si>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</si>
  <si>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</si>
  <si>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</si>
  <si>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</si>
  <si>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</si>
  <si>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</si>
  <si>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</si>
  <si>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</si>
  <si>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</si>
  <si>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</si>
  <si>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</si>
  <si>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</si>
  <si>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</si>
  <si>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</si>
  <si>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</si>
  <si>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</si>
  <si>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</si>
  <si>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</si>
  <si>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</si>
  <si>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</si>
  <si>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</si>
  <si>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</si>
  <si>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</si>
  <si>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</si>
  <si>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</si>
  <si>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</si>
  <si>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</si>
  <si>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</si>
  <si>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</si>
  <si>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</si>
  <si>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</si>
  <si>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</si>
  <si>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</si>
  <si>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</si>
  <si>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</si>
  <si>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</si>
  <si>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</si>
  <si>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</si>
  <si>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</si>
  <si>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</si>
  <si>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</si>
  <si>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</si>
  <si>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</si>
  <si>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</si>
  <si>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</si>
  <si>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</si>
  <si>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</si>
  <si>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</si>
  <si>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</si>
  <si>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</si>
  <si>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</si>
  <si>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</si>
  <si>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</si>
  <si>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</si>
  <si>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</si>
  <si>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</si>
  <si>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</si>
  <si>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</si>
  <si>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</si>
  <si>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</si>
  <si>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</si>
  <si>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</si>
  <si>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</si>
  <si>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</si>
  <si>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</si>
  <si>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</si>
  <si>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</si>
  <si>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</si>
  <si>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</si>
  <si>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</si>
  <si>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</si>
  <si>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</si>
  <si>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</si>
  <si>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</si>
  <si>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</si>
  <si>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</si>
  <si>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</si>
  <si>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</si>
  <si>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</si>
  <si>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</si>
  <si>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</si>
  <si>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</si>
  <si>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</si>
  <si>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</si>
  <si>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</si>
  <si>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</si>
  <si>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</si>
  <si>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</si>
  <si>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</si>
  <si>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</si>
  <si>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</si>
  <si>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</si>
  <si>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</si>
  <si>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</si>
  <si>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</si>
  <si>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</si>
  <si>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</si>
  <si>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</si>
  <si>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</si>
  <si>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</si>
  <si>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</si>
  <si>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</si>
  <si>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</si>
  <si>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</si>
  <si>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</si>
  <si>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</si>
  <si>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</si>
  <si>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</si>
  <si>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</si>
  <si>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</si>
  <si>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</si>
  <si>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</si>
  <si>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</si>
  <si>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</si>
  <si>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</si>
  <si>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</si>
  <si>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</si>
  <si>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</si>
  <si>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</si>
  <si>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</si>
  <si>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</si>
  <si>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</si>
  <si>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</si>
  <si>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</si>
  <si>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</si>
  <si>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</si>
  <si>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</si>
  <si>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</si>
  <si>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</si>
  <si>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</si>
  <si>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</si>
  <si>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</si>
  <si>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</si>
  <si>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</si>
  <si>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</si>
  <si>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</si>
  <si>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</si>
  <si>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</si>
  <si>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</si>
  <si>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</si>
  <si>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</si>
  <si>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</si>
  <si>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</si>
  <si>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</si>
  <si>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</si>
  <si>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</si>
  <si>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</si>
  <si>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</si>
  <si>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</si>
  <si>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</si>
  <si>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</si>
  <si>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</si>
  <si>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</si>
  <si>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</si>
  <si>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</si>
  <si>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</si>
  <si>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</si>
  <si>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</si>
  <si>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</si>
  <si>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</si>
  <si>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</si>
  <si>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</si>
  <si>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</si>
  <si>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</si>
  <si>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</si>
  <si>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</si>
  <si>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</si>
  <si>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</si>
  <si>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</si>
  <si>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</si>
  <si>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</si>
  <si>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</si>
  <si>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</si>
  <si>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</si>
  <si>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</si>
  <si>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</si>
  <si>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</si>
  <si>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</si>
  <si>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</si>
  <si>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</si>
  <si>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</si>
  <si>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</si>
  <si>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</si>
  <si>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</si>
  <si>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</si>
  <si>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</si>
  <si>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</si>
  <si>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</si>
  <si>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</si>
  <si>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</si>
  <si>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</si>
  <si>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</si>
  <si>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</si>
  <si>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</si>
  <si>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</si>
  <si>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</si>
  <si>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</si>
  <si>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</si>
  <si>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</si>
  <si>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</si>
  <si>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</si>
  <si>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</si>
  <si>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</si>
  <si>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</si>
  <si>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</si>
  <si>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</si>
  <si>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</si>
  <si>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</si>
  <si>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</si>
  <si>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</si>
  <si>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</si>
  <si>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</si>
  <si>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</si>
  <si>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</si>
  <si>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</si>
  <si>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</si>
  <si>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</si>
  <si>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</si>
  <si>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</si>
  <si>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</si>
  <si>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</si>
  <si>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</si>
  <si>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</si>
  <si>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</si>
  <si>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</si>
  <si>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</si>
  <si>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</si>
  <si>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</si>
  <si>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</si>
  <si>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</si>
  <si>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</si>
  <si>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</si>
  <si>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</si>
  <si>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</si>
  <si>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</si>
  <si>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</si>
  <si>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</si>
  <si>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</si>
  <si>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</si>
  <si>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</si>
  <si>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</si>
  <si>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</si>
  <si>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</si>
  <si>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</si>
  <si>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</si>
  <si>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</si>
  <si>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</si>
  <si>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</si>
  <si>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</si>
  <si>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</si>
  <si>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</si>
  <si>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</si>
  <si>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</si>
  <si>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</si>
  <si>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</si>
  <si>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</si>
  <si>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</si>
  <si>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</si>
  <si>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</si>
  <si>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</si>
  <si>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</si>
  <si>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</si>
  <si>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</si>
  <si>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</si>
  <si>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</si>
  <si>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</si>
  <si>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</si>
  <si>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</si>
  <si>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</si>
  <si>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</si>
  <si>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</si>
  <si>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</si>
  <si>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</si>
  <si>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</si>
  <si>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</si>
  <si>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</si>
  <si>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</si>
  <si>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</si>
  <si>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</si>
  <si>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</si>
  <si>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</si>
  <si>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</si>
  <si>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</si>
  <si>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</si>
  <si>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</si>
  <si>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</si>
  <si>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</si>
  <si>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</si>
  <si>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</si>
  <si>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</si>
  <si>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</si>
  <si>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</si>
  <si>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</si>
  <si>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</si>
  <si>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</si>
  <si>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</si>
  <si>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</si>
  <si>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</si>
  <si>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</si>
  <si>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</si>
  <si>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</si>
  <si>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</si>
  <si>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</si>
  <si>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</si>
  <si>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</si>
  <si>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</si>
  <si>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</si>
  <si>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</si>
  <si>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</si>
  <si>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</si>
  <si>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</si>
  <si>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</si>
  <si>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</si>
  <si>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</si>
  <si>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</si>
  <si>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</si>
  <si>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</si>
  <si>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</si>
  <si>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</si>
  <si>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</si>
  <si>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</si>
  <si>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</si>
  <si>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</si>
  <si>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</si>
  <si>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</si>
  <si>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</si>
  <si>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</si>
  <si>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</si>
  <si>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</si>
  <si>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</si>
  <si>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</si>
  <si>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</si>
  <si>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</si>
  <si>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from :</t>
  </si>
  <si>
    <t xml:space="preserve"> to :</t>
  </si>
  <si>
    <r>
      <t>Tab. 4. Eksport bydła i mięsa wołowego w masie produktu w</t>
    </r>
    <r>
      <rPr>
        <b/>
        <sz val="11"/>
        <color rgb="FF0000FF"/>
        <rFont val="Times New Roman"/>
        <family val="1"/>
        <charset val="238"/>
      </rPr>
      <t xml:space="preserve"> okresie I-XI 2019 r. (dane wstępne) </t>
    </r>
    <r>
      <rPr>
        <b/>
        <sz val="11"/>
        <rFont val="Times New Roman"/>
        <family val="1"/>
        <charset val="238"/>
      </rPr>
      <t xml:space="preserve">w porównaniu do I-XI 2018 r. </t>
    </r>
    <r>
      <rPr>
        <i/>
        <sz val="11"/>
        <rFont val="Times New Roman"/>
        <family val="1"/>
        <charset val="238"/>
      </rPr>
      <t>(wg wstępnych danych Min. Finansów).</t>
    </r>
  </si>
  <si>
    <t>I-XI 2019 r. (wstępne)</t>
  </si>
  <si>
    <t>I-XI 2018 r.</t>
  </si>
  <si>
    <t>zmiana I-XI 2019 /I-XI 2018 (%)</t>
  </si>
  <si>
    <r>
      <t>Tab. 4. Import bydła i mięsa wołowego w masie produktu</t>
    </r>
    <r>
      <rPr>
        <b/>
        <sz val="11"/>
        <color rgb="FF0000FF"/>
        <rFont val="Times New Roman"/>
        <family val="1"/>
        <charset val="238"/>
      </rPr>
      <t xml:space="preserve"> w okresie I-XI  2019 r. (dane wstępne) </t>
    </r>
    <r>
      <rPr>
        <b/>
        <sz val="11"/>
        <rFont val="Times New Roman"/>
        <family val="1"/>
        <charset val="238"/>
      </rPr>
      <t>w porównaniu do  I-XI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</si>
  <si>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 2019 r. (dane wstępne)</t>
  </si>
  <si>
    <t>OKRES: I -  XI 2019 r. (wstępne) - ważniejsze państwa</t>
  </si>
  <si>
    <t>Niderlandy</t>
  </si>
  <si>
    <t>Kierunki, wartość, wolumen oraz średnia cena uzyskana w imporcie bydła żywego i mięsa wołowego w okresie I - XI 2019 r. (dane wstępne)</t>
  </si>
  <si>
    <t>OKRES: I - XI 2019 r. (wstępne) - ważniejsze państwa</t>
  </si>
  <si>
    <t>Unia Europejska</t>
  </si>
  <si>
    <t>Tablica 4. Ceny sprzedaży netto (bez VAT) ćwierci wołowych (kraj + UE) wg makroregionów</t>
  </si>
  <si>
    <t>** korekta ceny za okres 6-12.01.2020r.</t>
  </si>
  <si>
    <t>2020-01-26</t>
  </si>
  <si>
    <r>
      <t xml:space="preserve">Tablica 5. Średnie ceny sprzedaży netto (bez VAT) elementów mięsa wołowego wg makroregionów </t>
    </r>
    <r>
      <rPr>
        <b/>
        <sz val="14"/>
        <color rgb="FF0000FF"/>
        <rFont val="Times New Roman CE"/>
        <family val="1"/>
        <charset val="238"/>
      </rPr>
      <t>w okresie: 27.01 - 02.02.2020</t>
    </r>
  </si>
  <si>
    <t>06.02.2020 r.</t>
  </si>
  <si>
    <t>Notowania z okresu: 27.01 - 02.02.2020r.</t>
  </si>
  <si>
    <t>2020-02-02</t>
  </si>
  <si>
    <t>2020-01-27 - 2020-02-02</t>
  </si>
  <si>
    <t>NR 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</si>
</sst>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b/>
      <sz val="10"/>
      <name val="Arial"/>
      <family val="2"/>
    </font>
    <font>
      <sz val="14"/>
      <color rgb="FFFF0000"/>
      <name val="Times New Roman"/>
      <family val="1"/>
      <charset val="238"/>
    </font>
    <font>
      <i/>
      <sz val="14"/>
      <name val="Arial"/>
      <family val="2"/>
      <charset val="238"/>
    </font>
    <font>
      <sz val="10"/>
      <name val="Arial"/>
      <family val="2"/>
      <charset val="238"/>
    </font>
    <font>
      <u/>
      <sz val="10"/>
      <name val="Arial"/>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xf numFmtId="0" fontId="216" fillId="0" borderId="0"/>
  </cellStyleXfs>
  <cellXfs count="1448">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15" fillId="0" borderId="0" xfId="0" applyFont="1"/>
    <xf numFmtId="0" fontId="214"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0" fontId="200" fillId="60" borderId="0" xfId="207" applyFont="1" applyFill="1" applyBorder="1" applyAlignment="1">
      <alignment horizontal="center" vertical="center"/>
    </xf>
    <xf numFmtId="0" fontId="200" fillId="60" borderId="0" xfId="207" applyFont="1" applyFill="1" applyBorder="1" applyAlignment="1">
      <alignment vertical="center"/>
    </xf>
    <xf numFmtId="0" fontId="201" fillId="66" borderId="0" xfId="207" quotePrefix="1" applyFont="1" applyFill="1" applyBorder="1" applyAlignment="1">
      <alignment horizontal="center" vertical="center"/>
    </xf>
    <xf numFmtId="0" fontId="205" fillId="66" borderId="0" xfId="207" applyFont="1" applyFill="1" applyBorder="1" applyAlignment="1" applyProtection="1">
      <alignment horizontal="center"/>
      <protection locked="0"/>
    </xf>
    <xf numFmtId="0" fontId="206" fillId="66" borderId="0" xfId="207" applyFont="1" applyFill="1" applyBorder="1" applyAlignment="1" applyProtection="1">
      <alignment horizontal="center"/>
      <protection locked="0"/>
    </xf>
    <xf numFmtId="0" fontId="205" fillId="66" borderId="0" xfId="207" applyFont="1" applyFill="1" applyBorder="1" applyAlignment="1">
      <alignment horizontal="center"/>
    </xf>
    <xf numFmtId="0" fontId="201" fillId="66" borderId="0" xfId="207" applyFont="1" applyFill="1" applyBorder="1" applyAlignment="1" applyProtection="1">
      <alignment horizontal="center"/>
      <protection locked="0"/>
    </xf>
    <xf numFmtId="0" fontId="205" fillId="66" borderId="0" xfId="207" applyFont="1" applyFill="1" applyBorder="1" applyAlignment="1" applyProtection="1">
      <alignment horizontal="center" vertical="top"/>
      <protection locked="0"/>
    </xf>
    <xf numFmtId="0" fontId="206" fillId="66" borderId="0" xfId="207" applyFont="1" applyFill="1" applyBorder="1" applyAlignment="1" applyProtection="1">
      <alignment horizontal="center" vertical="top"/>
      <protection locked="0"/>
    </xf>
    <xf numFmtId="0" fontId="205" fillId="60" borderId="0" xfId="207" applyFont="1" applyFill="1" applyBorder="1" applyAlignment="1" applyProtection="1">
      <alignment horizontal="center" vertical="center"/>
      <protection locked="0"/>
    </xf>
    <xf numFmtId="0" fontId="205" fillId="66" borderId="0" xfId="207" applyFont="1" applyFill="1" applyBorder="1" applyAlignment="1">
      <alignment horizontal="center" vertical="top"/>
    </xf>
    <xf numFmtId="0" fontId="201" fillId="66" borderId="0" xfId="207" applyFont="1" applyFill="1" applyBorder="1" applyAlignment="1" applyProtection="1">
      <alignment horizontal="center" vertical="top"/>
      <protection locked="0"/>
    </xf>
    <xf numFmtId="2" fontId="205" fillId="60" borderId="2"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lignment horizontal="center" vertical="center"/>
    </xf>
    <xf numFmtId="2" fontId="205" fillId="66" borderId="3" xfId="207"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7"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7" applyNumberFormat="1" applyFont="1" applyFill="1" applyBorder="1" applyAlignment="1" applyProtection="1">
      <alignment horizontal="center" vertical="center"/>
      <protection locked="0"/>
    </xf>
    <xf numFmtId="0" fontId="200" fillId="60" borderId="0" xfId="207"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7" applyNumberFormat="1" applyFont="1" applyFill="1" applyBorder="1" applyAlignment="1">
      <alignment horizontal="center" vertical="center"/>
    </xf>
    <xf numFmtId="10" fontId="209" fillId="60" borderId="33" xfId="207" applyNumberFormat="1" applyFont="1" applyFill="1" applyBorder="1" applyAlignment="1">
      <alignment horizontal="center" vertical="center"/>
    </xf>
    <xf numFmtId="0" fontId="205" fillId="60" borderId="0" xfId="207"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7" applyNumberFormat="1" applyFont="1" applyFill="1" applyBorder="1" applyAlignment="1">
      <alignment horizontal="center" vertical="center"/>
    </xf>
    <xf numFmtId="0" fontId="205" fillId="66" borderId="0" xfId="207"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7"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7" applyFont="1" applyFill="1" applyBorder="1" applyAlignment="1">
      <alignment horizontal="center" vertical="center"/>
    </xf>
    <xf numFmtId="0" fontId="203" fillId="66" borderId="36" xfId="207" applyFont="1" applyFill="1" applyBorder="1" applyAlignment="1" applyProtection="1">
      <alignment horizontal="center" vertical="center"/>
      <protection locked="0"/>
    </xf>
    <xf numFmtId="2" fontId="205" fillId="60" borderId="96" xfId="207" applyNumberFormat="1" applyFont="1" applyFill="1" applyBorder="1" applyAlignment="1">
      <alignment horizontal="center" vertical="center"/>
    </xf>
    <xf numFmtId="2" fontId="205" fillId="60" borderId="97" xfId="207" applyNumberFormat="1" applyFont="1" applyFill="1" applyBorder="1" applyAlignment="1">
      <alignment horizontal="center" vertical="center"/>
    </xf>
    <xf numFmtId="2" fontId="205" fillId="66" borderId="97" xfId="207"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7"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7" applyNumberFormat="1" applyFont="1" applyFill="1" applyBorder="1" applyAlignment="1">
      <alignment horizontal="center" vertical="center"/>
    </xf>
    <xf numFmtId="0" fontId="200" fillId="60" borderId="0" xfId="207" applyFont="1" applyFill="1"/>
    <xf numFmtId="172" fontId="205" fillId="60" borderId="96" xfId="99" applyNumberFormat="1" applyFont="1" applyFill="1" applyBorder="1" applyAlignment="1">
      <alignment horizontal="center" vertical="center"/>
    </xf>
    <xf numFmtId="0" fontId="203" fillId="66" borderId="38" xfId="207" applyFont="1" applyFill="1" applyBorder="1" applyAlignment="1" applyProtection="1">
      <alignment horizontal="center" vertical="center"/>
      <protection locked="0"/>
    </xf>
    <xf numFmtId="2" fontId="205" fillId="60" borderId="100" xfId="207" applyNumberFormat="1" applyFont="1" applyFill="1" applyBorder="1" applyAlignment="1">
      <alignment horizontal="center" vertical="center"/>
    </xf>
    <xf numFmtId="2" fontId="205" fillId="60" borderId="101" xfId="207" applyNumberFormat="1" applyFont="1" applyFill="1" applyBorder="1" applyAlignment="1">
      <alignment horizontal="center" vertical="center"/>
    </xf>
    <xf numFmtId="2" fontId="205" fillId="66" borderId="101" xfId="207"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7"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7" applyNumberFormat="1" applyFont="1" applyFill="1" applyBorder="1" applyAlignment="1">
      <alignment horizontal="center" vertical="center"/>
    </xf>
    <xf numFmtId="2" fontId="205" fillId="60" borderId="100" xfId="207" applyNumberFormat="1" applyFont="1" applyFill="1" applyBorder="1" applyAlignment="1" applyProtection="1">
      <alignment horizontal="center" vertical="center"/>
      <protection locked="0"/>
    </xf>
    <xf numFmtId="2" fontId="205" fillId="60" borderId="101" xfId="207" applyNumberFormat="1" applyFont="1" applyFill="1" applyBorder="1" applyAlignment="1" applyProtection="1">
      <alignment horizontal="center" vertical="center"/>
      <protection locked="0"/>
    </xf>
    <xf numFmtId="2" fontId="205" fillId="66" borderId="101" xfId="207" applyNumberFormat="1" applyFont="1" applyFill="1" applyBorder="1" applyAlignment="1" applyProtection="1">
      <alignment horizontal="center" vertical="center"/>
      <protection locked="0"/>
    </xf>
    <xf numFmtId="170" fontId="205" fillId="60" borderId="0" xfId="207"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7" applyFont="1" applyFill="1" applyBorder="1" applyAlignment="1" applyProtection="1">
      <alignment horizontal="center" vertical="center"/>
      <protection locked="0"/>
    </xf>
    <xf numFmtId="2" fontId="205" fillId="60" borderId="105" xfId="207" applyNumberFormat="1" applyFont="1" applyFill="1" applyBorder="1" applyAlignment="1" applyProtection="1">
      <alignment horizontal="center" vertical="center"/>
      <protection locked="0"/>
    </xf>
    <xf numFmtId="2" fontId="205" fillId="60" borderId="106" xfId="207" applyNumberFormat="1" applyFont="1" applyFill="1" applyBorder="1" applyAlignment="1" applyProtection="1">
      <alignment horizontal="center" vertical="center"/>
      <protection locked="0"/>
    </xf>
    <xf numFmtId="2" fontId="205" fillId="66" borderId="106" xfId="207"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7"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05" fillId="66" borderId="41" xfId="207" applyFont="1" applyFill="1" applyBorder="1" applyAlignment="1">
      <alignment horizontal="center" vertical="center"/>
    </xf>
    <xf numFmtId="0" fontId="205" fillId="66" borderId="33" xfId="207" applyFont="1" applyFill="1" applyBorder="1" applyAlignment="1" applyProtection="1">
      <alignment horizontal="center" vertical="center"/>
      <protection locked="0"/>
    </xf>
    <xf numFmtId="0" fontId="205" fillId="66" borderId="41" xfId="207" applyFont="1" applyFill="1" applyBorder="1" applyAlignment="1" applyProtection="1">
      <alignment horizontal="center" vertical="center"/>
      <protection locked="0"/>
    </xf>
    <xf numFmtId="0" fontId="203" fillId="60" borderId="2" xfId="207" applyFont="1" applyFill="1" applyBorder="1" applyAlignment="1" applyProtection="1">
      <alignment horizontal="center" vertical="center"/>
      <protection locked="0"/>
    </xf>
    <xf numFmtId="0" fontId="203" fillId="60" borderId="3" xfId="207" applyFont="1" applyFill="1" applyBorder="1" applyAlignment="1" applyProtection="1">
      <alignment horizontal="center" vertical="center"/>
      <protection locked="0"/>
    </xf>
    <xf numFmtId="0" fontId="203" fillId="60" borderId="4" xfId="207" applyFont="1" applyFill="1" applyBorder="1" applyAlignment="1" applyProtection="1">
      <alignment horizontal="center" vertical="center"/>
      <protection locked="0"/>
    </xf>
    <xf numFmtId="0" fontId="203" fillId="60" borderId="2" xfId="207" applyFont="1" applyFill="1" applyBorder="1" applyAlignment="1">
      <alignment horizontal="center" vertical="center"/>
    </xf>
    <xf numFmtId="0" fontId="203" fillId="60" borderId="3" xfId="207" applyFont="1" applyFill="1" applyBorder="1" applyAlignment="1">
      <alignment horizontal="center" vertical="center"/>
    </xf>
    <xf numFmtId="0" fontId="203" fillId="60" borderId="4" xfId="207" applyFont="1" applyFill="1" applyBorder="1" applyAlignment="1">
      <alignment horizontal="center" vertical="center"/>
    </xf>
    <xf numFmtId="0" fontId="216" fillId="0" borderId="0" xfId="207" applyFill="1" applyAlignment="1">
      <alignment vertical="center"/>
    </xf>
    <xf numFmtId="0" fontId="217" fillId="0" borderId="0" xfId="207" applyFont="1" applyFill="1" applyAlignment="1">
      <alignment horizontal="right"/>
    </xf>
    <xf numFmtId="178" fontId="213" fillId="0" borderId="0" xfId="207" applyNumberFormat="1" applyFont="1" applyFill="1" applyAlignment="1">
      <alignment horizontal="right"/>
    </xf>
    <xf numFmtId="0" fontId="217" fillId="0" borderId="0" xfId="207" applyFont="1" applyFill="1" applyAlignment="1">
      <alignment horizontal="right" vertical="top"/>
    </xf>
    <xf numFmtId="178" fontId="213" fillId="0" borderId="0" xfId="207" applyNumberFormat="1" applyFont="1" applyFill="1" applyAlignment="1">
      <alignment horizontal="right" vertical="top"/>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14" fontId="5" fillId="0" borderId="47" xfId="0" applyNumberFormat="1" applyFont="1" applyBorder="1" applyAlignment="1">
      <alignment horizontal="center" vertical="center" wrapText="1"/>
    </xf>
    <xf numFmtId="4" fontId="14" fillId="0" borderId="0" xfId="0" applyNumberFormat="1" applyFont="1"/>
    <xf numFmtId="0" fontId="14" fillId="0" borderId="0" xfId="0" applyFont="1" applyFill="1"/>
    <xf numFmtId="0" fontId="0" fillId="0" borderId="41" xfId="0" applyFill="1" applyBorder="1"/>
    <xf numFmtId="3" fontId="14" fillId="0" borderId="46" xfId="0" quotePrefix="1" applyNumberFormat="1" applyFont="1" applyBorder="1"/>
    <xf numFmtId="3" fontId="14" fillId="2" borderId="46" xfId="0" quotePrefix="1" applyNumberFormat="1" applyFont="1" applyFill="1" applyBorder="1"/>
    <xf numFmtId="2" fontId="14" fillId="0" borderId="63" xfId="0" quotePrefix="1" applyNumberFormat="1" applyFont="1" applyFill="1" applyBorder="1"/>
    <xf numFmtId="2" fontId="14" fillId="0" borderId="58"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77" fontId="213" fillId="0" borderId="0" xfId="206" applyNumberFormat="1" applyFont="1" applyFill="1" applyAlignment="1">
      <alignment horizontal="right" vertical="center"/>
    </xf>
  </cellXfs>
  <cellStyles count="20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6" name="Obraz 5"/>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7" name="Obraz 6"/>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10" name="Obraz 9"/>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11" name="Obraz 10"/>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L19" sqref="L19"/>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3" t="s">
        <v>465</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346</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469</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466</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75"/>
      <c r="C15" s="1073"/>
      <c r="D15" s="1073"/>
      <c r="E15" s="1074"/>
      <c r="F15" s="1074"/>
      <c r="G15" s="1074"/>
      <c r="H15" s="1074"/>
      <c r="I15" s="1073"/>
      <c r="J15" s="1073"/>
      <c r="K15" s="1073"/>
      <c r="L15" s="1074"/>
      <c r="M15" s="1074"/>
      <c r="N15" s="1074"/>
      <c r="O15" s="62"/>
      <c r="P15" s="67"/>
      <c r="Q15" s="67"/>
      <c r="R15" s="67"/>
      <c r="S15" s="62"/>
      <c r="T15" s="62"/>
      <c r="U15" s="62"/>
      <c r="V15" s="62"/>
      <c r="W15" s="62"/>
      <c r="X15" s="62"/>
      <c r="Y15" s="62"/>
      <c r="Z15" s="62"/>
      <c r="AA15" s="62"/>
      <c r="AB15" s="62"/>
      <c r="AC15" s="62"/>
      <c r="AD15" s="62"/>
      <c r="AE15" s="62"/>
      <c r="AF15" s="62"/>
      <c r="AG15" s="62"/>
      <c r="AH15" s="62"/>
    </row>
    <row r="16" spans="1:34" ht="12.75">
      <c r="A16" s="62"/>
      <c r="B16" s="928"/>
      <c r="C16" s="928"/>
      <c r="D16" s="929"/>
      <c r="E16" s="929"/>
      <c r="F16" s="929"/>
      <c r="G16" s="929"/>
      <c r="H16" s="929"/>
      <c r="I16" s="929"/>
      <c r="J16" s="929"/>
      <c r="K16" s="930"/>
      <c r="L16" s="930"/>
      <c r="M16" s="930"/>
      <c r="N16" s="930"/>
      <c r="O16" s="930"/>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331</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sqref="A1:XFD1048576"/>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46" t="s">
        <v>450</v>
      </c>
      <c r="C5" s="1346"/>
      <c r="D5" s="1346"/>
      <c r="E5" s="1346"/>
      <c r="F5" s="1346"/>
      <c r="G5" s="1346"/>
      <c r="I5" s="670" t="s">
        <v>332</v>
      </c>
    </row>
    <row r="6" spans="2:11" ht="15.75" customHeight="1" thickBot="1">
      <c r="B6" s="1347" t="s">
        <v>170</v>
      </c>
      <c r="C6" s="1349" t="s">
        <v>451</v>
      </c>
      <c r="D6" s="1350"/>
      <c r="E6" s="1351"/>
      <c r="F6" s="1352" t="s">
        <v>452</v>
      </c>
      <c r="G6" s="1347" t="s">
        <v>453</v>
      </c>
    </row>
    <row r="7" spans="2:11" ht="31.5" customHeight="1" thickBot="1">
      <c r="B7" s="1348"/>
      <c r="C7" s="891" t="s">
        <v>312</v>
      </c>
      <c r="D7" s="891" t="s">
        <v>321</v>
      </c>
      <c r="E7" s="891" t="s">
        <v>322</v>
      </c>
      <c r="F7" s="1353"/>
      <c r="G7" s="1348"/>
    </row>
    <row r="8" spans="2:11" ht="17.25" customHeight="1" thickBot="1">
      <c r="B8" s="892" t="s">
        <v>171</v>
      </c>
      <c r="C8" s="765">
        <v>12969.058999999999</v>
      </c>
      <c r="D8" s="765">
        <v>4734.893</v>
      </c>
      <c r="E8" s="940">
        <f>(D8/C8)*100</f>
        <v>36.509148427808064</v>
      </c>
      <c r="F8" s="765">
        <v>10103.118</v>
      </c>
      <c r="G8" s="940">
        <f>((C8-F8)/F8)*100</f>
        <v>28.366896239358969</v>
      </c>
      <c r="I8" s="703" t="s">
        <v>172</v>
      </c>
    </row>
    <row r="9" spans="2:11" ht="18" customHeight="1" thickBot="1">
      <c r="B9" s="893" t="s">
        <v>173</v>
      </c>
      <c r="C9" s="766">
        <v>50067</v>
      </c>
      <c r="D9" s="766">
        <v>9836</v>
      </c>
      <c r="E9" s="941">
        <f t="shared" ref="E9:E13" si="0">(D9/C9)*100</f>
        <v>19.645674795773662</v>
      </c>
      <c r="F9" s="766">
        <v>48678</v>
      </c>
      <c r="G9" s="941">
        <f t="shared" ref="G9:G13" si="1">((C9-F9)/F9)*100</f>
        <v>2.8534450881301616</v>
      </c>
      <c r="I9" s="669">
        <f>C9-F9</f>
        <v>1389</v>
      </c>
    </row>
    <row r="10" spans="2:11" ht="15" customHeight="1" thickBot="1">
      <c r="B10" s="894" t="s">
        <v>306</v>
      </c>
      <c r="C10" s="767">
        <v>23348</v>
      </c>
      <c r="D10" s="1272">
        <v>0</v>
      </c>
      <c r="E10" s="941">
        <f t="shared" si="0"/>
        <v>0</v>
      </c>
      <c r="F10" s="768">
        <v>25164</v>
      </c>
      <c r="G10" s="941">
        <f t="shared" si="1"/>
        <v>-7.2166587188046414</v>
      </c>
    </row>
    <row r="11" spans="2:11" ht="17.25" customHeight="1" thickBot="1">
      <c r="B11" s="895" t="s">
        <v>174</v>
      </c>
      <c r="C11" s="769">
        <v>252342.44399999999</v>
      </c>
      <c r="D11" s="770">
        <v>11346.146000000001</v>
      </c>
      <c r="E11" s="942">
        <f t="shared" si="0"/>
        <v>4.4963288062629694</v>
      </c>
      <c r="F11" s="770">
        <v>286036.60700000002</v>
      </c>
      <c r="G11" s="942">
        <f t="shared" si="1"/>
        <v>-11.779668117794456</v>
      </c>
      <c r="K11" s="889"/>
    </row>
    <row r="12" spans="2:11" ht="15" customHeight="1" thickBot="1">
      <c r="B12" s="892" t="s">
        <v>175</v>
      </c>
      <c r="C12" s="765">
        <v>98213.567999999999</v>
      </c>
      <c r="D12" s="765">
        <v>19060.921999999999</v>
      </c>
      <c r="E12" s="941">
        <f t="shared" si="0"/>
        <v>19.407626042055615</v>
      </c>
      <c r="F12" s="765">
        <v>82666.69</v>
      </c>
      <c r="G12" s="941">
        <f t="shared" si="1"/>
        <v>18.806701949721219</v>
      </c>
    </row>
    <row r="13" spans="2:11" ht="15" customHeight="1" thickBot="1">
      <c r="B13" s="892" t="s">
        <v>176</v>
      </c>
      <c r="C13" s="765">
        <f t="shared" ref="C13:D13" si="2">C11+C12</f>
        <v>350556.01199999999</v>
      </c>
      <c r="D13" s="765">
        <f t="shared" si="2"/>
        <v>30407.067999999999</v>
      </c>
      <c r="E13" s="943">
        <f t="shared" si="0"/>
        <v>8.6739542210447098</v>
      </c>
      <c r="F13" s="765">
        <f t="shared" ref="F13" si="3">F11+F12</f>
        <v>368703.29700000002</v>
      </c>
      <c r="G13" s="943">
        <f t="shared" si="1"/>
        <v>-4.921920999258119</v>
      </c>
    </row>
    <row r="16" spans="2:11" ht="15.75">
      <c r="B16" s="588" t="s">
        <v>307</v>
      </c>
    </row>
    <row r="18" spans="1:17" ht="33" customHeight="1" thickBot="1">
      <c r="B18" s="1346" t="s">
        <v>454</v>
      </c>
      <c r="C18" s="1346"/>
      <c r="D18" s="1346"/>
      <c r="E18" s="1346"/>
      <c r="F18" s="1346"/>
      <c r="G18" s="1346"/>
      <c r="L18" s="122"/>
      <c r="M18" s="122"/>
    </row>
    <row r="19" spans="1:17" ht="24.75" customHeight="1" thickBot="1">
      <c r="B19" s="1342" t="s">
        <v>177</v>
      </c>
      <c r="C19" s="1355" t="s">
        <v>451</v>
      </c>
      <c r="D19" s="1356"/>
      <c r="E19" s="1357"/>
      <c r="F19" s="1358" t="s">
        <v>452</v>
      </c>
      <c r="G19" s="1342" t="s">
        <v>453</v>
      </c>
      <c r="K19" s="122"/>
      <c r="L19" s="122"/>
      <c r="M19" s="122"/>
    </row>
    <row r="20" spans="1:17" ht="21" customHeight="1" thickBot="1">
      <c r="B20" s="1354"/>
      <c r="C20" s="927" t="s">
        <v>312</v>
      </c>
      <c r="D20" s="927" t="s">
        <v>321</v>
      </c>
      <c r="E20" s="927" t="s">
        <v>322</v>
      </c>
      <c r="F20" s="1359"/>
      <c r="G20" s="1343"/>
      <c r="K20" s="122"/>
      <c r="L20" s="122"/>
      <c r="M20" s="944"/>
    </row>
    <row r="21" spans="1:17" ht="15.75" thickBot="1">
      <c r="B21" s="586" t="s">
        <v>171</v>
      </c>
      <c r="C21" s="765">
        <v>28903.98</v>
      </c>
      <c r="D21" s="771">
        <v>0</v>
      </c>
      <c r="E21" s="940">
        <f>(D21/C21)*100</f>
        <v>0</v>
      </c>
      <c r="F21" s="765">
        <v>45324.656000000003</v>
      </c>
      <c r="G21" s="940">
        <f>((C21-F21)/F21)*100</f>
        <v>-36.229014071281654</v>
      </c>
      <c r="I21" s="703" t="s">
        <v>178</v>
      </c>
      <c r="K21" s="122"/>
      <c r="L21" s="122"/>
      <c r="M21" s="122"/>
    </row>
    <row r="22" spans="1:17" ht="15.75" thickBot="1">
      <c r="B22" s="586" t="s">
        <v>173</v>
      </c>
      <c r="C22" s="765">
        <v>139332</v>
      </c>
      <c r="D22" s="771">
        <v>0</v>
      </c>
      <c r="E22" s="941">
        <f t="shared" ref="E22:E26" si="4">(D22/C22)*100</f>
        <v>0</v>
      </c>
      <c r="F22" s="765">
        <v>192967</v>
      </c>
      <c r="G22" s="941">
        <f t="shared" ref="G22:G26" si="5">((C22-F22)/F22)*100</f>
        <v>-27.79490793762664</v>
      </c>
      <c r="I22" s="669">
        <f>C22-F22</f>
        <v>-53635</v>
      </c>
      <c r="L22" s="122"/>
      <c r="M22" s="122"/>
    </row>
    <row r="23" spans="1:17" ht="15.75" thickBot="1">
      <c r="B23" s="587" t="s">
        <v>306</v>
      </c>
      <c r="C23" s="768">
        <v>43284</v>
      </c>
      <c r="D23" s="772">
        <v>0</v>
      </c>
      <c r="E23" s="941">
        <f t="shared" si="4"/>
        <v>0</v>
      </c>
      <c r="F23" s="768">
        <v>52966</v>
      </c>
      <c r="G23" s="941">
        <f t="shared" si="5"/>
        <v>-18.279651096930106</v>
      </c>
    </row>
    <row r="24" spans="1:17" ht="15.75" thickBot="1">
      <c r="B24" s="586" t="s">
        <v>174</v>
      </c>
      <c r="C24" s="765">
        <v>15588.129000000001</v>
      </c>
      <c r="D24" s="773">
        <v>47.478000000000002</v>
      </c>
      <c r="E24" s="942">
        <f t="shared" si="4"/>
        <v>0.30457792593325345</v>
      </c>
      <c r="F24" s="765">
        <v>17494.170999999998</v>
      </c>
      <c r="G24" s="942">
        <f t="shared" si="5"/>
        <v>-10.895297639425142</v>
      </c>
    </row>
    <row r="25" spans="1:17" ht="15.75" thickBot="1">
      <c r="B25" s="586" t="s">
        <v>175</v>
      </c>
      <c r="C25" s="765">
        <v>4618.2539999999999</v>
      </c>
      <c r="D25" s="773">
        <v>36.438000000000002</v>
      </c>
      <c r="E25" s="941">
        <f t="shared" si="4"/>
        <v>0.788999479023891</v>
      </c>
      <c r="F25" s="765">
        <v>5563.3559999999998</v>
      </c>
      <c r="G25" s="941">
        <f t="shared" si="5"/>
        <v>-16.987983512110315</v>
      </c>
    </row>
    <row r="26" spans="1:17" ht="15.75" thickBot="1">
      <c r="B26" s="586" t="s">
        <v>176</v>
      </c>
      <c r="C26" s="765">
        <f t="shared" ref="C26:D26" si="6">C24+C25</f>
        <v>20206.383000000002</v>
      </c>
      <c r="D26" s="774">
        <f t="shared" si="6"/>
        <v>83.915999999999997</v>
      </c>
      <c r="E26" s="943">
        <f t="shared" si="4"/>
        <v>0.41529451361978037</v>
      </c>
      <c r="F26" s="765">
        <f>F24+F25</f>
        <v>23057.526999999998</v>
      </c>
      <c r="G26" s="943">
        <f t="shared" si="5"/>
        <v>-12.365350369100714</v>
      </c>
      <c r="Q26" s="1164"/>
    </row>
    <row r="27" spans="1:17" ht="16.5" customHeight="1">
      <c r="B27" s="1344"/>
      <c r="C27" s="1344"/>
      <c r="D27" s="1344"/>
      <c r="E27" s="1344"/>
      <c r="F27" s="1344"/>
      <c r="G27" s="1344"/>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4"/>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45"/>
      <c r="E32" s="1345"/>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4"/>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45"/>
      <c r="D43" s="1345"/>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89"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60" t="s">
        <v>455</v>
      </c>
      <c r="C2" s="1360"/>
      <c r="D2" s="1360"/>
      <c r="E2" s="1360"/>
      <c r="F2" s="1360"/>
      <c r="G2" s="1360"/>
      <c r="H2" s="1360"/>
      <c r="I2" s="1360"/>
      <c r="J2" s="1360"/>
      <c r="K2" s="1360"/>
      <c r="L2" s="1360"/>
      <c r="M2" s="1360"/>
      <c r="N2" s="1360"/>
      <c r="O2" s="1360"/>
      <c r="P2" s="1360"/>
      <c r="Q2" s="1360"/>
      <c r="R2" s="1360"/>
      <c r="S2" s="1360"/>
      <c r="T2" s="1360"/>
      <c r="U2" s="1360"/>
      <c r="V2" s="1360"/>
      <c r="W2" s="1360"/>
      <c r="X2" s="1360"/>
      <c r="Y2" s="1360"/>
    </row>
    <row r="3" spans="2:25" ht="15.75" customHeight="1">
      <c r="B3" s="1361" t="s">
        <v>456</v>
      </c>
      <c r="C3" s="1361"/>
      <c r="D3" s="1361"/>
      <c r="E3" s="1361"/>
      <c r="F3" s="1361"/>
      <c r="G3" s="1361"/>
      <c r="Q3" s="607"/>
    </row>
    <row r="4" spans="2:25" ht="4.5" customHeight="1">
      <c r="B4" s="608"/>
      <c r="C4" s="608"/>
      <c r="D4" s="606"/>
      <c r="E4" s="606"/>
    </row>
    <row r="5" spans="2:25" ht="15.75" thickBot="1">
      <c r="B5" s="609" t="s">
        <v>179</v>
      </c>
      <c r="C5" s="1362" t="s">
        <v>180</v>
      </c>
      <c r="D5" s="1362"/>
      <c r="E5" s="610"/>
      <c r="F5" s="610"/>
      <c r="G5" s="609" t="s">
        <v>181</v>
      </c>
      <c r="H5" s="611" t="s">
        <v>182</v>
      </c>
      <c r="I5" s="995"/>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6" t="s">
        <v>189</v>
      </c>
      <c r="J6" s="647" t="s">
        <v>190</v>
      </c>
      <c r="L6" s="614" t="s">
        <v>187</v>
      </c>
      <c r="M6" s="615" t="s">
        <v>188</v>
      </c>
      <c r="N6" s="616" t="s">
        <v>191</v>
      </c>
      <c r="O6" s="647" t="s">
        <v>190</v>
      </c>
      <c r="Q6" s="618" t="s">
        <v>187</v>
      </c>
      <c r="R6" s="619" t="s">
        <v>188</v>
      </c>
      <c r="S6" s="620" t="s">
        <v>191</v>
      </c>
      <c r="T6" s="673" t="s">
        <v>190</v>
      </c>
    </row>
    <row r="7" spans="2:25" ht="15.75">
      <c r="B7" s="775" t="s">
        <v>192</v>
      </c>
      <c r="C7" s="621">
        <v>8978.3050000000003</v>
      </c>
      <c r="D7" s="621">
        <v>17687</v>
      </c>
      <c r="E7" s="917">
        <v>2.5784212028739031</v>
      </c>
      <c r="G7" s="622" t="s">
        <v>211</v>
      </c>
      <c r="H7" s="623">
        <v>165.01</v>
      </c>
      <c r="I7" s="623">
        <v>597</v>
      </c>
      <c r="J7" s="896">
        <v>3.4052168888522019</v>
      </c>
      <c r="L7" s="775" t="s">
        <v>192</v>
      </c>
      <c r="M7" s="621">
        <v>287445.32500000001</v>
      </c>
      <c r="N7" s="621">
        <v>75566.81</v>
      </c>
      <c r="O7" s="761">
        <v>3.8038568122698315</v>
      </c>
      <c r="Q7" s="622" t="s">
        <v>193</v>
      </c>
      <c r="R7" s="623">
        <v>49500.788999999997</v>
      </c>
      <c r="S7" s="623">
        <v>13226.558000000001</v>
      </c>
      <c r="T7" s="671">
        <v>3.7425299159463856</v>
      </c>
    </row>
    <row r="8" spans="2:25" ht="15.75">
      <c r="B8" s="622" t="s">
        <v>204</v>
      </c>
      <c r="C8" s="623">
        <v>8655.0490000000009</v>
      </c>
      <c r="D8" s="623">
        <v>5677</v>
      </c>
      <c r="E8" s="896">
        <v>2.353504744372219</v>
      </c>
      <c r="G8" s="622" t="s">
        <v>194</v>
      </c>
      <c r="H8" s="623">
        <v>1530.7940000000001</v>
      </c>
      <c r="I8" s="623">
        <v>8433</v>
      </c>
      <c r="J8" s="896">
        <v>2.5588206779196381</v>
      </c>
      <c r="L8" s="622" t="s">
        <v>195</v>
      </c>
      <c r="M8" s="623">
        <v>149606.43299999999</v>
      </c>
      <c r="N8" s="623">
        <v>42545.883999999998</v>
      </c>
      <c r="O8" s="671">
        <v>3.5163550250830373</v>
      </c>
      <c r="Q8" s="622" t="s">
        <v>195</v>
      </c>
      <c r="R8" s="623">
        <v>48845.506000000001</v>
      </c>
      <c r="S8" s="623">
        <v>13882.5</v>
      </c>
      <c r="T8" s="671">
        <v>3.5184949396722494</v>
      </c>
    </row>
    <row r="9" spans="2:25" ht="15.75">
      <c r="B9" s="622" t="s">
        <v>202</v>
      </c>
      <c r="C9" s="623">
        <v>4341.9610000000002</v>
      </c>
      <c r="D9" s="623">
        <v>3241</v>
      </c>
      <c r="E9" s="896">
        <v>2.3584668198434557</v>
      </c>
      <c r="G9" s="1106" t="s">
        <v>210</v>
      </c>
      <c r="H9" s="997">
        <v>0.38900000000000001</v>
      </c>
      <c r="I9" s="997">
        <v>3</v>
      </c>
      <c r="J9" s="1128">
        <v>2.0913978494623655</v>
      </c>
      <c r="L9" s="622" t="s">
        <v>457</v>
      </c>
      <c r="M9" s="623">
        <v>88049.403000000006</v>
      </c>
      <c r="N9" s="623">
        <v>28331.719000000001</v>
      </c>
      <c r="O9" s="671">
        <v>3.1078030598849296</v>
      </c>
      <c r="Q9" s="622" t="s">
        <v>199</v>
      </c>
      <c r="R9" s="623">
        <v>36697.646999999997</v>
      </c>
      <c r="S9" s="623">
        <v>6722.8639999999996</v>
      </c>
      <c r="T9" s="671">
        <v>5.4586329576204422</v>
      </c>
    </row>
    <row r="10" spans="2:25" ht="15.75">
      <c r="B10" s="622" t="s">
        <v>200</v>
      </c>
      <c r="C10" s="623">
        <v>2169.2959999999998</v>
      </c>
      <c r="D10" s="623">
        <v>3361</v>
      </c>
      <c r="E10" s="896">
        <v>2.9210875358353316</v>
      </c>
      <c r="G10" s="622" t="s">
        <v>213</v>
      </c>
      <c r="H10" s="623">
        <v>32.981000000000002</v>
      </c>
      <c r="I10" s="623">
        <v>197</v>
      </c>
      <c r="J10" s="896">
        <v>2.0868767400658061</v>
      </c>
      <c r="L10" s="622" t="s">
        <v>194</v>
      </c>
      <c r="M10" s="623">
        <v>78953.245999999999</v>
      </c>
      <c r="N10" s="623">
        <v>19782.852999999999</v>
      </c>
      <c r="O10" s="671">
        <v>3.9909939178135732</v>
      </c>
      <c r="Q10" s="622" t="s">
        <v>194</v>
      </c>
      <c r="R10" s="623">
        <v>28461.241000000002</v>
      </c>
      <c r="S10" s="623">
        <v>8024.9520000000002</v>
      </c>
      <c r="T10" s="671">
        <v>3.5465933004957537</v>
      </c>
    </row>
    <row r="11" spans="2:25" ht="15.75">
      <c r="B11" s="622" t="s">
        <v>382</v>
      </c>
      <c r="C11" s="623">
        <v>1690.5640000000001</v>
      </c>
      <c r="D11" s="623">
        <v>818</v>
      </c>
      <c r="E11" s="896">
        <v>4.3218471905861184</v>
      </c>
      <c r="G11" s="1106" t="s">
        <v>192</v>
      </c>
      <c r="H11" s="997">
        <v>2114.2510000000002</v>
      </c>
      <c r="I11" s="997">
        <v>10060</v>
      </c>
      <c r="J11" s="1128">
        <v>3.173302694735705</v>
      </c>
      <c r="L11" s="622" t="s">
        <v>201</v>
      </c>
      <c r="M11" s="623">
        <v>50952.478000000003</v>
      </c>
      <c r="N11" s="623">
        <v>11279.968000000001</v>
      </c>
      <c r="O11" s="671">
        <v>4.5170764668835943</v>
      </c>
      <c r="Q11" s="622" t="s">
        <v>196</v>
      </c>
      <c r="R11" s="623">
        <v>23377.046999999999</v>
      </c>
      <c r="S11" s="623">
        <v>5390.3739999999998</v>
      </c>
      <c r="T11" s="671">
        <v>4.3368135494865472</v>
      </c>
    </row>
    <row r="12" spans="2:25" ht="16.5" thickBot="1">
      <c r="B12" s="622" t="s">
        <v>194</v>
      </c>
      <c r="C12" s="623">
        <v>1530.7940000000001</v>
      </c>
      <c r="D12" s="623">
        <v>8433</v>
      </c>
      <c r="E12" s="896">
        <v>2.5588206779196381</v>
      </c>
      <c r="G12" s="1106" t="s">
        <v>457</v>
      </c>
      <c r="H12" s="997">
        <v>821.86199999999997</v>
      </c>
      <c r="I12" s="997">
        <v>4058</v>
      </c>
      <c r="J12" s="1128">
        <v>3.0642824385642431</v>
      </c>
      <c r="L12" s="622" t="s">
        <v>199</v>
      </c>
      <c r="M12" s="623">
        <v>39500.239000000001</v>
      </c>
      <c r="N12" s="623">
        <v>6172.8590000000004</v>
      </c>
      <c r="O12" s="671">
        <v>6.3990185098995456</v>
      </c>
      <c r="Q12" s="622" t="s">
        <v>457</v>
      </c>
      <c r="R12" s="623">
        <v>20332.857</v>
      </c>
      <c r="S12" s="623">
        <v>8089.3459999999995</v>
      </c>
      <c r="T12" s="671">
        <v>2.5135353340059878</v>
      </c>
    </row>
    <row r="13" spans="2:25" ht="16.5" thickBot="1">
      <c r="B13" s="622" t="s">
        <v>359</v>
      </c>
      <c r="C13" s="623">
        <v>1399.9110000000001</v>
      </c>
      <c r="D13" s="623">
        <v>977</v>
      </c>
      <c r="E13" s="896">
        <v>2.1499550784399548</v>
      </c>
      <c r="G13" s="998" t="s">
        <v>323</v>
      </c>
      <c r="H13" s="626">
        <v>4665.2870000000003</v>
      </c>
      <c r="I13" s="626">
        <v>23348</v>
      </c>
      <c r="J13" s="999">
        <v>2.9209909595725909</v>
      </c>
      <c r="L13" s="622" t="s">
        <v>202</v>
      </c>
      <c r="M13" s="623">
        <v>32594.665000000001</v>
      </c>
      <c r="N13" s="623">
        <v>9778.7749999999996</v>
      </c>
      <c r="O13" s="671">
        <v>3.3332053350240702</v>
      </c>
      <c r="Q13" s="622" t="s">
        <v>201</v>
      </c>
      <c r="R13" s="623">
        <v>13510.83</v>
      </c>
      <c r="S13" s="623">
        <v>3701.306</v>
      </c>
      <c r="T13" s="671">
        <v>3.6502872229423882</v>
      </c>
    </row>
    <row r="14" spans="2:25" ht="16.5" thickBot="1">
      <c r="B14" s="1106" t="s">
        <v>198</v>
      </c>
      <c r="C14" s="997">
        <v>1122.961</v>
      </c>
      <c r="D14" s="997">
        <v>2833</v>
      </c>
      <c r="E14" s="1128">
        <v>2.6388710033697884</v>
      </c>
      <c r="G14" s="122"/>
      <c r="H14" s="122"/>
      <c r="I14" s="122"/>
      <c r="J14" s="122"/>
      <c r="L14" s="622" t="s">
        <v>360</v>
      </c>
      <c r="M14" s="623">
        <v>27667.175999999999</v>
      </c>
      <c r="N14" s="623">
        <v>4927.4279999999999</v>
      </c>
      <c r="O14" s="671">
        <v>5.6149325774014356</v>
      </c>
      <c r="Q14" s="622" t="s">
        <v>192</v>
      </c>
      <c r="R14" s="623">
        <v>13118.679</v>
      </c>
      <c r="S14" s="623">
        <v>3990.3629999999998</v>
      </c>
      <c r="T14" s="671">
        <v>3.2875903771160671</v>
      </c>
    </row>
    <row r="15" spans="2:25" ht="16.5" thickBot="1">
      <c r="B15" s="998" t="s">
        <v>323</v>
      </c>
      <c r="C15" s="626">
        <v>33317.173000000003</v>
      </c>
      <c r="D15" s="626">
        <v>50067</v>
      </c>
      <c r="E15" s="999">
        <v>2.5689738168359018</v>
      </c>
      <c r="F15" s="867"/>
      <c r="L15" s="622" t="s">
        <v>193</v>
      </c>
      <c r="M15" s="623">
        <v>26761.125</v>
      </c>
      <c r="N15" s="623">
        <v>6040.0219999999999</v>
      </c>
      <c r="O15" s="671">
        <v>4.4306336963673312</v>
      </c>
      <c r="Q15" s="622" t="s">
        <v>202</v>
      </c>
      <c r="R15" s="623">
        <v>9868.1620000000003</v>
      </c>
      <c r="S15" s="623">
        <v>2800.37</v>
      </c>
      <c r="T15" s="671">
        <v>3.5238779161325113</v>
      </c>
    </row>
    <row r="16" spans="2:25" ht="15.75">
      <c r="B16" s="122"/>
      <c r="C16" s="122"/>
      <c r="D16" s="122"/>
      <c r="E16" s="122"/>
      <c r="F16" s="683"/>
      <c r="L16" s="622" t="s">
        <v>197</v>
      </c>
      <c r="M16" s="623">
        <v>26521.941999999999</v>
      </c>
      <c r="N16" s="623">
        <v>6769.8940000000002</v>
      </c>
      <c r="O16" s="671">
        <v>3.9176303203565666</v>
      </c>
      <c r="Q16" s="622" t="s">
        <v>342</v>
      </c>
      <c r="R16" s="623">
        <v>9431.7099999999991</v>
      </c>
      <c r="S16" s="623">
        <v>2316.4009999999998</v>
      </c>
      <c r="T16" s="671">
        <v>4.0717086549349615</v>
      </c>
    </row>
    <row r="17" spans="2:20" ht="15.75">
      <c r="B17" s="122"/>
      <c r="C17" s="122"/>
      <c r="D17" s="122"/>
      <c r="E17" s="122"/>
      <c r="L17" s="622" t="s">
        <v>209</v>
      </c>
      <c r="M17" s="623">
        <v>23207.263999999999</v>
      </c>
      <c r="N17" s="623">
        <v>7867.3310000000001</v>
      </c>
      <c r="O17" s="671">
        <v>2.9498268218281396</v>
      </c>
      <c r="Q17" s="622" t="s">
        <v>208</v>
      </c>
      <c r="R17" s="623">
        <v>9327.75</v>
      </c>
      <c r="S17" s="623">
        <v>3194.5320000000002</v>
      </c>
      <c r="T17" s="671">
        <v>2.9199112733884025</v>
      </c>
    </row>
    <row r="18" spans="2:20" ht="15.75">
      <c r="B18" s="122"/>
      <c r="C18" s="122"/>
      <c r="D18" s="122"/>
      <c r="E18" s="122"/>
      <c r="L18" s="622" t="s">
        <v>206</v>
      </c>
      <c r="M18" s="623">
        <v>21012.652999999998</v>
      </c>
      <c r="N18" s="623">
        <v>5312.03</v>
      </c>
      <c r="O18" s="671">
        <v>3.9556728783534729</v>
      </c>
      <c r="Q18" s="622" t="s">
        <v>203</v>
      </c>
      <c r="R18" s="623">
        <v>6541.0169999999998</v>
      </c>
      <c r="S18" s="623">
        <v>3223.4630000000002</v>
      </c>
      <c r="T18" s="671">
        <v>2.0291894152344851</v>
      </c>
    </row>
    <row r="19" spans="2:20" ht="15.75">
      <c r="B19" s="122"/>
      <c r="C19" s="122"/>
      <c r="D19" s="122"/>
      <c r="E19" s="122"/>
      <c r="L19" s="622" t="s">
        <v>200</v>
      </c>
      <c r="M19" s="623">
        <v>14878.575000000001</v>
      </c>
      <c r="N19" s="623">
        <v>5443.5810000000001</v>
      </c>
      <c r="O19" s="671">
        <v>2.733232958230988</v>
      </c>
      <c r="Q19" s="622" t="s">
        <v>209</v>
      </c>
      <c r="R19" s="623">
        <v>6360.8190000000004</v>
      </c>
      <c r="S19" s="623">
        <v>2389.326</v>
      </c>
      <c r="T19" s="671">
        <v>2.6621813013376996</v>
      </c>
    </row>
    <row r="20" spans="2:20" ht="15.75">
      <c r="B20" s="122"/>
      <c r="C20" s="122"/>
      <c r="D20" s="122"/>
      <c r="E20" s="122"/>
      <c r="L20" s="622" t="s">
        <v>207</v>
      </c>
      <c r="M20" s="623">
        <v>13902.087</v>
      </c>
      <c r="N20" s="623">
        <v>3488.7759999999998</v>
      </c>
      <c r="O20" s="671">
        <v>3.9848035528792907</v>
      </c>
      <c r="Q20" s="622" t="s">
        <v>213</v>
      </c>
      <c r="R20" s="623">
        <v>5898.2889999999998</v>
      </c>
      <c r="S20" s="623">
        <v>2227.6480000000001</v>
      </c>
      <c r="T20" s="671">
        <v>2.6477652663257389</v>
      </c>
    </row>
    <row r="21" spans="2:20" ht="15.75">
      <c r="B21" s="122"/>
      <c r="C21" s="122"/>
      <c r="D21" s="122"/>
      <c r="E21" s="122"/>
      <c r="L21" s="622" t="s">
        <v>361</v>
      </c>
      <c r="M21" s="623">
        <v>10795.648999999999</v>
      </c>
      <c r="N21" s="623">
        <v>3512.3629999999998</v>
      </c>
      <c r="O21" s="671">
        <v>3.0736142591184339</v>
      </c>
      <c r="Q21" s="622" t="s">
        <v>359</v>
      </c>
      <c r="R21" s="623">
        <v>5463.9830000000002</v>
      </c>
      <c r="S21" s="623">
        <v>1646.8720000000001</v>
      </c>
      <c r="T21" s="671">
        <v>3.317794582699809</v>
      </c>
    </row>
    <row r="22" spans="2:20" ht="16.5" thickBot="1">
      <c r="B22" s="122"/>
      <c r="C22" s="122"/>
      <c r="D22" s="122"/>
      <c r="E22" s="122"/>
      <c r="F22" s="122"/>
      <c r="G22" s="122"/>
      <c r="H22" s="122"/>
      <c r="I22" s="1000"/>
      <c r="L22" s="622" t="s">
        <v>196</v>
      </c>
      <c r="M22" s="623">
        <v>9810.0220000000008</v>
      </c>
      <c r="N22" s="623">
        <v>2178.1410000000001</v>
      </c>
      <c r="O22" s="671">
        <v>4.5038507608093328</v>
      </c>
      <c r="Q22" s="622" t="s">
        <v>212</v>
      </c>
      <c r="R22" s="623">
        <v>5436.0249999999996</v>
      </c>
      <c r="S22" s="623">
        <v>1486.961</v>
      </c>
      <c r="T22" s="671">
        <v>3.6557952764060384</v>
      </c>
    </row>
    <row r="23" spans="2:20" ht="16.5" thickBot="1">
      <c r="B23" s="122"/>
      <c r="C23" s="122"/>
      <c r="D23" s="122"/>
      <c r="E23" s="122"/>
      <c r="F23" s="122"/>
      <c r="G23" s="122"/>
      <c r="H23" s="122"/>
      <c r="I23" s="122"/>
      <c r="J23" s="122"/>
      <c r="L23" s="998" t="s">
        <v>323</v>
      </c>
      <c r="M23" s="626">
        <v>943397.74300000002</v>
      </c>
      <c r="N23" s="626">
        <v>252342.44399999999</v>
      </c>
      <c r="O23" s="760">
        <v>3.7385614882924729</v>
      </c>
      <c r="Q23" s="622" t="s">
        <v>210</v>
      </c>
      <c r="R23" s="623">
        <v>4728.2070000000003</v>
      </c>
      <c r="S23" s="623">
        <v>1345.9290000000001</v>
      </c>
      <c r="T23" s="671">
        <v>3.5129691090689033</v>
      </c>
    </row>
    <row r="24" spans="2:20" ht="15.75">
      <c r="B24" s="122"/>
      <c r="C24" s="122"/>
      <c r="D24" s="122"/>
      <c r="E24" s="122"/>
      <c r="F24" s="122"/>
      <c r="G24" s="122"/>
      <c r="H24" s="122"/>
      <c r="I24" s="122"/>
      <c r="J24" s="122"/>
      <c r="L24" s="122"/>
      <c r="M24" s="122"/>
      <c r="N24" s="122"/>
      <c r="O24" s="122"/>
      <c r="Q24" s="622" t="s">
        <v>206</v>
      </c>
      <c r="R24" s="623">
        <v>4309.4780000000001</v>
      </c>
      <c r="S24" s="623">
        <v>1113.008</v>
      </c>
      <c r="T24" s="671">
        <v>3.8719200580768511</v>
      </c>
    </row>
    <row r="25" spans="2:20" ht="15.75">
      <c r="B25" s="122"/>
      <c r="C25" s="122"/>
      <c r="D25" s="122"/>
      <c r="E25" s="122"/>
      <c r="F25" s="122"/>
      <c r="G25" s="122"/>
      <c r="H25" s="122"/>
      <c r="I25" s="122"/>
      <c r="J25" s="122"/>
      <c r="K25" s="122"/>
      <c r="L25" s="122"/>
      <c r="M25" s="122"/>
      <c r="N25" s="122"/>
      <c r="O25" s="122"/>
      <c r="Q25" s="622" t="s">
        <v>360</v>
      </c>
      <c r="R25" s="623">
        <v>3924.1439999999998</v>
      </c>
      <c r="S25" s="623">
        <v>991.91499999999996</v>
      </c>
      <c r="T25" s="671">
        <v>3.9561293054344375</v>
      </c>
    </row>
    <row r="26" spans="2:20" ht="16.5" thickBot="1">
      <c r="B26" s="122"/>
      <c r="C26" s="122"/>
      <c r="D26" s="122"/>
      <c r="E26" s="122"/>
      <c r="F26" s="122"/>
      <c r="G26" s="122"/>
      <c r="H26" s="122"/>
      <c r="I26" s="122"/>
      <c r="J26" s="122"/>
      <c r="K26" s="122"/>
      <c r="L26" s="122"/>
      <c r="M26" s="122"/>
      <c r="N26" s="122"/>
      <c r="O26" s="122"/>
      <c r="Q26" s="1106" t="s">
        <v>211</v>
      </c>
      <c r="R26" s="997">
        <v>3529.0070000000001</v>
      </c>
      <c r="S26" s="997">
        <v>1147.797</v>
      </c>
      <c r="T26" s="1107">
        <v>3.0745915871883267</v>
      </c>
    </row>
    <row r="27" spans="2:20" ht="16.5" thickBot="1">
      <c r="F27" s="122"/>
      <c r="G27" s="122"/>
      <c r="H27" s="122"/>
      <c r="I27" s="122"/>
      <c r="J27" s="122"/>
      <c r="K27" s="122"/>
      <c r="L27" s="122"/>
      <c r="M27" s="122"/>
      <c r="N27" s="122"/>
      <c r="O27" s="122"/>
      <c r="Q27" s="998" t="s">
        <v>323</v>
      </c>
      <c r="R27" s="626">
        <v>341217.29599999997</v>
      </c>
      <c r="S27" s="626">
        <v>98213.567999999999</v>
      </c>
      <c r="T27" s="760">
        <v>3.4742378568305345</v>
      </c>
    </row>
    <row r="28" spans="2:20">
      <c r="B28" s="122"/>
      <c r="C28" s="122"/>
      <c r="D28" s="122"/>
      <c r="E28" s="122"/>
      <c r="F28" s="122"/>
      <c r="G28" s="122"/>
      <c r="H28" s="122"/>
      <c r="I28" s="122"/>
      <c r="J28" s="122"/>
      <c r="K28" s="122"/>
      <c r="L28" s="122"/>
      <c r="M28" s="122"/>
      <c r="N28" s="122"/>
      <c r="O28" s="122"/>
      <c r="Q28" s="122"/>
      <c r="R28" s="122"/>
      <c r="S28" s="122"/>
      <c r="T28" s="122"/>
    </row>
    <row r="29" spans="2:20">
      <c r="B29" s="122"/>
      <c r="C29" s="122"/>
      <c r="D29" s="122"/>
      <c r="E29" s="122"/>
      <c r="F29" s="122"/>
      <c r="G29" s="122"/>
      <c r="H29" s="122"/>
      <c r="I29" s="122"/>
      <c r="J29" s="122"/>
      <c r="K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c r="Q31" s="122"/>
      <c r="R31" s="122"/>
      <c r="S31" s="122"/>
      <c r="T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G103" s="122"/>
      <c r="H103" s="122"/>
      <c r="I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G28" sqref="G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60" t="s">
        <v>458</v>
      </c>
      <c r="C2" s="1360"/>
      <c r="D2" s="1360"/>
      <c r="E2" s="1360"/>
      <c r="F2" s="1360"/>
      <c r="G2" s="1360"/>
      <c r="H2" s="1360"/>
      <c r="I2" s="1360"/>
      <c r="J2" s="1360"/>
      <c r="K2" s="1360"/>
      <c r="L2" s="1360"/>
      <c r="M2" s="1360"/>
      <c r="N2" s="1360"/>
      <c r="O2" s="1360"/>
      <c r="P2" s="1360"/>
      <c r="Q2" s="1360"/>
      <c r="R2" s="1360"/>
      <c r="S2" s="1360"/>
      <c r="T2" s="1360"/>
      <c r="U2" s="1360"/>
      <c r="V2" s="1360"/>
      <c r="W2" s="1360"/>
      <c r="X2" s="1360"/>
      <c r="Y2" s="1360"/>
      <c r="Z2" s="1360"/>
      <c r="AA2" s="1360"/>
      <c r="AB2" s="1360"/>
    </row>
    <row r="3" spans="2:28" ht="18" customHeight="1">
      <c r="B3" s="1363" t="s">
        <v>459</v>
      </c>
      <c r="C3" s="1363"/>
      <c r="D3" s="1363"/>
      <c r="E3" s="1363"/>
      <c r="F3" s="1363"/>
      <c r="G3" s="1363"/>
      <c r="H3" s="1363"/>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8"/>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69" t="s">
        <v>207</v>
      </c>
      <c r="C8" s="621">
        <v>13541.769</v>
      </c>
      <c r="D8" s="945">
        <v>24327</v>
      </c>
      <c r="E8" s="946">
        <v>2.2781310326206272</v>
      </c>
      <c r="F8" s="870"/>
      <c r="G8" s="869" t="s">
        <v>210</v>
      </c>
      <c r="H8" s="621">
        <v>4947.42</v>
      </c>
      <c r="I8" s="945">
        <v>23229</v>
      </c>
      <c r="J8" s="946">
        <v>2.913686923326539</v>
      </c>
      <c r="K8" s="683"/>
      <c r="L8" s="775" t="s">
        <v>201</v>
      </c>
      <c r="M8" s="621">
        <v>9956.15</v>
      </c>
      <c r="N8" s="621">
        <v>3343.86</v>
      </c>
      <c r="O8" s="761">
        <v>2.9774422374142455</v>
      </c>
      <c r="P8" s="683"/>
      <c r="Q8" s="775" t="s">
        <v>457</v>
      </c>
      <c r="R8" s="621">
        <v>6558.4759999999997</v>
      </c>
      <c r="S8" s="621">
        <v>1314.624</v>
      </c>
      <c r="T8" s="761">
        <v>4.9888606932476502</v>
      </c>
    </row>
    <row r="9" spans="2:28" ht="15.75">
      <c r="B9" s="624" t="s">
        <v>210</v>
      </c>
      <c r="C9" s="623">
        <v>12927.81</v>
      </c>
      <c r="D9" s="625">
        <v>42859</v>
      </c>
      <c r="E9" s="672">
        <v>2.0888703970010827</v>
      </c>
      <c r="F9" s="871"/>
      <c r="G9" s="624" t="s">
        <v>214</v>
      </c>
      <c r="H9" s="623">
        <v>1230.671</v>
      </c>
      <c r="I9" s="625">
        <v>8018</v>
      </c>
      <c r="J9" s="672">
        <v>2.4491160128637843</v>
      </c>
      <c r="K9" s="683"/>
      <c r="L9" s="622" t="s">
        <v>195</v>
      </c>
      <c r="M9" s="623">
        <v>8758.1059999999998</v>
      </c>
      <c r="N9" s="623">
        <v>2281.998</v>
      </c>
      <c r="O9" s="671">
        <v>3.8379113390984565</v>
      </c>
      <c r="P9" s="683"/>
      <c r="Q9" s="622" t="s">
        <v>197</v>
      </c>
      <c r="R9" s="623">
        <v>3692.5450000000001</v>
      </c>
      <c r="S9" s="623">
        <v>1133.944</v>
      </c>
      <c r="T9" s="671">
        <v>3.2563733306053915</v>
      </c>
    </row>
    <row r="10" spans="2:28" ht="15.75">
      <c r="B10" s="624" t="s">
        <v>206</v>
      </c>
      <c r="C10" s="623">
        <v>6827.64</v>
      </c>
      <c r="D10" s="623">
        <v>4495</v>
      </c>
      <c r="E10" s="671">
        <v>2.9577062099510316</v>
      </c>
      <c r="F10" s="870"/>
      <c r="G10" s="1004" t="s">
        <v>212</v>
      </c>
      <c r="H10" s="997">
        <v>962.63499999999999</v>
      </c>
      <c r="I10" s="1005">
        <v>4212</v>
      </c>
      <c r="J10" s="1006">
        <v>3.792380059408905</v>
      </c>
      <c r="K10" s="683"/>
      <c r="L10" s="622" t="s">
        <v>197</v>
      </c>
      <c r="M10" s="623">
        <v>6020.4520000000002</v>
      </c>
      <c r="N10" s="623">
        <v>1689.008</v>
      </c>
      <c r="O10" s="671">
        <v>3.5644899254473632</v>
      </c>
      <c r="P10" s="683"/>
      <c r="Q10" s="622" t="s">
        <v>195</v>
      </c>
      <c r="R10" s="623">
        <v>3073.4</v>
      </c>
      <c r="S10" s="623">
        <v>840.995</v>
      </c>
      <c r="T10" s="671">
        <v>3.6544807044037122</v>
      </c>
    </row>
    <row r="11" spans="2:28" ht="15.75">
      <c r="B11" s="624" t="s">
        <v>457</v>
      </c>
      <c r="C11" s="623">
        <v>5716.6670000000004</v>
      </c>
      <c r="D11" s="625">
        <v>14237</v>
      </c>
      <c r="E11" s="672">
        <v>3.0758052332087948</v>
      </c>
      <c r="F11" s="871"/>
      <c r="G11" s="624" t="s">
        <v>457</v>
      </c>
      <c r="H11" s="623">
        <v>753.14</v>
      </c>
      <c r="I11" s="625">
        <v>4697</v>
      </c>
      <c r="J11" s="672">
        <v>2.35388615934691</v>
      </c>
      <c r="K11" s="683"/>
      <c r="L11" s="622" t="s">
        <v>457</v>
      </c>
      <c r="M11" s="623">
        <v>5151.4290000000001</v>
      </c>
      <c r="N11" s="623">
        <v>1051.2370000000001</v>
      </c>
      <c r="O11" s="671">
        <v>4.9003497784039185</v>
      </c>
      <c r="P11" s="683"/>
      <c r="Q11" s="622" t="s">
        <v>212</v>
      </c>
      <c r="R11" s="623">
        <v>1411.001</v>
      </c>
      <c r="S11" s="623">
        <v>287.43</v>
      </c>
      <c r="T11" s="671">
        <v>4.9090248060397315</v>
      </c>
    </row>
    <row r="12" spans="2:28" ht="16.5" thickBot="1">
      <c r="B12" s="624" t="s">
        <v>214</v>
      </c>
      <c r="C12" s="623">
        <v>5408.6710000000003</v>
      </c>
      <c r="D12" s="623">
        <v>16282</v>
      </c>
      <c r="E12" s="671">
        <v>1.8940105495345929</v>
      </c>
      <c r="F12" s="871"/>
      <c r="G12" s="624" t="s">
        <v>207</v>
      </c>
      <c r="H12" s="623">
        <v>402.81099999999998</v>
      </c>
      <c r="I12" s="625">
        <v>2470</v>
      </c>
      <c r="J12" s="672">
        <v>2.9713057012399768</v>
      </c>
      <c r="K12" s="683"/>
      <c r="L12" s="622" t="s">
        <v>212</v>
      </c>
      <c r="M12" s="623">
        <v>4816.2659999999996</v>
      </c>
      <c r="N12" s="623">
        <v>1096.4100000000001</v>
      </c>
      <c r="O12" s="671">
        <v>4.3927600076613667</v>
      </c>
      <c r="P12" s="683"/>
      <c r="Q12" s="622" t="s">
        <v>194</v>
      </c>
      <c r="R12" s="623">
        <v>1169.1869999999999</v>
      </c>
      <c r="S12" s="623">
        <v>195.571</v>
      </c>
      <c r="T12" s="671">
        <v>5.9783250072863563</v>
      </c>
    </row>
    <row r="13" spans="2:28" ht="16.5" thickBot="1">
      <c r="B13" s="624" t="s">
        <v>195</v>
      </c>
      <c r="C13" s="623">
        <v>5280.3119999999999</v>
      </c>
      <c r="D13" s="625">
        <v>8255</v>
      </c>
      <c r="E13" s="672">
        <v>2.5021226507854446</v>
      </c>
      <c r="F13" s="871"/>
      <c r="G13" s="1099" t="s">
        <v>323</v>
      </c>
      <c r="H13" s="626">
        <v>8423.4040000000005</v>
      </c>
      <c r="I13" s="1273">
        <v>43284</v>
      </c>
      <c r="J13" s="1274">
        <v>2.8493447802290732</v>
      </c>
      <c r="K13" s="683"/>
      <c r="L13" s="622" t="s">
        <v>192</v>
      </c>
      <c r="M13" s="623">
        <v>4688.6059999999998</v>
      </c>
      <c r="N13" s="623">
        <v>1923.2460000000001</v>
      </c>
      <c r="O13" s="671">
        <v>2.4378607832799339</v>
      </c>
      <c r="P13" s="683"/>
      <c r="Q13" s="622" t="s">
        <v>206</v>
      </c>
      <c r="R13" s="623">
        <v>1160.2090000000001</v>
      </c>
      <c r="S13" s="623">
        <v>400.24599999999998</v>
      </c>
      <c r="T13" s="671">
        <v>2.8987397750383517</v>
      </c>
    </row>
    <row r="14" spans="2:28" ht="15.75">
      <c r="B14" s="624" t="s">
        <v>197</v>
      </c>
      <c r="C14" s="623">
        <v>4987.2730000000001</v>
      </c>
      <c r="D14" s="625">
        <v>5059</v>
      </c>
      <c r="E14" s="672">
        <v>1.6067017735573337</v>
      </c>
      <c r="F14" s="871"/>
      <c r="G14" s="122"/>
      <c r="H14" s="122"/>
      <c r="I14" s="122"/>
      <c r="J14" s="122"/>
      <c r="K14" s="683"/>
      <c r="L14" s="622" t="s">
        <v>213</v>
      </c>
      <c r="M14" s="623">
        <v>3043.7429999999999</v>
      </c>
      <c r="N14" s="623">
        <v>1235.845</v>
      </c>
      <c r="O14" s="671">
        <v>2.4628840995432273</v>
      </c>
      <c r="P14" s="683"/>
      <c r="Q14" s="622" t="s">
        <v>460</v>
      </c>
      <c r="R14" s="623">
        <v>483.07799999999997</v>
      </c>
      <c r="S14" s="623">
        <v>89.262</v>
      </c>
      <c r="T14" s="671">
        <v>5.4119110035625457</v>
      </c>
    </row>
    <row r="15" spans="2:28" ht="16.5" thickBot="1">
      <c r="B15" s="1004" t="s">
        <v>211</v>
      </c>
      <c r="C15" s="997">
        <v>3418.902</v>
      </c>
      <c r="D15" s="1005">
        <v>6065</v>
      </c>
      <c r="E15" s="1006">
        <v>1.9117216668185726</v>
      </c>
      <c r="F15" s="871"/>
      <c r="G15" s="122"/>
      <c r="H15" s="122"/>
      <c r="I15" s="122"/>
      <c r="J15" s="122"/>
      <c r="K15" s="683"/>
      <c r="L15" s="622" t="s">
        <v>205</v>
      </c>
      <c r="M15" s="623">
        <v>1951.4680000000001</v>
      </c>
      <c r="N15" s="623">
        <v>796.88400000000001</v>
      </c>
      <c r="O15" s="671">
        <v>2.4488733617439928</v>
      </c>
      <c r="P15" s="683"/>
      <c r="Q15" s="622" t="s">
        <v>201</v>
      </c>
      <c r="R15" s="623">
        <v>393.709</v>
      </c>
      <c r="S15" s="623">
        <v>117.307</v>
      </c>
      <c r="T15" s="671">
        <v>3.3562276760977605</v>
      </c>
    </row>
    <row r="16" spans="2:28" ht="16.5" thickBot="1">
      <c r="B16" s="1099" t="s">
        <v>323</v>
      </c>
      <c r="C16" s="626">
        <v>65363.190999999999</v>
      </c>
      <c r="D16" s="1273">
        <v>139332</v>
      </c>
      <c r="E16" s="1274">
        <v>2.2613906804530033</v>
      </c>
      <c r="F16" s="871"/>
      <c r="G16" s="122"/>
      <c r="H16" s="122"/>
      <c r="I16" s="122"/>
      <c r="J16" s="122"/>
      <c r="K16" s="683"/>
      <c r="L16" s="622" t="s">
        <v>214</v>
      </c>
      <c r="M16" s="623">
        <v>1781.6420000000001</v>
      </c>
      <c r="N16" s="623">
        <v>743.298</v>
      </c>
      <c r="O16" s="671">
        <v>2.3969417380377722</v>
      </c>
      <c r="P16" s="683"/>
      <c r="Q16" s="622" t="s">
        <v>193</v>
      </c>
      <c r="R16" s="623">
        <v>371.71199999999999</v>
      </c>
      <c r="S16" s="623">
        <v>71.552999999999997</v>
      </c>
      <c r="T16" s="671">
        <v>5.1949184520565179</v>
      </c>
    </row>
    <row r="17" spans="2:21" ht="15.75">
      <c r="B17" s="122"/>
      <c r="C17" s="122"/>
      <c r="D17" s="122"/>
      <c r="E17" s="122"/>
      <c r="F17" s="870"/>
      <c r="K17" s="683"/>
      <c r="L17" s="622" t="s">
        <v>210</v>
      </c>
      <c r="M17" s="623">
        <v>1700.1120000000001</v>
      </c>
      <c r="N17" s="623">
        <v>700.67200000000003</v>
      </c>
      <c r="O17" s="671">
        <v>2.4264020825721593</v>
      </c>
      <c r="P17" s="683"/>
      <c r="Q17" s="622" t="s">
        <v>209</v>
      </c>
      <c r="R17" s="623">
        <v>290.423</v>
      </c>
      <c r="S17" s="623">
        <v>72.731999999999999</v>
      </c>
      <c r="T17" s="671">
        <v>3.9930567013144147</v>
      </c>
      <c r="U17" s="122"/>
    </row>
    <row r="18" spans="2:21" ht="16.5" thickBot="1">
      <c r="B18" s="122"/>
      <c r="C18" s="122"/>
      <c r="D18" s="122"/>
      <c r="E18" s="122"/>
      <c r="F18" s="872"/>
      <c r="H18" s="122"/>
      <c r="I18" s="122"/>
      <c r="J18" s="122"/>
      <c r="K18" s="122"/>
      <c r="L18" s="622" t="s">
        <v>206</v>
      </c>
      <c r="M18" s="623">
        <v>1303.8399999999999</v>
      </c>
      <c r="N18" s="623">
        <v>282.41699999999997</v>
      </c>
      <c r="O18" s="671">
        <v>4.6167192484871666</v>
      </c>
      <c r="P18" s="683"/>
      <c r="Q18" s="622" t="s">
        <v>192</v>
      </c>
      <c r="R18" s="623">
        <v>259.44200000000001</v>
      </c>
      <c r="S18" s="623">
        <v>19.253</v>
      </c>
      <c r="T18" s="671">
        <v>13.475406430166727</v>
      </c>
      <c r="U18" s="122"/>
    </row>
    <row r="19" spans="2:21" ht="16.5" thickBot="1">
      <c r="B19" s="122"/>
      <c r="C19" s="122"/>
      <c r="D19" s="122"/>
      <c r="E19" s="122"/>
      <c r="F19" s="873"/>
      <c r="G19" s="122"/>
      <c r="H19" s="122"/>
      <c r="I19" s="122"/>
      <c r="J19" s="122"/>
      <c r="K19" s="683"/>
      <c r="L19" s="998" t="s">
        <v>323</v>
      </c>
      <c r="M19" s="626">
        <v>51954.345000000001</v>
      </c>
      <c r="N19" s="626">
        <v>15588.129000000001</v>
      </c>
      <c r="O19" s="760">
        <v>3.332942972180946</v>
      </c>
      <c r="P19" s="683"/>
      <c r="Q19" s="998" t="s">
        <v>323</v>
      </c>
      <c r="R19" s="626">
        <v>19297.746999999999</v>
      </c>
      <c r="S19" s="626">
        <v>4618.2539999999999</v>
      </c>
      <c r="T19" s="760">
        <v>4.1785806930497973</v>
      </c>
      <c r="U19" s="122"/>
    </row>
    <row r="20" spans="2:21" ht="15" customHeight="1">
      <c r="B20" s="122"/>
      <c r="C20" s="122"/>
      <c r="D20" s="122"/>
      <c r="E20" s="122"/>
      <c r="F20" s="873"/>
      <c r="K20" s="683"/>
      <c r="L20" s="122"/>
      <c r="M20" s="122"/>
      <c r="N20" s="122"/>
      <c r="O20" s="122"/>
      <c r="P20" s="683"/>
      <c r="Q20" s="122"/>
      <c r="R20" s="122"/>
      <c r="S20" s="122"/>
      <c r="T20" s="122"/>
      <c r="U20" s="122"/>
    </row>
    <row r="21" spans="2:21">
      <c r="B21" s="122"/>
      <c r="C21" s="122"/>
      <c r="D21" s="122"/>
      <c r="E21" s="122"/>
      <c r="F21" s="874"/>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42" zoomScale="80" zoomScaleNormal="80" workbookViewId="0">
      <selection activeCell="O623" sqref="O623"/>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369" t="s">
        <v>258</v>
      </c>
      <c r="C5" s="1369"/>
      <c r="D5" s="1369"/>
      <c r="E5" s="1369"/>
      <c r="F5" s="1369"/>
      <c r="G5" s="1369"/>
      <c r="H5" s="1369"/>
      <c r="I5" s="1369"/>
      <c r="J5" s="1369"/>
      <c r="K5" s="1369"/>
      <c r="L5" s="1369"/>
    </row>
    <row r="6" spans="2:13" ht="18">
      <c r="B6" s="689"/>
      <c r="C6" s="689"/>
      <c r="D6" s="689"/>
      <c r="E6" s="689"/>
      <c r="F6" s="457" t="s">
        <v>259</v>
      </c>
      <c r="G6" s="689"/>
      <c r="H6" s="689"/>
      <c r="I6" s="689"/>
      <c r="J6" s="689"/>
      <c r="K6" s="689"/>
      <c r="L6" s="689"/>
    </row>
    <row r="7" spans="2:13" s="458" customFormat="1" ht="15">
      <c r="B7" s="1370" t="s">
        <v>260</v>
      </c>
      <c r="C7" s="1372" t="s">
        <v>22</v>
      </c>
      <c r="D7" s="1372" t="s">
        <v>261</v>
      </c>
      <c r="E7" s="1374" t="s">
        <v>262</v>
      </c>
      <c r="F7" s="1375"/>
      <c r="G7" s="1376"/>
      <c r="H7" s="1377" t="s">
        <v>263</v>
      </c>
      <c r="I7" s="1379" t="s">
        <v>264</v>
      </c>
      <c r="J7" s="1380"/>
      <c r="K7" s="1380"/>
      <c r="L7" s="1370"/>
    </row>
    <row r="8" spans="2:13">
      <c r="B8" s="1371"/>
      <c r="C8" s="1373"/>
      <c r="D8" s="1373"/>
      <c r="E8" s="1381" t="s">
        <v>265</v>
      </c>
      <c r="F8" s="1372" t="s">
        <v>266</v>
      </c>
      <c r="G8" s="1372" t="s">
        <v>267</v>
      </c>
      <c r="H8" s="1378"/>
      <c r="I8" s="1381" t="s">
        <v>268</v>
      </c>
      <c r="J8" s="1381" t="s">
        <v>24</v>
      </c>
      <c r="K8" s="1372" t="s">
        <v>269</v>
      </c>
      <c r="L8" s="1381" t="s">
        <v>270</v>
      </c>
    </row>
    <row r="9" spans="2:13">
      <c r="B9" s="1371"/>
      <c r="C9" s="1373"/>
      <c r="D9" s="1373"/>
      <c r="E9" s="1382"/>
      <c r="F9" s="1373"/>
      <c r="G9" s="1373"/>
      <c r="H9" s="1378"/>
      <c r="I9" s="1382"/>
      <c r="J9" s="1382"/>
      <c r="K9" s="1397"/>
      <c r="L9" s="1382"/>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368"/>
      <c r="O105" s="1368"/>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368"/>
      <c r="O121" s="1368"/>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368"/>
      <c r="O145" s="1368"/>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368"/>
      <c r="O171" s="1368"/>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402" t="s">
        <v>296</v>
      </c>
      <c r="D177" s="1402"/>
      <c r="E177" s="1402"/>
      <c r="F177" s="1402"/>
      <c r="G177" s="1402"/>
      <c r="H177" s="1402"/>
      <c r="I177" s="1402"/>
      <c r="J177" s="1402"/>
      <c r="K177" s="1402"/>
      <c r="L177" s="1403"/>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383" t="s">
        <v>260</v>
      </c>
      <c r="C194" s="1385" t="s">
        <v>22</v>
      </c>
      <c r="D194" s="1385" t="s">
        <v>261</v>
      </c>
      <c r="E194" s="1387" t="s">
        <v>262</v>
      </c>
      <c r="F194" s="1388"/>
      <c r="G194" s="1389"/>
      <c r="H194" s="1390" t="s">
        <v>263</v>
      </c>
      <c r="I194" s="1392" t="s">
        <v>264</v>
      </c>
      <c r="J194" s="1393"/>
      <c r="K194" s="1393"/>
      <c r="L194" s="1394"/>
    </row>
    <row r="195" spans="2:12" ht="12.75" customHeight="1">
      <c r="B195" s="1384"/>
      <c r="C195" s="1386"/>
      <c r="D195" s="1386"/>
      <c r="E195" s="1395" t="s">
        <v>265</v>
      </c>
      <c r="F195" s="1385" t="s">
        <v>266</v>
      </c>
      <c r="G195" s="1385" t="s">
        <v>267</v>
      </c>
      <c r="H195" s="1391"/>
      <c r="I195" s="1395" t="s">
        <v>268</v>
      </c>
      <c r="J195" s="1395" t="s">
        <v>24</v>
      </c>
      <c r="K195" s="1385" t="s">
        <v>269</v>
      </c>
      <c r="L195" s="1400" t="s">
        <v>270</v>
      </c>
    </row>
    <row r="196" spans="2:12" ht="12.75" customHeight="1">
      <c r="B196" s="1384"/>
      <c r="C196" s="1386"/>
      <c r="D196" s="1386"/>
      <c r="E196" s="1396"/>
      <c r="F196" s="1386"/>
      <c r="G196" s="1386"/>
      <c r="H196" s="1391"/>
      <c r="I196" s="1398"/>
      <c r="J196" s="1398"/>
      <c r="K196" s="1399"/>
      <c r="L196" s="1401"/>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402" t="s">
        <v>297</v>
      </c>
      <c r="D199" s="1402"/>
      <c r="E199" s="1402"/>
      <c r="F199" s="1402"/>
      <c r="G199" s="1402"/>
      <c r="H199" s="1402"/>
      <c r="I199" s="1402"/>
      <c r="J199" s="1402"/>
      <c r="K199" s="1402"/>
      <c r="L199" s="1403"/>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406" t="s">
        <v>260</v>
      </c>
      <c r="C234" s="1385" t="s">
        <v>22</v>
      </c>
      <c r="D234" s="1385" t="s">
        <v>261</v>
      </c>
      <c r="E234" s="1387" t="s">
        <v>262</v>
      </c>
      <c r="F234" s="1388"/>
      <c r="G234" s="1389"/>
      <c r="H234" s="1390" t="s">
        <v>263</v>
      </c>
      <c r="I234" s="1387" t="s">
        <v>264</v>
      </c>
      <c r="J234" s="1388"/>
      <c r="K234" s="1388"/>
      <c r="L234" s="1388"/>
    </row>
    <row r="235" spans="2:12">
      <c r="B235" s="1407"/>
      <c r="C235" s="1386"/>
      <c r="D235" s="1386"/>
      <c r="E235" s="1395" t="s">
        <v>265</v>
      </c>
      <c r="F235" s="1385" t="s">
        <v>266</v>
      </c>
      <c r="G235" s="1385" t="s">
        <v>267</v>
      </c>
      <c r="H235" s="1391"/>
      <c r="I235" s="1395" t="s">
        <v>268</v>
      </c>
      <c r="J235" s="1395" t="s">
        <v>24</v>
      </c>
      <c r="K235" s="1385" t="s">
        <v>269</v>
      </c>
      <c r="L235" s="1392" t="s">
        <v>270</v>
      </c>
    </row>
    <row r="236" spans="2:12">
      <c r="B236" s="1407"/>
      <c r="C236" s="1386"/>
      <c r="D236" s="1386"/>
      <c r="E236" s="1396"/>
      <c r="F236" s="1386"/>
      <c r="G236" s="1386"/>
      <c r="H236" s="1391"/>
      <c r="I236" s="1396"/>
      <c r="J236" s="1396"/>
      <c r="K236" s="1386"/>
      <c r="L236" s="1404"/>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405" t="s">
        <v>271</v>
      </c>
      <c r="D239" s="1405"/>
      <c r="E239" s="1405"/>
      <c r="F239" s="1405"/>
      <c r="G239" s="1405"/>
      <c r="H239" s="1405"/>
      <c r="I239" s="1405"/>
      <c r="J239" s="1405"/>
      <c r="K239" s="1405"/>
      <c r="L239" s="1405"/>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402" t="s">
        <v>296</v>
      </c>
      <c r="D256" s="1402"/>
      <c r="E256" s="1402"/>
      <c r="F256" s="1402"/>
      <c r="G256" s="1402"/>
      <c r="H256" s="1402"/>
      <c r="I256" s="1402"/>
      <c r="J256" s="1402"/>
      <c r="K256" s="1402"/>
      <c r="L256" s="1402"/>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408" t="s">
        <v>260</v>
      </c>
      <c r="C273" s="1385" t="s">
        <v>22</v>
      </c>
      <c r="D273" s="1385" t="s">
        <v>261</v>
      </c>
      <c r="E273" s="1387" t="s">
        <v>262</v>
      </c>
      <c r="F273" s="1388"/>
      <c r="G273" s="1389"/>
      <c r="H273" s="1390" t="s">
        <v>263</v>
      </c>
      <c r="I273" s="1392" t="s">
        <v>264</v>
      </c>
      <c r="J273" s="1393"/>
      <c r="K273" s="1393"/>
      <c r="L273" s="1393"/>
    </row>
    <row r="274" spans="2:12" ht="11.25" customHeight="1">
      <c r="B274" s="1409"/>
      <c r="C274" s="1386"/>
      <c r="D274" s="1386"/>
      <c r="E274" s="1395" t="s">
        <v>265</v>
      </c>
      <c r="F274" s="1385" t="s">
        <v>266</v>
      </c>
      <c r="G274" s="1385" t="s">
        <v>267</v>
      </c>
      <c r="H274" s="1391"/>
      <c r="I274" s="1395" t="s">
        <v>268</v>
      </c>
      <c r="J274" s="1395" t="s">
        <v>24</v>
      </c>
      <c r="K274" s="1385" t="s">
        <v>269</v>
      </c>
      <c r="L274" s="1392" t="s">
        <v>270</v>
      </c>
    </row>
    <row r="275" spans="2:12" ht="11.25" customHeight="1">
      <c r="B275" s="1409"/>
      <c r="C275" s="1386"/>
      <c r="D275" s="1386"/>
      <c r="E275" s="1396"/>
      <c r="F275" s="1386"/>
      <c r="G275" s="1386"/>
      <c r="H275" s="1391"/>
      <c r="I275" s="1398"/>
      <c r="J275" s="1398"/>
      <c r="K275" s="1399"/>
      <c r="L275" s="1404"/>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402" t="s">
        <v>297</v>
      </c>
      <c r="D278" s="1402"/>
      <c r="E278" s="1402"/>
      <c r="F278" s="1402"/>
      <c r="G278" s="1402"/>
      <c r="H278" s="1402"/>
      <c r="I278" s="1402"/>
      <c r="J278" s="1402"/>
      <c r="K278" s="1402"/>
      <c r="L278" s="1402"/>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395" t="s">
        <v>260</v>
      </c>
      <c r="C313" s="1385" t="s">
        <v>22</v>
      </c>
      <c r="D313" s="1385" t="s">
        <v>261</v>
      </c>
      <c r="E313" s="1387" t="s">
        <v>262</v>
      </c>
      <c r="F313" s="1388"/>
      <c r="G313" s="1389"/>
      <c r="H313" s="1385" t="s">
        <v>263</v>
      </c>
      <c r="I313" s="1387" t="s">
        <v>264</v>
      </c>
      <c r="J313" s="1388"/>
      <c r="K313" s="1388"/>
      <c r="L313" s="1389"/>
    </row>
    <row r="314" spans="2:12" ht="11.25" customHeight="1">
      <c r="B314" s="1396"/>
      <c r="C314" s="1386"/>
      <c r="D314" s="1386"/>
      <c r="E314" s="1412" t="s">
        <v>301</v>
      </c>
      <c r="F314" s="1415" t="s">
        <v>302</v>
      </c>
      <c r="G314" s="1415" t="s">
        <v>303</v>
      </c>
      <c r="H314" s="1386"/>
      <c r="I314" s="1395" t="s">
        <v>268</v>
      </c>
      <c r="J314" s="1395" t="s">
        <v>24</v>
      </c>
      <c r="K314" s="1385" t="s">
        <v>269</v>
      </c>
      <c r="L314" s="1395" t="s">
        <v>270</v>
      </c>
    </row>
    <row r="315" spans="2:12" ht="11.25" customHeight="1">
      <c r="B315" s="1398"/>
      <c r="C315" s="1399"/>
      <c r="D315" s="1399"/>
      <c r="E315" s="1414"/>
      <c r="F315" s="1416"/>
      <c r="G315" s="1416"/>
      <c r="H315" s="1399"/>
      <c r="I315" s="1398"/>
      <c r="J315" s="1398"/>
      <c r="K315" s="1399"/>
      <c r="L315" s="1398"/>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405" t="s">
        <v>271</v>
      </c>
      <c r="D318" s="1405"/>
      <c r="E318" s="1405"/>
      <c r="F318" s="1405"/>
      <c r="G318" s="1405"/>
      <c r="H318" s="1405"/>
      <c r="I318" s="1405"/>
      <c r="J318" s="1405"/>
      <c r="K318" s="1405"/>
      <c r="L318" s="1418"/>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402" t="s">
        <v>296</v>
      </c>
      <c r="D335" s="1402"/>
      <c r="E335" s="1402"/>
      <c r="F335" s="1402"/>
      <c r="G335" s="1402"/>
      <c r="H335" s="1402"/>
      <c r="I335" s="1402"/>
      <c r="J335" s="1402"/>
      <c r="K335" s="1402"/>
      <c r="L335" s="1419"/>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410" t="s">
        <v>260</v>
      </c>
      <c r="C352" s="1385" t="s">
        <v>22</v>
      </c>
      <c r="D352" s="1385" t="s">
        <v>261</v>
      </c>
      <c r="E352" s="1387" t="s">
        <v>262</v>
      </c>
      <c r="F352" s="1388"/>
      <c r="G352" s="1389"/>
      <c r="H352" s="1390" t="s">
        <v>263</v>
      </c>
      <c r="I352" s="1392" t="s">
        <v>264</v>
      </c>
      <c r="J352" s="1393"/>
      <c r="K352" s="1393"/>
      <c r="L352" s="1406"/>
    </row>
    <row r="353" spans="2:12" ht="11.25" customHeight="1">
      <c r="B353" s="1411"/>
      <c r="C353" s="1386"/>
      <c r="D353" s="1386"/>
      <c r="E353" s="1412" t="s">
        <v>301</v>
      </c>
      <c r="F353" s="1415" t="s">
        <v>302</v>
      </c>
      <c r="G353" s="1415" t="s">
        <v>303</v>
      </c>
      <c r="H353" s="1391"/>
      <c r="I353" s="1395" t="s">
        <v>268</v>
      </c>
      <c r="J353" s="1395" t="s">
        <v>24</v>
      </c>
      <c r="K353" s="1385" t="s">
        <v>269</v>
      </c>
      <c r="L353" s="1395" t="s">
        <v>270</v>
      </c>
    </row>
    <row r="354" spans="2:12" ht="11.25" customHeight="1">
      <c r="B354" s="1411"/>
      <c r="C354" s="1386"/>
      <c r="D354" s="1386"/>
      <c r="E354" s="1413"/>
      <c r="F354" s="1417"/>
      <c r="G354" s="1417"/>
      <c r="H354" s="1391"/>
      <c r="I354" s="1398"/>
      <c r="J354" s="1398"/>
      <c r="K354" s="1399"/>
      <c r="L354" s="1398"/>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402" t="s">
        <v>297</v>
      </c>
      <c r="D357" s="1402"/>
      <c r="E357" s="1402"/>
      <c r="F357" s="1402"/>
      <c r="G357" s="1402"/>
      <c r="H357" s="1402"/>
      <c r="I357" s="1402"/>
      <c r="J357" s="1402"/>
      <c r="K357" s="1402"/>
      <c r="L357" s="1419"/>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320</v>
      </c>
    </row>
    <row r="393" spans="2:12" ht="12.75" customHeight="1">
      <c r="B393" s="1366" t="s">
        <v>260</v>
      </c>
      <c r="C393" s="1364" t="s">
        <v>22</v>
      </c>
      <c r="D393" s="1364" t="s">
        <v>261</v>
      </c>
      <c r="E393" s="1423" t="s">
        <v>262</v>
      </c>
      <c r="F393" s="1424"/>
      <c r="G393" s="1425"/>
      <c r="H393" s="1426" t="s">
        <v>263</v>
      </c>
      <c r="I393" s="1423" t="s">
        <v>264</v>
      </c>
      <c r="J393" s="1424"/>
      <c r="K393" s="1424"/>
      <c r="L393" s="1425"/>
    </row>
    <row r="394" spans="2:12" ht="11.25" customHeight="1">
      <c r="B394" s="1367"/>
      <c r="C394" s="1365"/>
      <c r="D394" s="1365"/>
      <c r="E394" s="1428" t="s">
        <v>301</v>
      </c>
      <c r="F394" s="1430" t="s">
        <v>302</v>
      </c>
      <c r="G394" s="1430" t="s">
        <v>303</v>
      </c>
      <c r="H394" s="1427"/>
      <c r="I394" s="1366" t="s">
        <v>268</v>
      </c>
      <c r="J394" s="1366" t="s">
        <v>24</v>
      </c>
      <c r="K394" s="1364" t="s">
        <v>269</v>
      </c>
      <c r="L394" s="1366" t="s">
        <v>270</v>
      </c>
    </row>
    <row r="395" spans="2:12" ht="11.25" customHeight="1">
      <c r="B395" s="1367"/>
      <c r="C395" s="1365"/>
      <c r="D395" s="1365"/>
      <c r="E395" s="1429"/>
      <c r="F395" s="1431"/>
      <c r="G395" s="1431"/>
      <c r="H395" s="1427"/>
      <c r="I395" s="1367"/>
      <c r="J395" s="1367"/>
      <c r="K395" s="1365"/>
      <c r="L395" s="1420"/>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421" t="s">
        <v>271</v>
      </c>
      <c r="D398" s="1421"/>
      <c r="E398" s="1421"/>
      <c r="F398" s="1421"/>
      <c r="G398" s="1421"/>
      <c r="H398" s="1421"/>
      <c r="I398" s="1421"/>
      <c r="J398" s="1421"/>
      <c r="K398" s="1421"/>
      <c r="L398" s="1422"/>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2"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2" ht="12.75">
      <c r="B402" s="730" t="s">
        <v>274</v>
      </c>
      <c r="C402" s="709">
        <f t="shared" si="10"/>
        <v>169805</v>
      </c>
      <c r="D402" s="710">
        <v>5406</v>
      </c>
      <c r="E402" s="710">
        <v>2609</v>
      </c>
      <c r="F402" s="710">
        <v>2592</v>
      </c>
      <c r="G402" s="711">
        <v>205</v>
      </c>
      <c r="H402" s="709">
        <v>164399</v>
      </c>
      <c r="I402" s="710">
        <v>28402</v>
      </c>
      <c r="J402" s="710">
        <v>50847</v>
      </c>
      <c r="K402" s="710">
        <v>85150</v>
      </c>
      <c r="L402" s="711">
        <v>0</v>
      </c>
    </row>
    <row r="403" spans="2:12" ht="12.75">
      <c r="B403" s="730" t="s">
        <v>275</v>
      </c>
      <c r="C403" s="709">
        <f>SUM(D403+H403)</f>
        <v>143826</v>
      </c>
      <c r="D403" s="709">
        <v>5957</v>
      </c>
      <c r="E403" s="712">
        <v>3079</v>
      </c>
      <c r="F403" s="712">
        <v>2627</v>
      </c>
      <c r="G403" s="709">
        <v>251</v>
      </c>
      <c r="H403" s="709">
        <v>137869</v>
      </c>
      <c r="I403" s="709">
        <v>21774</v>
      </c>
      <c r="J403" s="709">
        <v>43335</v>
      </c>
      <c r="K403" s="709">
        <v>72760</v>
      </c>
      <c r="L403" s="712">
        <v>0</v>
      </c>
    </row>
    <row r="404" spans="2:12" ht="12.75">
      <c r="B404" s="730" t="s">
        <v>276</v>
      </c>
      <c r="C404" s="709">
        <f>SUM(D404+H404)</f>
        <v>157519</v>
      </c>
      <c r="D404" s="734">
        <v>4757</v>
      </c>
      <c r="E404" s="684">
        <v>2322</v>
      </c>
      <c r="F404" s="686">
        <v>2142</v>
      </c>
      <c r="G404" s="686">
        <v>293</v>
      </c>
      <c r="H404" s="734">
        <v>152762</v>
      </c>
      <c r="I404" s="684">
        <v>24428</v>
      </c>
      <c r="J404" s="684">
        <v>42846</v>
      </c>
      <c r="K404" s="686">
        <v>85488</v>
      </c>
      <c r="L404" s="712">
        <v>0</v>
      </c>
    </row>
    <row r="405" spans="2:12"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2"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2" ht="12.75">
      <c r="B407" s="730" t="s">
        <v>279</v>
      </c>
      <c r="C407" s="709">
        <v>169404</v>
      </c>
      <c r="D407" s="735">
        <v>5064</v>
      </c>
      <c r="E407" s="710">
        <v>2316</v>
      </c>
      <c r="F407" s="710">
        <v>2611</v>
      </c>
      <c r="G407" s="711">
        <v>137</v>
      </c>
      <c r="H407" s="709">
        <v>164340</v>
      </c>
      <c r="I407" s="710">
        <v>25228</v>
      </c>
      <c r="J407" s="710">
        <v>52498</v>
      </c>
      <c r="K407" s="710">
        <v>86614</v>
      </c>
      <c r="L407" s="711">
        <v>0</v>
      </c>
    </row>
    <row r="408" spans="2:12" ht="12.75">
      <c r="B408" s="730" t="s">
        <v>280</v>
      </c>
      <c r="C408" s="709">
        <v>172982</v>
      </c>
      <c r="D408" s="709">
        <v>6274</v>
      </c>
      <c r="E408" s="712">
        <v>2518</v>
      </c>
      <c r="F408" s="712">
        <v>3121</v>
      </c>
      <c r="G408" s="709">
        <v>635</v>
      </c>
      <c r="H408" s="709">
        <v>166708</v>
      </c>
      <c r="I408" s="709">
        <v>26444</v>
      </c>
      <c r="J408" s="709">
        <v>56017</v>
      </c>
      <c r="K408" s="709">
        <v>84247</v>
      </c>
      <c r="L408" s="712">
        <v>0</v>
      </c>
    </row>
    <row r="409" spans="2:12" ht="12.75">
      <c r="B409" s="730" t="s">
        <v>281</v>
      </c>
      <c r="C409" s="709">
        <v>178724</v>
      </c>
      <c r="D409" s="735">
        <v>5649</v>
      </c>
      <c r="E409" s="710">
        <v>2339</v>
      </c>
      <c r="F409" s="710">
        <v>2939</v>
      </c>
      <c r="G409" s="710">
        <v>371</v>
      </c>
      <c r="H409" s="712">
        <v>173075</v>
      </c>
      <c r="I409" s="710">
        <v>27983</v>
      </c>
      <c r="J409" s="710">
        <v>60272</v>
      </c>
      <c r="K409" s="710">
        <v>84820</v>
      </c>
      <c r="L409" s="711">
        <v>0</v>
      </c>
    </row>
    <row r="410" spans="2:12"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2"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2" ht="15">
      <c r="B412" s="732"/>
      <c r="C412" s="712"/>
      <c r="D412" s="712"/>
      <c r="E412" s="712"/>
      <c r="F412" s="712"/>
      <c r="G412" s="712"/>
      <c r="H412" s="712"/>
      <c r="I412" s="712"/>
      <c r="J412" s="712"/>
      <c r="K412" s="712"/>
      <c r="L412" s="725"/>
    </row>
    <row r="413" spans="2:12"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2" ht="12.75">
      <c r="B414" s="729"/>
      <c r="C414" s="714"/>
      <c r="D414" s="714"/>
      <c r="E414" s="714"/>
      <c r="F414" s="714"/>
      <c r="G414" s="714"/>
      <c r="H414" s="714"/>
      <c r="I414" s="714"/>
      <c r="J414" s="714"/>
      <c r="K414" s="714"/>
      <c r="L414" s="726"/>
    </row>
    <row r="415" spans="2:12" ht="12.75">
      <c r="B415" s="729"/>
      <c r="C415" s="1432" t="s">
        <v>296</v>
      </c>
      <c r="D415" s="1432"/>
      <c r="E415" s="1432"/>
      <c r="F415" s="1432"/>
      <c r="G415" s="1432"/>
      <c r="H415" s="1432"/>
      <c r="I415" s="1432"/>
      <c r="J415" s="1432"/>
      <c r="K415" s="1432"/>
      <c r="L415" s="1433"/>
    </row>
    <row r="416" spans="2:12"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434" t="s">
        <v>260</v>
      </c>
      <c r="C432" s="1364" t="s">
        <v>22</v>
      </c>
      <c r="D432" s="1364" t="s">
        <v>261</v>
      </c>
      <c r="E432" s="1423" t="s">
        <v>262</v>
      </c>
      <c r="F432" s="1424"/>
      <c r="G432" s="1425"/>
      <c r="H432" s="1426" t="s">
        <v>263</v>
      </c>
      <c r="I432" s="1436" t="s">
        <v>264</v>
      </c>
      <c r="J432" s="1437"/>
      <c r="K432" s="1437"/>
      <c r="L432" s="1438"/>
    </row>
    <row r="433" spans="2:12" ht="11.25" customHeight="1">
      <c r="B433" s="1435"/>
      <c r="C433" s="1365"/>
      <c r="D433" s="1365"/>
      <c r="E433" s="1428" t="s">
        <v>301</v>
      </c>
      <c r="F433" s="1430" t="s">
        <v>302</v>
      </c>
      <c r="G433" s="1430" t="s">
        <v>303</v>
      </c>
      <c r="H433" s="1427"/>
      <c r="I433" s="1366" t="s">
        <v>268</v>
      </c>
      <c r="J433" s="1366" t="s">
        <v>24</v>
      </c>
      <c r="K433" s="1364" t="s">
        <v>269</v>
      </c>
      <c r="L433" s="1366" t="s">
        <v>270</v>
      </c>
    </row>
    <row r="434" spans="2:12" ht="11.25" customHeight="1">
      <c r="B434" s="1435"/>
      <c r="C434" s="1365"/>
      <c r="D434" s="1365"/>
      <c r="E434" s="1429"/>
      <c r="F434" s="1431"/>
      <c r="G434" s="1431"/>
      <c r="H434" s="1427"/>
      <c r="I434" s="1420"/>
      <c r="J434" s="1420"/>
      <c r="K434" s="1439"/>
      <c r="L434" s="1420"/>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432" t="s">
        <v>297</v>
      </c>
      <c r="D437" s="1432"/>
      <c r="E437" s="1432"/>
      <c r="F437" s="1432"/>
      <c r="G437" s="1432"/>
      <c r="H437" s="1432"/>
      <c r="I437" s="1432"/>
      <c r="J437" s="1432"/>
      <c r="K437" s="1432"/>
      <c r="L437" s="1433"/>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341</v>
      </c>
    </row>
    <row r="474" spans="2:12" ht="18">
      <c r="B474" s="854"/>
      <c r="C474" s="854"/>
      <c r="D474" s="854"/>
      <c r="E474" s="854"/>
      <c r="F474" s="855" t="s">
        <v>259</v>
      </c>
      <c r="G474" s="854"/>
      <c r="H474" s="854"/>
      <c r="I474" s="854"/>
      <c r="J474" s="854"/>
      <c r="K474" s="854"/>
      <c r="L474" s="854"/>
    </row>
    <row r="475" spans="2:12" ht="12.75" customHeight="1">
      <c r="B475" s="1366" t="s">
        <v>260</v>
      </c>
      <c r="C475" s="1364" t="s">
        <v>22</v>
      </c>
      <c r="D475" s="1364" t="s">
        <v>261</v>
      </c>
      <c r="E475" s="1423" t="s">
        <v>262</v>
      </c>
      <c r="F475" s="1424"/>
      <c r="G475" s="1425"/>
      <c r="H475" s="1426" t="s">
        <v>263</v>
      </c>
      <c r="I475" s="1423" t="s">
        <v>264</v>
      </c>
      <c r="J475" s="1424"/>
      <c r="K475" s="1424"/>
      <c r="L475" s="1425"/>
    </row>
    <row r="476" spans="2:12" ht="11.25" customHeight="1">
      <c r="B476" s="1367"/>
      <c r="C476" s="1365"/>
      <c r="D476" s="1365"/>
      <c r="E476" s="1428" t="s">
        <v>301</v>
      </c>
      <c r="F476" s="1430" t="s">
        <v>302</v>
      </c>
      <c r="G476" s="1430" t="s">
        <v>303</v>
      </c>
      <c r="H476" s="1427"/>
      <c r="I476" s="1366" t="s">
        <v>268</v>
      </c>
      <c r="J476" s="1366" t="s">
        <v>24</v>
      </c>
      <c r="K476" s="1364" t="s">
        <v>269</v>
      </c>
      <c r="L476" s="1366" t="s">
        <v>270</v>
      </c>
    </row>
    <row r="477" spans="2:12" ht="11.25" customHeight="1">
      <c r="B477" s="1367"/>
      <c r="C477" s="1365"/>
      <c r="D477" s="1365"/>
      <c r="E477" s="1429"/>
      <c r="F477" s="1431"/>
      <c r="G477" s="1431"/>
      <c r="H477" s="1427"/>
      <c r="I477" s="1367"/>
      <c r="J477" s="1367"/>
      <c r="K477" s="1365"/>
      <c r="L477" s="1420"/>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421" t="s">
        <v>271</v>
      </c>
      <c r="D480" s="1421"/>
      <c r="E480" s="1421"/>
      <c r="F480" s="1421"/>
      <c r="G480" s="1421"/>
      <c r="H480" s="1421"/>
      <c r="I480" s="1421"/>
      <c r="J480" s="1421"/>
      <c r="K480" s="1421"/>
      <c r="L480" s="1422"/>
    </row>
    <row r="481" spans="2:12" ht="12.75">
      <c r="B481" s="728"/>
      <c r="C481" s="708"/>
      <c r="D481" s="708"/>
      <c r="E481" s="708"/>
      <c r="F481" s="708"/>
      <c r="G481" s="708"/>
      <c r="H481" s="708"/>
      <c r="I481" s="708"/>
      <c r="J481" s="708"/>
      <c r="K481" s="708"/>
      <c r="L481" s="733"/>
    </row>
    <row r="482" spans="2:12" ht="15">
      <c r="B482" s="856"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6"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6"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6"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6"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6"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6"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6" t="s">
        <v>279</v>
      </c>
      <c r="C489" s="709">
        <v>172228</v>
      </c>
      <c r="D489" s="735">
        <v>4825</v>
      </c>
      <c r="E489" s="710">
        <v>1907</v>
      </c>
      <c r="F489" s="710">
        <v>2589</v>
      </c>
      <c r="G489" s="711">
        <v>329</v>
      </c>
      <c r="H489" s="709">
        <v>167403</v>
      </c>
      <c r="I489" s="710">
        <v>26432</v>
      </c>
      <c r="J489" s="710">
        <v>56705</v>
      </c>
      <c r="K489" s="710">
        <v>84266</v>
      </c>
      <c r="L489" s="711">
        <v>0</v>
      </c>
    </row>
    <row r="490" spans="2:12" ht="15">
      <c r="B490" s="856" t="s">
        <v>280</v>
      </c>
      <c r="C490" s="709">
        <v>160101</v>
      </c>
      <c r="D490" s="709">
        <v>5229</v>
      </c>
      <c r="E490" s="712">
        <v>1936</v>
      </c>
      <c r="F490" s="712">
        <v>2930</v>
      </c>
      <c r="G490" s="709">
        <v>363</v>
      </c>
      <c r="H490" s="709">
        <v>154872</v>
      </c>
      <c r="I490" s="709">
        <v>25855</v>
      </c>
      <c r="J490" s="709">
        <v>53933</v>
      </c>
      <c r="K490" s="709">
        <v>75084</v>
      </c>
      <c r="L490" s="709">
        <v>0</v>
      </c>
    </row>
    <row r="491" spans="2:12" ht="15">
      <c r="B491" s="857" t="s">
        <v>281</v>
      </c>
      <c r="C491" s="948">
        <v>176881</v>
      </c>
      <c r="D491" s="950">
        <v>4941</v>
      </c>
      <c r="E491" s="951">
        <v>1899</v>
      </c>
      <c r="F491" s="951">
        <v>2767</v>
      </c>
      <c r="G491" s="951">
        <v>275</v>
      </c>
      <c r="H491" s="949">
        <v>171940</v>
      </c>
      <c r="I491" s="951">
        <v>28983</v>
      </c>
      <c r="J491" s="951">
        <v>60425</v>
      </c>
      <c r="K491" s="951">
        <v>82532</v>
      </c>
      <c r="L491" s="711"/>
    </row>
    <row r="492" spans="2:12" ht="15">
      <c r="B492" s="857" t="s">
        <v>282</v>
      </c>
      <c r="C492" s="948">
        <v>157650</v>
      </c>
      <c r="D492" s="951">
        <v>4336</v>
      </c>
      <c r="E492" s="951">
        <v>1814</v>
      </c>
      <c r="F492" s="951">
        <v>2017</v>
      </c>
      <c r="G492" s="951">
        <v>505</v>
      </c>
      <c r="H492" s="951">
        <v>153314</v>
      </c>
      <c r="I492" s="951">
        <v>26176</v>
      </c>
      <c r="J492" s="951">
        <v>53316</v>
      </c>
      <c r="K492" s="951">
        <v>73822</v>
      </c>
      <c r="L492" s="711"/>
    </row>
    <row r="493" spans="2:12" ht="15">
      <c r="B493" s="857"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432" t="s">
        <v>296</v>
      </c>
      <c r="D497" s="1432"/>
      <c r="E497" s="1432"/>
      <c r="F497" s="1432"/>
      <c r="G497" s="1432"/>
      <c r="H497" s="1432"/>
      <c r="I497" s="1432"/>
      <c r="J497" s="1432"/>
      <c r="K497" s="1432"/>
      <c r="L497" s="1433"/>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2">
        <v>51567073</v>
      </c>
      <c r="D508" s="954">
        <v>269087</v>
      </c>
      <c r="E508" s="954">
        <v>66984</v>
      </c>
      <c r="F508" s="954">
        <v>160926</v>
      </c>
      <c r="G508" s="954">
        <v>41177</v>
      </c>
      <c r="H508" s="953">
        <v>51297986</v>
      </c>
      <c r="I508" s="954">
        <v>7715024</v>
      </c>
      <c r="J508" s="954">
        <v>16353050</v>
      </c>
      <c r="K508" s="954">
        <v>27229912</v>
      </c>
      <c r="L508" s="711"/>
    </row>
    <row r="509" spans="2:12" ht="12.75">
      <c r="B509" s="730" t="s">
        <v>282</v>
      </c>
      <c r="C509" s="952">
        <v>46086574</v>
      </c>
      <c r="D509" s="954">
        <v>232053</v>
      </c>
      <c r="E509" s="954">
        <v>58546</v>
      </c>
      <c r="F509" s="954">
        <v>113020</v>
      </c>
      <c r="G509" s="954">
        <v>60487</v>
      </c>
      <c r="H509" s="954">
        <v>45854521</v>
      </c>
      <c r="I509" s="954">
        <v>6971766</v>
      </c>
      <c r="J509" s="954">
        <v>14390917</v>
      </c>
      <c r="K509" s="954">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2"/>
      <c r="C513" s="716"/>
      <c r="D513" s="716"/>
      <c r="E513" s="716"/>
      <c r="F513" s="716"/>
      <c r="G513" s="716"/>
      <c r="H513" s="716"/>
      <c r="I513" s="716"/>
      <c r="J513" s="716"/>
      <c r="K513" s="716"/>
      <c r="L513" s="923"/>
    </row>
    <row r="514" spans="2:12" ht="12.75" customHeight="1">
      <c r="B514" s="1434" t="s">
        <v>260</v>
      </c>
      <c r="C514" s="1364" t="s">
        <v>22</v>
      </c>
      <c r="D514" s="1364" t="s">
        <v>261</v>
      </c>
      <c r="E514" s="1423" t="s">
        <v>262</v>
      </c>
      <c r="F514" s="1424"/>
      <c r="G514" s="1425"/>
      <c r="H514" s="1426" t="s">
        <v>263</v>
      </c>
      <c r="I514" s="1436" t="s">
        <v>264</v>
      </c>
      <c r="J514" s="1437"/>
      <c r="K514" s="1437"/>
      <c r="L514" s="1438"/>
    </row>
    <row r="515" spans="2:12" ht="11.25" customHeight="1">
      <c r="B515" s="1435"/>
      <c r="C515" s="1365"/>
      <c r="D515" s="1365"/>
      <c r="E515" s="1428" t="s">
        <v>301</v>
      </c>
      <c r="F515" s="1430" t="s">
        <v>302</v>
      </c>
      <c r="G515" s="1430" t="s">
        <v>303</v>
      </c>
      <c r="H515" s="1427"/>
      <c r="I515" s="1366" t="s">
        <v>268</v>
      </c>
      <c r="J515" s="1366" t="s">
        <v>24</v>
      </c>
      <c r="K515" s="1364" t="s">
        <v>269</v>
      </c>
      <c r="L515" s="1366" t="s">
        <v>270</v>
      </c>
    </row>
    <row r="516" spans="2:12" ht="11.25" customHeight="1">
      <c r="B516" s="1435"/>
      <c r="C516" s="1365"/>
      <c r="D516" s="1365"/>
      <c r="E516" s="1429"/>
      <c r="F516" s="1431"/>
      <c r="G516" s="1431"/>
      <c r="H516" s="1427"/>
      <c r="I516" s="1420"/>
      <c r="J516" s="1420"/>
      <c r="K516" s="1439"/>
      <c r="L516" s="1420"/>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432" t="s">
        <v>297</v>
      </c>
      <c r="D519" s="1432"/>
      <c r="E519" s="1432"/>
      <c r="F519" s="1432"/>
      <c r="G519" s="1432"/>
      <c r="H519" s="1432"/>
      <c r="I519" s="1432"/>
      <c r="J519" s="1432"/>
      <c r="K519" s="1432"/>
      <c r="L519" s="1433"/>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5">
        <v>103129786</v>
      </c>
      <c r="D530" s="957">
        <v>466381</v>
      </c>
      <c r="E530" s="957">
        <v>115783</v>
      </c>
      <c r="F530" s="957">
        <v>279344</v>
      </c>
      <c r="G530" s="957">
        <v>71254</v>
      </c>
      <c r="H530" s="956">
        <v>102663405</v>
      </c>
      <c r="I530" s="957">
        <v>15418876</v>
      </c>
      <c r="J530" s="957">
        <v>33786806</v>
      </c>
      <c r="K530" s="957">
        <v>53457723</v>
      </c>
      <c r="L530" s="711"/>
    </row>
    <row r="531" spans="2:12" ht="12.75">
      <c r="B531" s="730" t="s">
        <v>282</v>
      </c>
      <c r="C531" s="955">
        <v>92254109</v>
      </c>
      <c r="D531" s="957">
        <v>409307</v>
      </c>
      <c r="E531" s="957">
        <v>101133</v>
      </c>
      <c r="F531" s="957">
        <v>196225</v>
      </c>
      <c r="G531" s="958">
        <v>111949</v>
      </c>
      <c r="H531" s="959">
        <v>91844802</v>
      </c>
      <c r="I531" s="957">
        <v>13938872</v>
      </c>
      <c r="J531" s="957">
        <v>29955939</v>
      </c>
      <c r="K531" s="957">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4"/>
      <c r="C557" s="854"/>
      <c r="D557" s="854"/>
      <c r="E557" s="854"/>
      <c r="F557" s="855" t="s">
        <v>259</v>
      </c>
      <c r="G557" s="854"/>
      <c r="H557" s="854"/>
      <c r="I557" s="854"/>
      <c r="J557" s="854"/>
      <c r="K557" s="854"/>
      <c r="L557"/>
    </row>
    <row r="558" spans="2:12" ht="14.25" customHeight="1">
      <c r="B558" s="1438" t="s">
        <v>260</v>
      </c>
      <c r="C558" s="1364" t="s">
        <v>22</v>
      </c>
      <c r="D558" s="1364" t="s">
        <v>261</v>
      </c>
      <c r="E558" s="1423" t="s">
        <v>262</v>
      </c>
      <c r="F558" s="1424"/>
      <c r="G558" s="1425"/>
      <c r="H558" s="1426" t="s">
        <v>263</v>
      </c>
      <c r="I558" s="1423" t="s">
        <v>264</v>
      </c>
      <c r="J558" s="1424"/>
      <c r="K558" s="1424"/>
      <c r="L558"/>
    </row>
    <row r="559" spans="2:12" ht="12.75" customHeight="1">
      <c r="B559" s="1442"/>
      <c r="C559" s="1365"/>
      <c r="D559" s="1365"/>
      <c r="E559" s="1366" t="s">
        <v>301</v>
      </c>
      <c r="F559" s="1364" t="s">
        <v>302</v>
      </c>
      <c r="G559" s="1364" t="s">
        <v>303</v>
      </c>
      <c r="H559" s="1427"/>
      <c r="I559" s="1366" t="s">
        <v>268</v>
      </c>
      <c r="J559" s="1366" t="s">
        <v>24</v>
      </c>
      <c r="K559" s="1364" t="s">
        <v>356</v>
      </c>
      <c r="L559"/>
    </row>
    <row r="560" spans="2:12" ht="12.75">
      <c r="B560" s="1442"/>
      <c r="C560" s="1365"/>
      <c r="D560" s="1365"/>
      <c r="E560" s="1367"/>
      <c r="F560" s="1365"/>
      <c r="G560" s="1365"/>
      <c r="H560" s="1427"/>
      <c r="I560" s="1367"/>
      <c r="J560" s="1367"/>
      <c r="K560" s="1365"/>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421" t="s">
        <v>271</v>
      </c>
      <c r="D563" s="1421"/>
      <c r="E563" s="1421"/>
      <c r="F563" s="1421"/>
      <c r="G563" s="1421"/>
      <c r="H563" s="1421"/>
      <c r="I563" s="1421"/>
      <c r="J563" s="1421"/>
      <c r="K563" s="1421"/>
      <c r="L563"/>
    </row>
    <row r="564" spans="2:12" ht="12.75">
      <c r="B564" s="708"/>
      <c r="C564" s="708"/>
      <c r="D564" s="708"/>
      <c r="E564" s="708"/>
      <c r="F564" s="708"/>
      <c r="G564" s="708"/>
      <c r="H564" s="708"/>
      <c r="I564" s="708"/>
      <c r="J564" s="708"/>
      <c r="K564" s="708"/>
      <c r="L564"/>
    </row>
    <row r="565" spans="2:12" ht="15">
      <c r="B565" s="1100" t="s">
        <v>272</v>
      </c>
      <c r="C565" s="955">
        <v>160405</v>
      </c>
      <c r="D565" s="955">
        <v>4252</v>
      </c>
      <c r="E565" s="955">
        <v>1993</v>
      </c>
      <c r="F565" s="955">
        <v>1899</v>
      </c>
      <c r="G565" s="955">
        <v>360</v>
      </c>
      <c r="H565" s="955">
        <v>156153</v>
      </c>
      <c r="I565" s="955">
        <v>25576</v>
      </c>
      <c r="J565" s="955">
        <v>49577</v>
      </c>
      <c r="K565" s="955">
        <v>81000</v>
      </c>
      <c r="L565"/>
    </row>
    <row r="566" spans="2:12" ht="15">
      <c r="B566" s="1100" t="s">
        <v>273</v>
      </c>
      <c r="C566" s="955">
        <v>118397</v>
      </c>
      <c r="D566" s="955">
        <v>3761</v>
      </c>
      <c r="E566" s="955">
        <v>1965</v>
      </c>
      <c r="F566" s="955">
        <v>1503</v>
      </c>
      <c r="G566" s="955">
        <v>293</v>
      </c>
      <c r="H566" s="955">
        <v>114636</v>
      </c>
      <c r="I566" s="955">
        <v>20407</v>
      </c>
      <c r="J566" s="955">
        <v>32761</v>
      </c>
      <c r="K566" s="955">
        <v>61468</v>
      </c>
      <c r="L566"/>
    </row>
    <row r="567" spans="2:12" ht="15">
      <c r="B567" s="1100" t="s">
        <v>274</v>
      </c>
      <c r="C567" s="955">
        <v>154468</v>
      </c>
      <c r="D567" s="957">
        <v>4195</v>
      </c>
      <c r="E567" s="957">
        <v>2254</v>
      </c>
      <c r="F567" s="957">
        <v>1618</v>
      </c>
      <c r="G567" s="958">
        <v>323</v>
      </c>
      <c r="H567" s="955">
        <v>150273</v>
      </c>
      <c r="I567" s="957">
        <v>25918</v>
      </c>
      <c r="J567" s="957">
        <v>43821</v>
      </c>
      <c r="K567" s="957">
        <v>80534</v>
      </c>
      <c r="L567"/>
    </row>
    <row r="568" spans="2:12" ht="15">
      <c r="B568" s="1100" t="s">
        <v>275</v>
      </c>
      <c r="C568" s="955">
        <v>147058</v>
      </c>
      <c r="D568" s="955">
        <v>4501</v>
      </c>
      <c r="E568" s="956">
        <v>2298</v>
      </c>
      <c r="F568" s="956">
        <v>1927</v>
      </c>
      <c r="G568" s="955">
        <v>276</v>
      </c>
      <c r="H568" s="955">
        <v>142557</v>
      </c>
      <c r="I568" s="955">
        <v>23715</v>
      </c>
      <c r="J568" s="955">
        <v>40827</v>
      </c>
      <c r="K568" s="955">
        <v>78015</v>
      </c>
      <c r="L568"/>
    </row>
    <row r="569" spans="2:12" ht="15">
      <c r="B569" s="1100" t="s">
        <v>276</v>
      </c>
      <c r="C569" s="955">
        <v>161636</v>
      </c>
      <c r="D569" s="1101">
        <v>4146</v>
      </c>
      <c r="E569" s="684">
        <v>2119</v>
      </c>
      <c r="F569" s="686">
        <v>1793</v>
      </c>
      <c r="G569" s="686">
        <v>234</v>
      </c>
      <c r="H569" s="1101">
        <v>157490</v>
      </c>
      <c r="I569" s="684">
        <v>27516</v>
      </c>
      <c r="J569" s="684">
        <v>43584</v>
      </c>
      <c r="K569" s="686">
        <v>86390</v>
      </c>
      <c r="L569"/>
    </row>
    <row r="570" spans="2:12" ht="15">
      <c r="B570" s="1100" t="s">
        <v>277</v>
      </c>
      <c r="C570" s="955">
        <v>148239</v>
      </c>
      <c r="D570" s="955">
        <v>3808</v>
      </c>
      <c r="E570" s="956">
        <v>1579</v>
      </c>
      <c r="F570" s="956">
        <v>1924</v>
      </c>
      <c r="G570" s="955">
        <v>305</v>
      </c>
      <c r="H570" s="955">
        <v>144431</v>
      </c>
      <c r="I570" s="955">
        <v>25807</v>
      </c>
      <c r="J570" s="955">
        <v>41213</v>
      </c>
      <c r="K570" s="955">
        <v>77411</v>
      </c>
      <c r="L570"/>
    </row>
    <row r="571" spans="2:12" ht="15">
      <c r="B571" s="1100" t="s">
        <v>278</v>
      </c>
      <c r="C571" s="955">
        <v>164233</v>
      </c>
      <c r="D571" s="950">
        <v>4006</v>
      </c>
      <c r="E571" s="957">
        <v>1618</v>
      </c>
      <c r="F571" s="958">
        <v>2184</v>
      </c>
      <c r="G571" s="958">
        <v>204</v>
      </c>
      <c r="H571" s="955">
        <v>160227</v>
      </c>
      <c r="I571" s="957">
        <v>29167</v>
      </c>
      <c r="J571" s="957">
        <v>48974</v>
      </c>
      <c r="K571" s="957">
        <v>82086</v>
      </c>
      <c r="L571"/>
    </row>
    <row r="572" spans="2:12" ht="15">
      <c r="B572" s="1100" t="s">
        <v>279</v>
      </c>
      <c r="C572" s="955">
        <v>158429</v>
      </c>
      <c r="D572" s="950">
        <v>4264</v>
      </c>
      <c r="E572" s="957">
        <v>1814</v>
      </c>
      <c r="F572" s="957">
        <v>2211</v>
      </c>
      <c r="G572" s="958">
        <v>239</v>
      </c>
      <c r="H572" s="955">
        <v>154165</v>
      </c>
      <c r="I572" s="957">
        <v>23293</v>
      </c>
      <c r="J572" s="957">
        <v>45921</v>
      </c>
      <c r="K572" s="957">
        <v>84951</v>
      </c>
      <c r="L572"/>
    </row>
    <row r="573" spans="2:12" ht="15">
      <c r="B573" s="1100" t="s">
        <v>280</v>
      </c>
      <c r="C573" s="955">
        <v>165011</v>
      </c>
      <c r="D573" s="955">
        <v>4401</v>
      </c>
      <c r="E573" s="956">
        <v>1788</v>
      </c>
      <c r="F573" s="956">
        <v>2285</v>
      </c>
      <c r="G573" s="955">
        <v>328</v>
      </c>
      <c r="H573" s="955">
        <v>160610</v>
      </c>
      <c r="I573" s="955">
        <v>25702</v>
      </c>
      <c r="J573" s="955">
        <v>48609</v>
      </c>
      <c r="K573" s="955">
        <v>86299</v>
      </c>
      <c r="L573"/>
    </row>
    <row r="574" spans="2:12" ht="15">
      <c r="B574" s="1100" t="s">
        <v>281</v>
      </c>
      <c r="C574" s="955">
        <v>175970</v>
      </c>
      <c r="D574" s="950">
        <v>4827</v>
      </c>
      <c r="E574" s="957">
        <v>1922</v>
      </c>
      <c r="F574" s="957">
        <v>2405</v>
      </c>
      <c r="G574" s="957">
        <v>500</v>
      </c>
      <c r="H574" s="956">
        <v>171143</v>
      </c>
      <c r="I574" s="957">
        <v>28318</v>
      </c>
      <c r="J574" s="957">
        <v>60364</v>
      </c>
      <c r="K574" s="957">
        <v>82461</v>
      </c>
      <c r="L574"/>
    </row>
    <row r="575" spans="2:12" ht="15">
      <c r="B575" s="1102" t="s">
        <v>282</v>
      </c>
      <c r="C575" s="955">
        <v>158698</v>
      </c>
      <c r="D575" s="957">
        <v>4572</v>
      </c>
      <c r="E575" s="957">
        <v>1754</v>
      </c>
      <c r="F575" s="957">
        <v>2398</v>
      </c>
      <c r="G575" s="957">
        <v>420</v>
      </c>
      <c r="H575" s="957">
        <v>154126</v>
      </c>
      <c r="I575" s="957">
        <v>24642</v>
      </c>
      <c r="J575" s="957">
        <v>50394</v>
      </c>
      <c r="K575" s="957">
        <v>79090</v>
      </c>
      <c r="L575"/>
    </row>
    <row r="576" spans="2:12" ht="15">
      <c r="B576" s="1102" t="s">
        <v>283</v>
      </c>
      <c r="C576" s="955">
        <v>143199</v>
      </c>
      <c r="D576" s="957">
        <v>4050</v>
      </c>
      <c r="E576" s="957">
        <v>1792</v>
      </c>
      <c r="F576" s="957">
        <v>1951</v>
      </c>
      <c r="G576" s="957">
        <v>307</v>
      </c>
      <c r="H576" s="957">
        <v>139149</v>
      </c>
      <c r="I576" s="957">
        <v>22028</v>
      </c>
      <c r="J576" s="957">
        <v>43577</v>
      </c>
      <c r="K576" s="957">
        <v>73544</v>
      </c>
      <c r="L576"/>
    </row>
    <row r="577" spans="2:12" ht="15">
      <c r="B577" s="1103"/>
      <c r="C577" s="956"/>
      <c r="D577" s="956"/>
      <c r="E577" s="956"/>
      <c r="F577" s="956"/>
      <c r="G577" s="956"/>
      <c r="H577" s="956"/>
      <c r="I577" s="956"/>
      <c r="J577" s="956"/>
      <c r="K577" s="956"/>
      <c r="L577"/>
    </row>
    <row r="578" spans="2:12" ht="12.75">
      <c r="B578" s="1104">
        <v>2019</v>
      </c>
      <c r="C578" s="713">
        <v>1855743</v>
      </c>
      <c r="D578" s="713">
        <v>50783</v>
      </c>
      <c r="E578" s="713">
        <v>22896</v>
      </c>
      <c r="F578" s="713">
        <v>24098</v>
      </c>
      <c r="G578" s="713">
        <v>3789</v>
      </c>
      <c r="H578" s="713">
        <v>1804960</v>
      </c>
      <c r="I578" s="713">
        <v>302089</v>
      </c>
      <c r="J578" s="713">
        <v>549622</v>
      </c>
      <c r="K578" s="713">
        <v>953249</v>
      </c>
      <c r="L578"/>
    </row>
    <row r="579" spans="2:12" ht="12.75">
      <c r="B579" s="5"/>
      <c r="C579" s="714"/>
      <c r="D579" s="714"/>
      <c r="E579" s="714"/>
      <c r="F579" s="714"/>
      <c r="G579" s="714"/>
      <c r="H579" s="714"/>
      <c r="I579" s="714"/>
      <c r="J579" s="714"/>
      <c r="K579" s="714"/>
      <c r="L579"/>
    </row>
    <row r="580" spans="2:12" ht="12.75">
      <c r="B580" s="122"/>
      <c r="C580" s="1432" t="s">
        <v>296</v>
      </c>
      <c r="D580" s="1432"/>
      <c r="E580" s="1432"/>
      <c r="F580" s="1432"/>
      <c r="G580" s="1432"/>
      <c r="H580" s="1432"/>
      <c r="I580" s="1432"/>
      <c r="J580" s="1432"/>
      <c r="K580" s="1432"/>
      <c r="L580"/>
    </row>
    <row r="581" spans="2:12" ht="12.75">
      <c r="B581" s="708"/>
      <c r="C581" s="714"/>
      <c r="D581" s="714"/>
      <c r="E581" s="714"/>
      <c r="F581" s="714"/>
      <c r="G581" s="714"/>
      <c r="H581" s="714"/>
      <c r="I581" s="714"/>
      <c r="J581" s="714"/>
      <c r="K581" s="714"/>
      <c r="L581"/>
    </row>
    <row r="582" spans="2:12" ht="12.75">
      <c r="B582" s="1105" t="s">
        <v>272</v>
      </c>
      <c r="C582" s="955">
        <v>49128195</v>
      </c>
      <c r="D582" s="955">
        <v>226689</v>
      </c>
      <c r="E582" s="955">
        <v>68974</v>
      </c>
      <c r="F582" s="955">
        <v>109268</v>
      </c>
      <c r="G582" s="955">
        <v>48447</v>
      </c>
      <c r="H582" s="955">
        <v>48901506</v>
      </c>
      <c r="I582" s="955">
        <v>7017848</v>
      </c>
      <c r="J582" s="955">
        <v>13675018</v>
      </c>
      <c r="K582" s="955">
        <v>28208640</v>
      </c>
      <c r="L582"/>
    </row>
    <row r="583" spans="2:12" ht="12.75">
      <c r="B583" s="1105" t="s">
        <v>273</v>
      </c>
      <c r="C583" s="955">
        <v>36008767</v>
      </c>
      <c r="D583" s="955">
        <v>193480</v>
      </c>
      <c r="E583" s="955">
        <v>70783</v>
      </c>
      <c r="F583" s="955">
        <v>85595</v>
      </c>
      <c r="G583" s="955">
        <v>37102</v>
      </c>
      <c r="H583" s="955">
        <v>35815287</v>
      </c>
      <c r="I583" s="955">
        <v>5626521</v>
      </c>
      <c r="J583" s="955">
        <v>9142502</v>
      </c>
      <c r="K583" s="955">
        <v>21046264</v>
      </c>
      <c r="L583"/>
    </row>
    <row r="584" spans="2:12" ht="12.75">
      <c r="B584" s="1105" t="s">
        <v>274</v>
      </c>
      <c r="C584" s="955">
        <v>47017379</v>
      </c>
      <c r="D584" s="957">
        <v>213319</v>
      </c>
      <c r="E584" s="957">
        <v>80814</v>
      </c>
      <c r="F584" s="957">
        <v>94000</v>
      </c>
      <c r="G584" s="958">
        <v>38505</v>
      </c>
      <c r="H584" s="955">
        <v>46804060</v>
      </c>
      <c r="I584" s="957">
        <v>7062525</v>
      </c>
      <c r="J584" s="957">
        <v>12295509</v>
      </c>
      <c r="K584" s="957">
        <v>27446026</v>
      </c>
      <c r="L584"/>
    </row>
    <row r="585" spans="2:12" ht="12.75">
      <c r="B585" s="1105" t="s">
        <v>275</v>
      </c>
      <c r="C585" s="955">
        <v>45318921</v>
      </c>
      <c r="D585" s="955">
        <v>214619</v>
      </c>
      <c r="E585" s="956">
        <v>78379</v>
      </c>
      <c r="F585" s="956">
        <v>102218</v>
      </c>
      <c r="G585" s="955">
        <v>34022</v>
      </c>
      <c r="H585" s="955">
        <v>45104302</v>
      </c>
      <c r="I585" s="955">
        <v>6540916</v>
      </c>
      <c r="J585" s="955">
        <v>11552622</v>
      </c>
      <c r="K585" s="955">
        <v>27010764</v>
      </c>
      <c r="L585"/>
    </row>
    <row r="586" spans="2:12" ht="12.75">
      <c r="B586" s="1105" t="s">
        <v>276</v>
      </c>
      <c r="C586" s="955">
        <v>49995394</v>
      </c>
      <c r="D586" s="684">
        <v>206386</v>
      </c>
      <c r="E586" s="684">
        <v>74601</v>
      </c>
      <c r="F586" s="684">
        <v>100338</v>
      </c>
      <c r="G586" s="684">
        <v>31447</v>
      </c>
      <c r="H586" s="684">
        <v>49789008</v>
      </c>
      <c r="I586" s="684">
        <v>7476937</v>
      </c>
      <c r="J586" s="684">
        <v>12116420</v>
      </c>
      <c r="K586" s="686">
        <v>30195651</v>
      </c>
      <c r="L586"/>
    </row>
    <row r="587" spans="2:12" ht="12.75">
      <c r="B587" s="1105" t="s">
        <v>277</v>
      </c>
      <c r="C587" s="955">
        <v>45108919</v>
      </c>
      <c r="D587" s="955">
        <v>202740</v>
      </c>
      <c r="E587" s="956">
        <v>55064</v>
      </c>
      <c r="F587" s="956">
        <v>110221</v>
      </c>
      <c r="G587" s="955">
        <v>37455</v>
      </c>
      <c r="H587" s="955">
        <v>44906179</v>
      </c>
      <c r="I587" s="955">
        <v>6786887</v>
      </c>
      <c r="J587" s="955">
        <v>11328083</v>
      </c>
      <c r="K587" s="955">
        <v>26791209</v>
      </c>
      <c r="L587"/>
    </row>
    <row r="588" spans="2:12" ht="12.75">
      <c r="B588" s="1105" t="s">
        <v>278</v>
      </c>
      <c r="C588" s="955">
        <v>47874514</v>
      </c>
      <c r="D588" s="957">
        <v>227478</v>
      </c>
      <c r="E588" s="957">
        <v>59800</v>
      </c>
      <c r="F588" s="957">
        <v>136375</v>
      </c>
      <c r="G588" s="958">
        <v>31303</v>
      </c>
      <c r="H588" s="955">
        <v>47647036</v>
      </c>
      <c r="I588" s="957">
        <v>7592833</v>
      </c>
      <c r="J588" s="957">
        <v>12788320</v>
      </c>
      <c r="K588" s="957">
        <v>27265883</v>
      </c>
      <c r="L588"/>
    </row>
    <row r="589" spans="2:12" ht="12.75">
      <c r="B589" s="1105" t="s">
        <v>279</v>
      </c>
      <c r="C589" s="955">
        <v>47480426</v>
      </c>
      <c r="D589" s="957">
        <v>229651</v>
      </c>
      <c r="E589" s="957">
        <v>65516</v>
      </c>
      <c r="F589" s="957">
        <v>130295</v>
      </c>
      <c r="G589" s="958">
        <v>33840</v>
      </c>
      <c r="H589" s="955">
        <v>47250775</v>
      </c>
      <c r="I589" s="957">
        <v>6189426</v>
      </c>
      <c r="J589" s="957">
        <v>12351422</v>
      </c>
      <c r="K589" s="957">
        <v>28709927</v>
      </c>
      <c r="L589"/>
    </row>
    <row r="590" spans="2:12" ht="12.75">
      <c r="B590" s="1105" t="s">
        <v>280</v>
      </c>
      <c r="C590" s="955">
        <v>49405724</v>
      </c>
      <c r="D590" s="957">
        <v>240065</v>
      </c>
      <c r="E590" s="957">
        <v>65009</v>
      </c>
      <c r="F590" s="957">
        <v>132898</v>
      </c>
      <c r="G590" s="958">
        <v>42158</v>
      </c>
      <c r="H590" s="955">
        <v>49165659</v>
      </c>
      <c r="I590" s="957">
        <v>6865131</v>
      </c>
      <c r="J590" s="957">
        <v>12986779</v>
      </c>
      <c r="K590" s="957">
        <v>29313749</v>
      </c>
      <c r="L590"/>
    </row>
    <row r="591" spans="2:12" ht="12.75">
      <c r="B591" s="1105" t="s">
        <v>281</v>
      </c>
      <c r="C591" s="955">
        <v>52389818</v>
      </c>
      <c r="D591" s="957">
        <v>275406</v>
      </c>
      <c r="E591" s="957">
        <v>68794</v>
      </c>
      <c r="F591" s="957">
        <v>141009</v>
      </c>
      <c r="G591" s="957">
        <v>65603</v>
      </c>
      <c r="H591" s="956">
        <v>52114412</v>
      </c>
      <c r="I591" s="957">
        <v>7666382</v>
      </c>
      <c r="J591" s="957">
        <v>16884614</v>
      </c>
      <c r="K591" s="957">
        <v>27563416</v>
      </c>
      <c r="L591"/>
    </row>
    <row r="592" spans="2:12" ht="12.75">
      <c r="B592" s="1105" t="s">
        <v>282</v>
      </c>
      <c r="C592" s="955">
        <v>47669255</v>
      </c>
      <c r="D592" s="957">
        <v>249071</v>
      </c>
      <c r="E592" s="957">
        <v>61984</v>
      </c>
      <c r="F592" s="957">
        <v>132617</v>
      </c>
      <c r="G592" s="957">
        <v>54470</v>
      </c>
      <c r="H592" s="957">
        <v>47420184</v>
      </c>
      <c r="I592" s="957">
        <v>6592748</v>
      </c>
      <c r="J592" s="957">
        <v>13791228</v>
      </c>
      <c r="K592" s="957">
        <v>27036208</v>
      </c>
      <c r="L592"/>
    </row>
    <row r="593" spans="2:12" ht="12.75">
      <c r="B593" s="1105" t="s">
        <v>283</v>
      </c>
      <c r="C593" s="955">
        <v>43516517</v>
      </c>
      <c r="D593" s="957">
        <v>220161</v>
      </c>
      <c r="E593" s="957">
        <v>61712</v>
      </c>
      <c r="F593" s="957">
        <v>116252</v>
      </c>
      <c r="G593" s="957">
        <v>42197</v>
      </c>
      <c r="H593" s="957">
        <v>43296356</v>
      </c>
      <c r="I593" s="957">
        <v>5996644</v>
      </c>
      <c r="J593" s="957">
        <v>12021100</v>
      </c>
      <c r="K593" s="957">
        <v>25278612</v>
      </c>
      <c r="L593"/>
    </row>
    <row r="594" spans="2:12" ht="12.75">
      <c r="B594" s="5"/>
      <c r="C594" s="956"/>
      <c r="D594" s="956"/>
      <c r="E594" s="956"/>
      <c r="F594" s="956"/>
      <c r="G594" s="956"/>
      <c r="H594" s="956"/>
      <c r="I594" s="956"/>
      <c r="J594" s="956"/>
      <c r="K594" s="956"/>
      <c r="L594"/>
    </row>
    <row r="595" spans="2:12" ht="12.75">
      <c r="B595" s="1104">
        <v>2019</v>
      </c>
      <c r="C595" s="713">
        <v>560913829</v>
      </c>
      <c r="D595" s="713">
        <v>2699065</v>
      </c>
      <c r="E595" s="713">
        <v>811430</v>
      </c>
      <c r="F595" s="713">
        <v>1391086</v>
      </c>
      <c r="G595" s="713">
        <v>496549</v>
      </c>
      <c r="H595" s="713">
        <v>558214764</v>
      </c>
      <c r="I595" s="713">
        <v>81414798</v>
      </c>
      <c r="J595" s="713">
        <v>150933617</v>
      </c>
      <c r="K595" s="713">
        <v>325866349</v>
      </c>
      <c r="L595"/>
    </row>
    <row r="596" spans="2:12" ht="12.75" customHeight="1">
      <c r="B596" s="715"/>
      <c r="C596" s="716"/>
      <c r="D596" s="716"/>
      <c r="E596" s="716"/>
      <c r="F596" s="716"/>
      <c r="G596" s="716"/>
      <c r="H596" s="716"/>
      <c r="I596" s="716"/>
      <c r="J596" s="716"/>
      <c r="K596" s="716"/>
      <c r="L596"/>
    </row>
    <row r="597" spans="2:12" ht="12.75" customHeight="1">
      <c r="B597" s="1440" t="s">
        <v>260</v>
      </c>
      <c r="C597" s="1364" t="s">
        <v>22</v>
      </c>
      <c r="D597" s="1364" t="s">
        <v>261</v>
      </c>
      <c r="E597" s="1423" t="s">
        <v>262</v>
      </c>
      <c r="F597" s="1424"/>
      <c r="G597" s="1425"/>
      <c r="H597" s="1426" t="s">
        <v>263</v>
      </c>
      <c r="I597" s="1436" t="s">
        <v>264</v>
      </c>
      <c r="J597" s="1437"/>
      <c r="K597" s="1437"/>
      <c r="L597"/>
    </row>
    <row r="598" spans="2:12" ht="12.75" customHeight="1">
      <c r="B598" s="1441"/>
      <c r="C598" s="1365"/>
      <c r="D598" s="1365"/>
      <c r="E598" s="1366" t="s">
        <v>301</v>
      </c>
      <c r="F598" s="1364" t="s">
        <v>302</v>
      </c>
      <c r="G598" s="1364" t="s">
        <v>303</v>
      </c>
      <c r="H598" s="1427"/>
      <c r="I598" s="1366" t="s">
        <v>268</v>
      </c>
      <c r="J598" s="1366" t="s">
        <v>24</v>
      </c>
      <c r="K598" s="1364" t="s">
        <v>269</v>
      </c>
      <c r="L598"/>
    </row>
    <row r="599" spans="2:12" ht="12.75" customHeight="1">
      <c r="B599" s="1441"/>
      <c r="C599" s="1365"/>
      <c r="D599" s="1365"/>
      <c r="E599" s="1367"/>
      <c r="F599" s="1365"/>
      <c r="G599" s="1365"/>
      <c r="H599" s="1427"/>
      <c r="I599" s="1420"/>
      <c r="J599" s="1420"/>
      <c r="K599" s="1439"/>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432" t="s">
        <v>297</v>
      </c>
      <c r="D602" s="1432"/>
      <c r="E602" s="1432"/>
      <c r="F602" s="1432"/>
      <c r="G602" s="1432"/>
      <c r="H602" s="1432"/>
      <c r="I602" s="1432"/>
      <c r="J602" s="1432"/>
      <c r="K602" s="1432"/>
      <c r="L602"/>
    </row>
    <row r="603" spans="2:12" ht="12.75">
      <c r="B603" s="122"/>
      <c r="C603" s="719"/>
      <c r="D603" s="719"/>
      <c r="E603" s="719"/>
      <c r="F603" s="719"/>
      <c r="G603" s="719"/>
      <c r="H603" s="719"/>
      <c r="I603" s="719"/>
      <c r="J603" s="719"/>
      <c r="K603" s="719"/>
      <c r="L603"/>
    </row>
    <row r="604" spans="2:12" ht="12.75">
      <c r="B604" s="1105" t="s">
        <v>272</v>
      </c>
      <c r="C604" s="955">
        <v>97042744</v>
      </c>
      <c r="D604" s="955">
        <v>397525</v>
      </c>
      <c r="E604" s="955">
        <v>123027</v>
      </c>
      <c r="F604" s="955">
        <v>190820</v>
      </c>
      <c r="G604" s="955">
        <v>83678</v>
      </c>
      <c r="H604" s="955">
        <v>96645219</v>
      </c>
      <c r="I604" s="955">
        <v>13890672</v>
      </c>
      <c r="J604" s="955">
        <v>28529726</v>
      </c>
      <c r="K604" s="955">
        <v>54224821</v>
      </c>
      <c r="L604"/>
    </row>
    <row r="605" spans="2:12" ht="12.75">
      <c r="B605" s="1105" t="s">
        <v>273</v>
      </c>
      <c r="C605" s="955">
        <v>71080437</v>
      </c>
      <c r="D605" s="955">
        <v>338786</v>
      </c>
      <c r="E605" s="955">
        <v>123131</v>
      </c>
      <c r="F605" s="955">
        <v>150015</v>
      </c>
      <c r="G605" s="955">
        <v>65640</v>
      </c>
      <c r="H605" s="955">
        <v>70741651</v>
      </c>
      <c r="I605" s="955">
        <v>11152641</v>
      </c>
      <c r="J605" s="955">
        <v>19000308</v>
      </c>
      <c r="K605" s="955">
        <v>40588702</v>
      </c>
      <c r="L605"/>
    </row>
    <row r="606" spans="2:12" ht="12.75">
      <c r="B606" s="1105" t="s">
        <v>274</v>
      </c>
      <c r="C606" s="955">
        <v>94326127</v>
      </c>
      <c r="D606" s="957">
        <v>370021</v>
      </c>
      <c r="E606" s="957">
        <v>141070</v>
      </c>
      <c r="F606" s="957">
        <v>162127</v>
      </c>
      <c r="G606" s="958">
        <v>66824</v>
      </c>
      <c r="H606" s="955">
        <v>93956106</v>
      </c>
      <c r="I606" s="957">
        <v>14326353</v>
      </c>
      <c r="J606" s="957">
        <v>25473371</v>
      </c>
      <c r="K606" s="957">
        <v>54156382</v>
      </c>
      <c r="L606"/>
    </row>
    <row r="607" spans="2:12" ht="12.75">
      <c r="B607" s="1105" t="s">
        <v>275</v>
      </c>
      <c r="C607" s="955">
        <v>90179542</v>
      </c>
      <c r="D607" s="955">
        <v>377198</v>
      </c>
      <c r="E607" s="956">
        <v>138987</v>
      </c>
      <c r="F607" s="956">
        <v>177400</v>
      </c>
      <c r="G607" s="956">
        <v>60811</v>
      </c>
      <c r="H607" s="955">
        <v>89802344</v>
      </c>
      <c r="I607" s="956">
        <v>13026121</v>
      </c>
      <c r="J607" s="956">
        <v>24019148</v>
      </c>
      <c r="K607" s="956">
        <v>52757075</v>
      </c>
      <c r="L607"/>
    </row>
    <row r="608" spans="2:12" ht="12.75">
      <c r="B608" s="1105" t="s">
        <v>276</v>
      </c>
      <c r="C608" s="955">
        <v>98348767</v>
      </c>
      <c r="D608" s="684">
        <v>365543</v>
      </c>
      <c r="E608" s="684">
        <v>134256</v>
      </c>
      <c r="F608" s="684">
        <v>176108</v>
      </c>
      <c r="G608" s="684">
        <v>55179</v>
      </c>
      <c r="H608" s="684">
        <v>97983224</v>
      </c>
      <c r="I608" s="684">
        <v>14778485</v>
      </c>
      <c r="J608" s="684">
        <v>25000492</v>
      </c>
      <c r="K608" s="684">
        <v>58204247</v>
      </c>
      <c r="L608"/>
    </row>
    <row r="609" spans="2:12" ht="12.75">
      <c r="B609" s="1105" t="s">
        <v>277</v>
      </c>
      <c r="C609" s="955">
        <v>89668731</v>
      </c>
      <c r="D609" s="955">
        <v>358330</v>
      </c>
      <c r="E609" s="956">
        <v>97987</v>
      </c>
      <c r="F609" s="956">
        <v>193201</v>
      </c>
      <c r="G609" s="956">
        <v>67142</v>
      </c>
      <c r="H609" s="955">
        <v>89310401</v>
      </c>
      <c r="I609" s="956">
        <v>13566128</v>
      </c>
      <c r="J609" s="956">
        <v>23364570</v>
      </c>
      <c r="K609" s="956">
        <v>52379703</v>
      </c>
      <c r="L609"/>
    </row>
    <row r="610" spans="2:12" ht="12.75">
      <c r="B610" s="1105" t="s">
        <v>278</v>
      </c>
      <c r="C610" s="955">
        <v>94814223</v>
      </c>
      <c r="D610" s="957">
        <v>399597</v>
      </c>
      <c r="E610" s="957">
        <v>105945</v>
      </c>
      <c r="F610" s="957">
        <v>239181</v>
      </c>
      <c r="G610" s="958">
        <v>54471</v>
      </c>
      <c r="H610" s="955">
        <v>94414626</v>
      </c>
      <c r="I610" s="957">
        <v>15092121</v>
      </c>
      <c r="J610" s="957">
        <v>26639045</v>
      </c>
      <c r="K610" s="957">
        <v>52683460</v>
      </c>
      <c r="L610"/>
    </row>
    <row r="611" spans="2:12" ht="12.75">
      <c r="B611" s="1105" t="s">
        <v>279</v>
      </c>
      <c r="C611" s="955">
        <v>94523431</v>
      </c>
      <c r="D611" s="957">
        <v>403191</v>
      </c>
      <c r="E611" s="957">
        <v>115093</v>
      </c>
      <c r="F611" s="957">
        <v>229415</v>
      </c>
      <c r="G611" s="958">
        <v>58683</v>
      </c>
      <c r="H611" s="955">
        <v>94120240</v>
      </c>
      <c r="I611" s="957">
        <v>12344055</v>
      </c>
      <c r="J611" s="957">
        <v>25664712</v>
      </c>
      <c r="K611" s="957">
        <v>56111473</v>
      </c>
      <c r="L611"/>
    </row>
    <row r="612" spans="2:12" ht="12.75">
      <c r="B612" s="1105" t="s">
        <v>280</v>
      </c>
      <c r="C612" s="955">
        <v>98036717</v>
      </c>
      <c r="D612" s="955">
        <v>422394</v>
      </c>
      <c r="E612" s="956">
        <v>114069</v>
      </c>
      <c r="F612" s="956">
        <v>234214</v>
      </c>
      <c r="G612" s="956">
        <v>74111</v>
      </c>
      <c r="H612" s="955">
        <v>97614323</v>
      </c>
      <c r="I612" s="956">
        <v>13669245</v>
      </c>
      <c r="J612" s="956">
        <v>26923250</v>
      </c>
      <c r="K612" s="956">
        <v>57021828</v>
      </c>
      <c r="L612"/>
    </row>
    <row r="613" spans="2:12" ht="12.75">
      <c r="B613" s="1105" t="s">
        <v>281</v>
      </c>
      <c r="C613" s="955">
        <v>98036717</v>
      </c>
      <c r="D613" s="957">
        <v>422394</v>
      </c>
      <c r="E613" s="957">
        <v>114069</v>
      </c>
      <c r="F613" s="957">
        <v>234214</v>
      </c>
      <c r="G613" s="957">
        <v>74111</v>
      </c>
      <c r="H613" s="956">
        <v>97614323</v>
      </c>
      <c r="I613" s="957">
        <v>13669245</v>
      </c>
      <c r="J613" s="957">
        <v>26923250</v>
      </c>
      <c r="K613" s="957">
        <v>57021828</v>
      </c>
      <c r="L613"/>
    </row>
    <row r="614" spans="2:12" ht="12.75">
      <c r="B614" s="1105" t="s">
        <v>282</v>
      </c>
      <c r="C614" s="955">
        <v>93991382</v>
      </c>
      <c r="D614" s="957">
        <v>442529</v>
      </c>
      <c r="E614" s="957">
        <v>110487</v>
      </c>
      <c r="F614" s="957">
        <v>234875</v>
      </c>
      <c r="G614" s="958">
        <v>97167</v>
      </c>
      <c r="H614" s="959">
        <v>93548853</v>
      </c>
      <c r="I614" s="957">
        <v>13082164</v>
      </c>
      <c r="J614" s="957">
        <v>28328455</v>
      </c>
      <c r="K614" s="957">
        <v>52138234</v>
      </c>
      <c r="L614"/>
    </row>
    <row r="615" spans="2:12" ht="12.75">
      <c r="B615" s="1105" t="s">
        <v>283</v>
      </c>
      <c r="C615" s="955">
        <v>85303687</v>
      </c>
      <c r="D615" s="957">
        <v>382900</v>
      </c>
      <c r="E615" s="957">
        <v>110310</v>
      </c>
      <c r="F615" s="957">
        <v>202029</v>
      </c>
      <c r="G615" s="958">
        <v>70561</v>
      </c>
      <c r="H615" s="959">
        <v>84920787</v>
      </c>
      <c r="I615" s="957">
        <v>11813818</v>
      </c>
      <c r="J615" s="957">
        <v>24635137</v>
      </c>
      <c r="K615" s="957">
        <v>48471832</v>
      </c>
      <c r="L615"/>
    </row>
    <row r="616" spans="2:12" ht="12.75">
      <c r="B616" s="1105"/>
      <c r="C616" s="721"/>
      <c r="D616" s="722"/>
      <c r="E616" s="723"/>
      <c r="F616" s="723"/>
      <c r="G616" s="723"/>
      <c r="H616" s="722"/>
      <c r="I616" s="723"/>
      <c r="J616" s="723"/>
      <c r="K616" s="723"/>
      <c r="L616"/>
    </row>
    <row r="617" spans="2:12" ht="12.75">
      <c r="B617" s="1104">
        <v>2019</v>
      </c>
      <c r="C617" s="724">
        <v>1105352505</v>
      </c>
      <c r="D617" s="724">
        <v>4680408</v>
      </c>
      <c r="E617" s="724">
        <v>1428431</v>
      </c>
      <c r="F617" s="724">
        <v>2423599</v>
      </c>
      <c r="G617" s="724">
        <v>828378</v>
      </c>
      <c r="H617" s="724">
        <v>1100672097</v>
      </c>
      <c r="I617" s="724">
        <v>160411048</v>
      </c>
      <c r="J617" s="724">
        <v>304501464</v>
      </c>
      <c r="K617" s="724">
        <v>635759585</v>
      </c>
      <c r="L617"/>
    </row>
    <row r="618" spans="2:12" ht="12.75">
      <c r="B618"/>
      <c r="C618"/>
      <c r="D618"/>
      <c r="E618"/>
      <c r="F618"/>
      <c r="G618"/>
      <c r="H618"/>
      <c r="I618"/>
      <c r="J618"/>
      <c r="K618"/>
      <c r="L618"/>
    </row>
    <row r="619" spans="2:12" ht="18.75">
      <c r="B619"/>
      <c r="C619"/>
      <c r="D619"/>
      <c r="E619"/>
      <c r="F619" s="1174"/>
      <c r="G619" s="1174"/>
      <c r="H619" s="1174"/>
      <c r="I619" s="1174"/>
      <c r="J619"/>
      <c r="K619"/>
      <c r="L619"/>
    </row>
    <row r="620" spans="2:12" ht="20.25" thickBot="1">
      <c r="B620"/>
      <c r="C620"/>
      <c r="D620"/>
      <c r="E620" s="1175"/>
      <c r="F620" s="1176" t="s">
        <v>298</v>
      </c>
      <c r="G620" s="1176"/>
      <c r="H620" s="1176"/>
      <c r="I620" s="1176"/>
      <c r="J620" s="1177"/>
      <c r="K620"/>
      <c r="L620"/>
    </row>
    <row r="621" spans="2:12" ht="15.75">
      <c r="B621" s="556" t="s">
        <v>272</v>
      </c>
      <c r="C621" s="581">
        <f>C604/C565</f>
        <v>604.98577974502041</v>
      </c>
      <c r="D621" s="581">
        <f t="shared" ref="D621:K621" si="41">D604/D565</f>
        <v>93.491298212605827</v>
      </c>
      <c r="E621" s="581">
        <f t="shared" si="41"/>
        <v>61.729553437029601</v>
      </c>
      <c r="F621" s="581">
        <f t="shared" si="41"/>
        <v>100.48446550816219</v>
      </c>
      <c r="G621" s="581">
        <f t="shared" si="41"/>
        <v>232.4388888888889</v>
      </c>
      <c r="H621" s="581">
        <f t="shared" si="41"/>
        <v>618.91362317726851</v>
      </c>
      <c r="I621" s="581">
        <f t="shared" si="41"/>
        <v>543.11354394745069</v>
      </c>
      <c r="J621" s="581">
        <f t="shared" si="41"/>
        <v>575.46293644230184</v>
      </c>
      <c r="K621" s="581">
        <f t="shared" si="41"/>
        <v>669.44223456790121</v>
      </c>
      <c r="L621"/>
    </row>
    <row r="622" spans="2:12" ht="15.75">
      <c r="B622" s="552" t="s">
        <v>273</v>
      </c>
      <c r="C622" s="582">
        <f t="shared" ref="C622:G622" si="42">C605/C566</f>
        <v>600.35674045795076</v>
      </c>
      <c r="D622" s="582">
        <f t="shared" si="42"/>
        <v>90.078702472746613</v>
      </c>
      <c r="E622" s="582">
        <f t="shared" si="42"/>
        <v>62.662086513994907</v>
      </c>
      <c r="F622" s="582">
        <f t="shared" si="42"/>
        <v>99.810379241516969</v>
      </c>
      <c r="G622" s="582">
        <f t="shared" si="42"/>
        <v>224.0273037542662</v>
      </c>
      <c r="H622" s="582">
        <f>H605/H566</f>
        <v>617.09804075508566</v>
      </c>
      <c r="I622" s="582">
        <f t="shared" ref="I622:K622" si="43">I605/I566</f>
        <v>546.51056010192576</v>
      </c>
      <c r="J622" s="582">
        <f t="shared" si="43"/>
        <v>579.96727816611212</v>
      </c>
      <c r="K622" s="582">
        <f t="shared" si="43"/>
        <v>660.32247673586255</v>
      </c>
      <c r="L622"/>
    </row>
    <row r="623" spans="2:12" ht="15.75">
      <c r="B623" s="552" t="s">
        <v>274</v>
      </c>
      <c r="C623" s="582">
        <f t="shared" ref="C623:K623" si="44">C606/C567</f>
        <v>610.65157184659608</v>
      </c>
      <c r="D623" s="582">
        <f t="shared" si="44"/>
        <v>88.205244338498218</v>
      </c>
      <c r="E623" s="582">
        <f t="shared" si="44"/>
        <v>62.586512866015973</v>
      </c>
      <c r="F623" s="582">
        <f t="shared" si="44"/>
        <v>100.20210135970333</v>
      </c>
      <c r="G623" s="582">
        <f t="shared" si="44"/>
        <v>206.88544891640868</v>
      </c>
      <c r="H623" s="582">
        <f t="shared" si="44"/>
        <v>625.23611027929167</v>
      </c>
      <c r="I623" s="582">
        <f t="shared" si="44"/>
        <v>552.7568871054865</v>
      </c>
      <c r="J623" s="582">
        <f t="shared" si="44"/>
        <v>581.30510485840125</v>
      </c>
      <c r="K623" s="582">
        <f t="shared" si="44"/>
        <v>672.46606402264877</v>
      </c>
      <c r="L623"/>
    </row>
    <row r="624" spans="2:12" ht="15.75">
      <c r="B624" s="552" t="s">
        <v>275</v>
      </c>
      <c r="C624" s="582">
        <f t="shared" ref="C624:K624" si="45">C607/C568</f>
        <v>613.22431965619012</v>
      </c>
      <c r="D624" s="582">
        <f t="shared" si="45"/>
        <v>83.803154854476787</v>
      </c>
      <c r="E624" s="582">
        <f t="shared" si="45"/>
        <v>60.481723237597912</v>
      </c>
      <c r="F624" s="582">
        <f t="shared" si="45"/>
        <v>92.060197197716661</v>
      </c>
      <c r="G624" s="582">
        <f t="shared" si="45"/>
        <v>220.32971014492753</v>
      </c>
      <c r="H624" s="582">
        <f t="shared" si="45"/>
        <v>629.93991175459644</v>
      </c>
      <c r="I624" s="582">
        <f t="shared" si="45"/>
        <v>549.27771452667093</v>
      </c>
      <c r="J624" s="582">
        <f t="shared" si="45"/>
        <v>588.31528155387366</v>
      </c>
      <c r="K624" s="582">
        <f t="shared" si="45"/>
        <v>676.24270973530736</v>
      </c>
      <c r="L624"/>
    </row>
    <row r="625" spans="2:12" ht="15.75">
      <c r="B625" s="552" t="s">
        <v>276</v>
      </c>
      <c r="C625" s="582">
        <f t="shared" ref="C625:K625" si="46">C608/C569</f>
        <v>608.45830755524764</v>
      </c>
      <c r="D625" s="582">
        <f t="shared" si="46"/>
        <v>88.167631452001928</v>
      </c>
      <c r="E625" s="582">
        <f t="shared" si="46"/>
        <v>63.358187824445494</v>
      </c>
      <c r="F625" s="582">
        <f t="shared" si="46"/>
        <v>98.219743446737311</v>
      </c>
      <c r="G625" s="582">
        <f t="shared" si="46"/>
        <v>235.80769230769232</v>
      </c>
      <c r="H625" s="582">
        <f t="shared" si="46"/>
        <v>622.15520985459398</v>
      </c>
      <c r="I625" s="582">
        <f t="shared" si="46"/>
        <v>537.08696758249744</v>
      </c>
      <c r="J625" s="582">
        <f t="shared" si="46"/>
        <v>573.6162812041116</v>
      </c>
      <c r="K625" s="582">
        <f t="shared" si="46"/>
        <v>673.73824516726472</v>
      </c>
      <c r="L625"/>
    </row>
    <row r="626" spans="2:12" ht="15.75">
      <c r="B626" s="552" t="s">
        <v>277</v>
      </c>
      <c r="C626" s="582">
        <f t="shared" ref="C626:K626" si="47">C609/C570</f>
        <v>604.89298362779027</v>
      </c>
      <c r="D626" s="582">
        <f t="shared" si="47"/>
        <v>94.099264705882348</v>
      </c>
      <c r="E626" s="582">
        <f t="shared" si="47"/>
        <v>62.056364787840408</v>
      </c>
      <c r="F626" s="582">
        <f t="shared" si="47"/>
        <v>100.41632016632016</v>
      </c>
      <c r="G626" s="582">
        <f t="shared" si="47"/>
        <v>220.1377049180328</v>
      </c>
      <c r="H626" s="582">
        <f t="shared" si="47"/>
        <v>618.36033123082996</v>
      </c>
      <c r="I626" s="582">
        <f t="shared" si="47"/>
        <v>525.6762893788507</v>
      </c>
      <c r="J626" s="582">
        <f t="shared" si="47"/>
        <v>566.922330332662</v>
      </c>
      <c r="K626" s="582">
        <f t="shared" si="47"/>
        <v>676.64418493495759</v>
      </c>
      <c r="L626"/>
    </row>
    <row r="627" spans="2:12" ht="15.75">
      <c r="B627" s="552" t="s">
        <v>278</v>
      </c>
      <c r="C627" s="582">
        <f t="shared" ref="C627:K627" si="48">C610/C571</f>
        <v>577.31529595148356</v>
      </c>
      <c r="D627" s="582">
        <f t="shared" si="48"/>
        <v>99.74962556165751</v>
      </c>
      <c r="E627" s="582">
        <f t="shared" si="48"/>
        <v>65.478986402966626</v>
      </c>
      <c r="F627" s="582">
        <f t="shared" si="48"/>
        <v>109.51510989010988</v>
      </c>
      <c r="G627" s="582">
        <f t="shared" si="48"/>
        <v>267.01470588235293</v>
      </c>
      <c r="H627" s="582">
        <f t="shared" si="48"/>
        <v>589.25540639218104</v>
      </c>
      <c r="I627" s="582">
        <f t="shared" si="48"/>
        <v>517.4382349916001</v>
      </c>
      <c r="J627" s="582">
        <f t="shared" si="48"/>
        <v>543.94260219708417</v>
      </c>
      <c r="K627" s="582">
        <f t="shared" si="48"/>
        <v>641.80810369612357</v>
      </c>
      <c r="L627"/>
    </row>
    <row r="628" spans="2:12" ht="15.75">
      <c r="B628" s="552" t="s">
        <v>279</v>
      </c>
      <c r="C628" s="582">
        <f t="shared" ref="C628:K628" si="49">C611/C572</f>
        <v>596.62960064129675</v>
      </c>
      <c r="D628" s="582">
        <f t="shared" si="49"/>
        <v>94.55698874296435</v>
      </c>
      <c r="E628" s="582">
        <f t="shared" si="49"/>
        <v>63.447078280044103</v>
      </c>
      <c r="F628" s="582">
        <f t="shared" si="49"/>
        <v>103.76074174581638</v>
      </c>
      <c r="G628" s="582">
        <f t="shared" si="49"/>
        <v>245.53556485355648</v>
      </c>
      <c r="H628" s="582">
        <f t="shared" si="49"/>
        <v>610.51626504070316</v>
      </c>
      <c r="I628" s="582">
        <f t="shared" si="49"/>
        <v>529.94697977933288</v>
      </c>
      <c r="J628" s="582">
        <f t="shared" si="49"/>
        <v>558.88835173450059</v>
      </c>
      <c r="K628" s="582">
        <f t="shared" si="49"/>
        <v>660.5157443702841</v>
      </c>
      <c r="L628"/>
    </row>
    <row r="629" spans="2:12" ht="15.75">
      <c r="B629" s="552" t="s">
        <v>280</v>
      </c>
      <c r="C629" s="582">
        <f t="shared" ref="C629:K629" si="50">C612/C573</f>
        <v>594.12231305791738</v>
      </c>
      <c r="D629" s="582">
        <f t="shared" si="50"/>
        <v>95.976823449216084</v>
      </c>
      <c r="E629" s="582">
        <f t="shared" si="50"/>
        <v>63.79697986577181</v>
      </c>
      <c r="F629" s="582">
        <f t="shared" si="50"/>
        <v>102.50065645514223</v>
      </c>
      <c r="G629" s="582">
        <f t="shared" si="50"/>
        <v>225.94817073170731</v>
      </c>
      <c r="H629" s="582">
        <f t="shared" si="50"/>
        <v>607.77238652636822</v>
      </c>
      <c r="I629" s="582">
        <f t="shared" si="50"/>
        <v>531.8358493502451</v>
      </c>
      <c r="J629" s="582">
        <f t="shared" si="50"/>
        <v>553.87376823222041</v>
      </c>
      <c r="K629" s="582">
        <f t="shared" si="50"/>
        <v>660.74726242482529</v>
      </c>
      <c r="L629"/>
    </row>
    <row r="630" spans="2:12" ht="15.75">
      <c r="B630" s="552" t="s">
        <v>281</v>
      </c>
      <c r="C630" s="582">
        <f t="shared" ref="C630:K630" si="51">C613/C574</f>
        <v>557.12176507359209</v>
      </c>
      <c r="D630" s="582">
        <f t="shared" si="51"/>
        <v>87.506525792417648</v>
      </c>
      <c r="E630" s="582">
        <f t="shared" si="51"/>
        <v>59.349115504682622</v>
      </c>
      <c r="F630" s="582">
        <f t="shared" si="51"/>
        <v>97.386278586278593</v>
      </c>
      <c r="G630" s="582">
        <f t="shared" si="51"/>
        <v>148.22200000000001</v>
      </c>
      <c r="H630" s="582">
        <f t="shared" si="51"/>
        <v>570.3670205617525</v>
      </c>
      <c r="I630" s="582">
        <f t="shared" si="51"/>
        <v>482.70516985662829</v>
      </c>
      <c r="J630" s="582">
        <f t="shared" si="51"/>
        <v>446.01500894572922</v>
      </c>
      <c r="K630" s="582">
        <f t="shared" si="51"/>
        <v>691.50056390293594</v>
      </c>
      <c r="L630"/>
    </row>
    <row r="631" spans="2:12" ht="15.75">
      <c r="B631" s="552" t="s">
        <v>282</v>
      </c>
      <c r="C631" s="582">
        <f t="shared" ref="C631:K632" si="52">C614/C575</f>
        <v>592.26569963074519</v>
      </c>
      <c r="D631" s="582">
        <f t="shared" si="52"/>
        <v>96.791119860017503</v>
      </c>
      <c r="E631" s="582">
        <f t="shared" si="52"/>
        <v>62.991448118586092</v>
      </c>
      <c r="F631" s="582">
        <f t="shared" si="52"/>
        <v>97.946205170975816</v>
      </c>
      <c r="G631" s="582">
        <f t="shared" si="52"/>
        <v>231.35</v>
      </c>
      <c r="H631" s="582">
        <f t="shared" si="52"/>
        <v>606.96347793363873</v>
      </c>
      <c r="I631" s="582">
        <f t="shared" si="52"/>
        <v>530.88888888888891</v>
      </c>
      <c r="J631" s="582">
        <f t="shared" si="52"/>
        <v>562.1394412033178</v>
      </c>
      <c r="K631" s="582">
        <f t="shared" si="52"/>
        <v>659.22662789227468</v>
      </c>
      <c r="L631"/>
    </row>
    <row r="632" spans="2:12" ht="16.5" thickBot="1">
      <c r="B632" s="561" t="s">
        <v>283</v>
      </c>
      <c r="C632" s="583">
        <f t="shared" si="52"/>
        <v>595.7002981864398</v>
      </c>
      <c r="D632" s="583">
        <f>D615/D576</f>
        <v>94.543209876543216</v>
      </c>
      <c r="E632" s="583">
        <f t="shared" ref="E632:K632" si="53">E615/E576</f>
        <v>61.556919642857146</v>
      </c>
      <c r="F632" s="583">
        <f t="shared" si="53"/>
        <v>103.55151204510507</v>
      </c>
      <c r="G632" s="583">
        <f t="shared" si="53"/>
        <v>229.84039087947883</v>
      </c>
      <c r="H632" s="583">
        <f t="shared" si="53"/>
        <v>610.28672142810944</v>
      </c>
      <c r="I632" s="583">
        <f t="shared" si="53"/>
        <v>536.3091519883784</v>
      </c>
      <c r="J632" s="583">
        <f t="shared" si="53"/>
        <v>565.32429951579957</v>
      </c>
      <c r="K632" s="583">
        <f t="shared" si="53"/>
        <v>659.08615250734249</v>
      </c>
    </row>
  </sheetData>
  <mergeCells count="17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workbookViewId="0">
      <selection activeCell="R36" sqref="R3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43" t="s">
        <v>349</v>
      </c>
      <c r="B1" s="1443"/>
      <c r="C1" s="1443"/>
      <c r="D1" s="1443"/>
      <c r="E1" s="1443"/>
      <c r="F1" s="1443"/>
      <c r="G1" s="1443"/>
      <c r="H1" s="1443"/>
      <c r="I1" s="1443"/>
      <c r="J1" s="1443"/>
      <c r="K1" s="1443"/>
      <c r="L1" s="1443"/>
      <c r="M1" s="1443"/>
      <c r="N1" s="1443"/>
    </row>
    <row r="2" spans="1:20" ht="13.5" thickBot="1">
      <c r="B2" s="971"/>
      <c r="C2" s="971"/>
      <c r="D2" s="971"/>
      <c r="E2" s="971"/>
      <c r="F2" s="971"/>
      <c r="G2" s="972" t="s">
        <v>350</v>
      </c>
      <c r="H2" s="971"/>
      <c r="I2" s="971"/>
      <c r="J2" s="971"/>
      <c r="K2" s="971"/>
      <c r="L2" s="971"/>
      <c r="M2" s="971"/>
      <c r="N2" s="971"/>
    </row>
    <row r="3" spans="1:20" ht="14.25" thickBot="1">
      <c r="A3" s="973" t="s">
        <v>351</v>
      </c>
      <c r="B3" s="974" t="s">
        <v>220</v>
      </c>
      <c r="C3" s="974" t="s">
        <v>221</v>
      </c>
      <c r="D3" s="974" t="s">
        <v>222</v>
      </c>
      <c r="E3" s="974" t="s">
        <v>223</v>
      </c>
      <c r="F3" s="974" t="s">
        <v>224</v>
      </c>
      <c r="G3" s="974" t="s">
        <v>225</v>
      </c>
      <c r="H3" s="974" t="s">
        <v>226</v>
      </c>
      <c r="I3" s="974" t="s">
        <v>227</v>
      </c>
      <c r="J3" s="974" t="s">
        <v>228</v>
      </c>
      <c r="K3" s="974" t="s">
        <v>229</v>
      </c>
      <c r="L3" s="974" t="s">
        <v>230</v>
      </c>
      <c r="M3" s="974" t="s">
        <v>231</v>
      </c>
      <c r="N3" s="974" t="s">
        <v>238</v>
      </c>
    </row>
    <row r="4" spans="1:20" ht="13.5">
      <c r="A4" s="975">
        <v>2004</v>
      </c>
      <c r="B4" s="976">
        <v>299.39999999999998</v>
      </c>
      <c r="C4" s="976">
        <v>296.39999999999998</v>
      </c>
      <c r="D4" s="976">
        <v>293.7</v>
      </c>
      <c r="E4" s="976">
        <v>293.5</v>
      </c>
      <c r="F4" s="976">
        <v>293.5</v>
      </c>
      <c r="G4" s="976">
        <v>291.60000000000002</v>
      </c>
      <c r="H4" s="976">
        <v>290.2</v>
      </c>
      <c r="I4" s="976">
        <v>286.3</v>
      </c>
      <c r="J4" s="976">
        <v>285.39999999999998</v>
      </c>
      <c r="K4" s="976">
        <v>285.10000000000002</v>
      </c>
      <c r="L4" s="976">
        <v>291.2</v>
      </c>
      <c r="M4" s="976">
        <v>297.8</v>
      </c>
      <c r="N4" s="977">
        <v>291.3</v>
      </c>
    </row>
    <row r="5" spans="1:20" ht="13.5">
      <c r="A5" s="978">
        <v>2005</v>
      </c>
      <c r="B5" s="979">
        <v>304.10000000000002</v>
      </c>
      <c r="C5" s="979">
        <v>308.10000000000002</v>
      </c>
      <c r="D5" s="979">
        <v>308.2</v>
      </c>
      <c r="E5" s="979">
        <v>310.89999999999998</v>
      </c>
      <c r="F5" s="979">
        <v>309.89999999999998</v>
      </c>
      <c r="G5" s="979">
        <v>309.10000000000002</v>
      </c>
      <c r="H5" s="979">
        <v>307</v>
      </c>
      <c r="I5" s="979">
        <v>300.60000000000002</v>
      </c>
      <c r="J5" s="979">
        <v>303.3</v>
      </c>
      <c r="K5" s="979">
        <v>304.3</v>
      </c>
      <c r="L5" s="979">
        <v>311.8</v>
      </c>
      <c r="M5" s="979">
        <v>315.5</v>
      </c>
      <c r="N5" s="980">
        <v>307.60000000000002</v>
      </c>
    </row>
    <row r="6" spans="1:20" ht="13.5">
      <c r="A6" s="978">
        <v>2006</v>
      </c>
      <c r="B6" s="979">
        <v>317.10000000000002</v>
      </c>
      <c r="C6" s="979">
        <v>319.89999999999998</v>
      </c>
      <c r="D6" s="979">
        <v>324</v>
      </c>
      <c r="E6" s="979">
        <v>319.5</v>
      </c>
      <c r="F6" s="979">
        <v>325.8</v>
      </c>
      <c r="G6" s="979">
        <v>323.8</v>
      </c>
      <c r="H6" s="979">
        <v>312.8</v>
      </c>
      <c r="I6" s="979">
        <v>313</v>
      </c>
      <c r="J6" s="979">
        <v>315.2</v>
      </c>
      <c r="K6" s="979">
        <v>311.2</v>
      </c>
      <c r="L6" s="979">
        <v>316.2</v>
      </c>
      <c r="M6" s="979">
        <v>321.8</v>
      </c>
      <c r="N6" s="980">
        <v>318.7</v>
      </c>
    </row>
    <row r="7" spans="1:20" ht="13.5">
      <c r="A7" s="978">
        <v>2007</v>
      </c>
      <c r="B7" s="979">
        <v>325.7</v>
      </c>
      <c r="C7" s="979">
        <v>327.9</v>
      </c>
      <c r="D7" s="979">
        <v>329.1</v>
      </c>
      <c r="E7" s="979">
        <v>329.9</v>
      </c>
      <c r="F7" s="979">
        <v>328.7</v>
      </c>
      <c r="G7" s="979">
        <v>330</v>
      </c>
      <c r="H7" s="979">
        <v>327.9</v>
      </c>
      <c r="I7" s="979">
        <v>324</v>
      </c>
      <c r="J7" s="979">
        <v>329.3</v>
      </c>
      <c r="K7" s="979">
        <v>312.8</v>
      </c>
      <c r="L7" s="979">
        <v>317.5</v>
      </c>
      <c r="M7" s="979">
        <v>319</v>
      </c>
      <c r="N7" s="980">
        <v>325.39999999999998</v>
      </c>
    </row>
    <row r="8" spans="1:20" ht="13.5">
      <c r="A8" s="978">
        <v>2008</v>
      </c>
      <c r="B8" s="979">
        <v>326.5</v>
      </c>
      <c r="C8" s="979">
        <v>327</v>
      </c>
      <c r="D8" s="979">
        <v>324.5</v>
      </c>
      <c r="E8" s="979">
        <v>322.60000000000002</v>
      </c>
      <c r="F8" s="979">
        <v>325.7</v>
      </c>
      <c r="G8" s="979">
        <v>323.8</v>
      </c>
      <c r="H8" s="979">
        <v>317</v>
      </c>
      <c r="I8" s="979">
        <v>314.39999999999998</v>
      </c>
      <c r="J8" s="979">
        <v>314.60000000000002</v>
      </c>
      <c r="K8" s="979">
        <v>310.5</v>
      </c>
      <c r="L8" s="979">
        <v>315.10000000000002</v>
      </c>
      <c r="M8" s="979">
        <v>321.7</v>
      </c>
      <c r="N8" s="980">
        <v>320.39999999999998</v>
      </c>
    </row>
    <row r="9" spans="1:20" ht="13.5">
      <c r="A9" s="978">
        <v>2009</v>
      </c>
      <c r="B9" s="979">
        <v>322.2</v>
      </c>
      <c r="C9" s="979">
        <v>324.3</v>
      </c>
      <c r="D9" s="979">
        <v>325.89999999999998</v>
      </c>
      <c r="E9" s="979">
        <v>324.2</v>
      </c>
      <c r="F9" s="979">
        <v>325.3</v>
      </c>
      <c r="G9" s="979">
        <v>324.5</v>
      </c>
      <c r="H9" s="979">
        <v>323.3</v>
      </c>
      <c r="I9" s="979">
        <v>316.2</v>
      </c>
      <c r="J9" s="979">
        <v>320.10000000000002</v>
      </c>
      <c r="K9" s="979">
        <v>320</v>
      </c>
      <c r="L9" s="979">
        <v>324.5</v>
      </c>
      <c r="M9" s="979">
        <v>330</v>
      </c>
      <c r="N9" s="981">
        <v>323.60000000000002</v>
      </c>
    </row>
    <row r="10" spans="1:20" ht="13.5">
      <c r="A10" s="978">
        <v>2010</v>
      </c>
      <c r="B10" s="979">
        <v>333.4</v>
      </c>
      <c r="C10" s="979">
        <v>341.3</v>
      </c>
      <c r="D10" s="979">
        <v>335.1</v>
      </c>
      <c r="E10" s="979">
        <v>343.1</v>
      </c>
      <c r="F10" s="979">
        <v>346.2</v>
      </c>
      <c r="G10" s="979">
        <v>345.9</v>
      </c>
      <c r="H10" s="979">
        <v>340.4</v>
      </c>
      <c r="I10" s="979">
        <v>336.9</v>
      </c>
      <c r="J10" s="979">
        <v>334.2</v>
      </c>
      <c r="K10" s="979">
        <v>325.7</v>
      </c>
      <c r="L10" s="979">
        <v>326.39999999999998</v>
      </c>
      <c r="M10" s="979">
        <v>326.3</v>
      </c>
      <c r="N10" s="981">
        <v>335.8</v>
      </c>
    </row>
    <row r="11" spans="1:20" ht="13.5">
      <c r="A11" s="978">
        <v>2011</v>
      </c>
      <c r="B11" s="979">
        <v>325.60000000000002</v>
      </c>
      <c r="C11" s="979">
        <v>323.5</v>
      </c>
      <c r="D11" s="979">
        <v>322.8</v>
      </c>
      <c r="E11" s="979">
        <v>323</v>
      </c>
      <c r="F11" s="979">
        <v>326.89999999999998</v>
      </c>
      <c r="G11" s="979">
        <v>323.39999999999998</v>
      </c>
      <c r="H11" s="979">
        <v>321.10000000000002</v>
      </c>
      <c r="I11" s="979">
        <v>317.7</v>
      </c>
      <c r="J11" s="979">
        <v>313</v>
      </c>
      <c r="K11" s="979">
        <v>312.89999999999998</v>
      </c>
      <c r="L11" s="979">
        <v>315.60000000000002</v>
      </c>
      <c r="M11" s="979">
        <v>322.10000000000002</v>
      </c>
      <c r="N11" s="981">
        <v>320.7</v>
      </c>
    </row>
    <row r="12" spans="1:20" ht="13.5">
      <c r="A12" s="982">
        <v>2012</v>
      </c>
      <c r="B12" s="983">
        <v>324.89999999999998</v>
      </c>
      <c r="C12" s="983">
        <v>327.2</v>
      </c>
      <c r="D12" s="983">
        <v>329</v>
      </c>
      <c r="E12" s="983">
        <v>329.8</v>
      </c>
      <c r="F12" s="983">
        <v>334.6</v>
      </c>
      <c r="G12" s="983">
        <v>336.3</v>
      </c>
      <c r="H12" s="983">
        <v>330.7</v>
      </c>
      <c r="I12" s="983">
        <v>326.3</v>
      </c>
      <c r="J12" s="983">
        <v>325.7</v>
      </c>
      <c r="K12" s="983">
        <v>322</v>
      </c>
      <c r="L12" s="983">
        <v>327.2</v>
      </c>
      <c r="M12" s="983">
        <v>330.6</v>
      </c>
      <c r="N12" s="984">
        <v>328.9</v>
      </c>
    </row>
    <row r="13" spans="1:20" ht="13.5">
      <c r="A13" s="982">
        <v>2013</v>
      </c>
      <c r="B13" s="983">
        <v>334</v>
      </c>
      <c r="C13" s="983">
        <v>336.5</v>
      </c>
      <c r="D13" s="983">
        <v>334.9</v>
      </c>
      <c r="E13" s="983">
        <v>338</v>
      </c>
      <c r="F13" s="983">
        <v>338.8</v>
      </c>
      <c r="G13" s="983">
        <v>343</v>
      </c>
      <c r="H13" s="983">
        <v>338.6</v>
      </c>
      <c r="I13" s="983">
        <v>334</v>
      </c>
      <c r="J13" s="983">
        <v>329.8</v>
      </c>
      <c r="K13" s="983">
        <v>328.9</v>
      </c>
      <c r="L13" s="983">
        <v>331</v>
      </c>
      <c r="M13" s="983">
        <v>333.1</v>
      </c>
      <c r="N13" s="984">
        <v>335.2</v>
      </c>
      <c r="Q13"/>
      <c r="R13"/>
      <c r="S13"/>
      <c r="T13"/>
    </row>
    <row r="14" spans="1:20" ht="13.5">
      <c r="A14" s="982">
        <v>2014</v>
      </c>
      <c r="B14" s="983">
        <v>335.3</v>
      </c>
      <c r="C14" s="983">
        <v>339.5</v>
      </c>
      <c r="D14" s="983">
        <v>336</v>
      </c>
      <c r="E14" s="983">
        <v>338.1</v>
      </c>
      <c r="F14" s="983">
        <v>336</v>
      </c>
      <c r="G14" s="983">
        <v>336.1</v>
      </c>
      <c r="H14" s="983">
        <v>331.4</v>
      </c>
      <c r="I14" s="983">
        <v>332.4</v>
      </c>
      <c r="J14" s="983">
        <v>327.3</v>
      </c>
      <c r="K14" s="983">
        <v>326.3</v>
      </c>
      <c r="L14" s="983">
        <v>328.5</v>
      </c>
      <c r="M14" s="983">
        <v>340.6</v>
      </c>
      <c r="N14" s="984">
        <v>333.6</v>
      </c>
      <c r="Q14"/>
      <c r="R14"/>
      <c r="S14"/>
      <c r="T14"/>
    </row>
    <row r="15" spans="1:20" ht="13.5">
      <c r="A15" s="985">
        <v>2015</v>
      </c>
      <c r="B15" s="986">
        <v>336</v>
      </c>
      <c r="C15" s="986">
        <v>338.9</v>
      </c>
      <c r="D15" s="986">
        <v>339.7</v>
      </c>
      <c r="E15" s="986">
        <v>340.8</v>
      </c>
      <c r="F15" s="986">
        <v>346.1</v>
      </c>
      <c r="G15" s="986">
        <v>343.9</v>
      </c>
      <c r="H15" s="986">
        <v>339.4</v>
      </c>
      <c r="I15" s="986">
        <v>334</v>
      </c>
      <c r="J15" s="986">
        <v>332.9</v>
      </c>
      <c r="K15" s="986">
        <v>331.2</v>
      </c>
      <c r="L15" s="986">
        <v>332.8</v>
      </c>
      <c r="M15" s="986">
        <v>335.4</v>
      </c>
      <c r="N15" s="987">
        <v>337.6</v>
      </c>
      <c r="Q15"/>
      <c r="R15"/>
      <c r="S15"/>
      <c r="T15"/>
    </row>
    <row r="16" spans="1:20" ht="13.5">
      <c r="A16" s="985">
        <v>2016</v>
      </c>
      <c r="B16" s="986">
        <v>335.2</v>
      </c>
      <c r="C16" s="986">
        <v>337.7</v>
      </c>
      <c r="D16" s="986">
        <v>338.5</v>
      </c>
      <c r="E16" s="986">
        <v>340.3</v>
      </c>
      <c r="F16" s="986">
        <v>345.4</v>
      </c>
      <c r="G16" s="986">
        <v>342.5</v>
      </c>
      <c r="H16" s="986">
        <v>339.1</v>
      </c>
      <c r="I16" s="986">
        <v>336.7</v>
      </c>
      <c r="J16" s="986">
        <v>336</v>
      </c>
      <c r="K16" s="986">
        <v>338.1</v>
      </c>
      <c r="L16" s="986">
        <v>339.8</v>
      </c>
      <c r="M16" s="986">
        <v>343.5</v>
      </c>
      <c r="N16" s="987">
        <v>339.5</v>
      </c>
      <c r="Q16"/>
      <c r="R16"/>
      <c r="S16"/>
      <c r="T16"/>
    </row>
    <row r="17" spans="1:20" ht="13.5">
      <c r="A17" s="985">
        <v>2017</v>
      </c>
      <c r="B17" s="986">
        <v>343.84877560849145</v>
      </c>
      <c r="C17" s="986">
        <v>344.01260355448568</v>
      </c>
      <c r="D17" s="986">
        <v>345.08323788722237</v>
      </c>
      <c r="E17" s="986">
        <v>349.4260933003689</v>
      </c>
      <c r="F17" s="986">
        <v>351.85998819252393</v>
      </c>
      <c r="G17" s="986">
        <v>351.12109667545815</v>
      </c>
      <c r="H17" s="986">
        <v>346.75726994620067</v>
      </c>
      <c r="I17" s="986">
        <v>344.85589941972938</v>
      </c>
      <c r="J17" s="986">
        <v>342.09908231074832</v>
      </c>
      <c r="K17" s="986">
        <v>340.25607000681453</v>
      </c>
      <c r="L17" s="986">
        <v>343.96423731809307</v>
      </c>
      <c r="M17" s="986">
        <v>345.17611667491775</v>
      </c>
      <c r="N17" s="987">
        <v>345.73613890143946</v>
      </c>
      <c r="Q17"/>
      <c r="R17"/>
      <c r="S17"/>
      <c r="T17"/>
    </row>
    <row r="18" spans="1:20" ht="13.5">
      <c r="A18" s="985">
        <v>2018</v>
      </c>
      <c r="B18" s="986">
        <v>328.68883172082138</v>
      </c>
      <c r="C18" s="986">
        <v>335.33083028686195</v>
      </c>
      <c r="D18" s="986">
        <v>339.13477331184731</v>
      </c>
      <c r="E18" s="986">
        <v>352.1288362407397</v>
      </c>
      <c r="F18" s="986">
        <v>354.40806226015781</v>
      </c>
      <c r="G18" s="986">
        <v>352.31798629918734</v>
      </c>
      <c r="H18" s="986">
        <v>349.02563708344542</v>
      </c>
      <c r="I18" s="986">
        <v>347.00933631012759</v>
      </c>
      <c r="J18" s="986">
        <v>345.11329021489684</v>
      </c>
      <c r="K18" s="986">
        <v>347.11988043981063</v>
      </c>
      <c r="L18" s="986">
        <v>349.40972512323503</v>
      </c>
      <c r="M18" s="986">
        <v>350.98601398601369</v>
      </c>
      <c r="N18" s="987">
        <v>345.25543478260863</v>
      </c>
      <c r="Q18"/>
      <c r="R18"/>
      <c r="S18"/>
      <c r="T18"/>
    </row>
    <row r="19" spans="1:20" ht="14.25" thickBot="1">
      <c r="A19" s="988">
        <v>2019</v>
      </c>
      <c r="B19" s="989">
        <v>354.37491656654714</v>
      </c>
      <c r="C19" s="989">
        <v>356.43838796545651</v>
      </c>
      <c r="D19" s="989">
        <v>357.2969949465724</v>
      </c>
      <c r="E19" s="989">
        <v>357.47446683623537</v>
      </c>
      <c r="F19" s="989">
        <v>361.2054005838466</v>
      </c>
      <c r="G19" s="989">
        <v>357.93540852897377</v>
      </c>
      <c r="H19" s="989">
        <v>354.2490676912646</v>
      </c>
      <c r="I19" s="989">
        <v>353.13528487554794</v>
      </c>
      <c r="J19" s="989">
        <v>352.05841293166753</v>
      </c>
      <c r="K19" s="989">
        <v>345</v>
      </c>
      <c r="L19" s="989">
        <v>349.6</v>
      </c>
      <c r="M19" s="989">
        <v>354.4</v>
      </c>
      <c r="N19" s="990">
        <v>354.2</v>
      </c>
      <c r="Q19"/>
      <c r="R19"/>
      <c r="S19"/>
      <c r="T19"/>
    </row>
    <row r="20" spans="1:20" ht="13.5" thickBot="1">
      <c r="B20" s="971"/>
      <c r="C20" s="971"/>
      <c r="D20" s="971"/>
      <c r="E20" s="971"/>
      <c r="F20" s="971"/>
      <c r="G20" s="991" t="s">
        <v>352</v>
      </c>
      <c r="H20" s="971"/>
      <c r="I20" s="971"/>
      <c r="J20" s="971"/>
      <c r="K20" s="971"/>
      <c r="L20" s="971"/>
      <c r="M20" s="971"/>
      <c r="N20" s="992"/>
      <c r="Q20"/>
      <c r="R20"/>
      <c r="S20"/>
      <c r="T20"/>
    </row>
    <row r="21" spans="1:20" ht="14.25" thickBot="1">
      <c r="A21" s="973" t="s">
        <v>351</v>
      </c>
      <c r="B21" s="974" t="s">
        <v>220</v>
      </c>
      <c r="C21" s="974" t="s">
        <v>221</v>
      </c>
      <c r="D21" s="974" t="s">
        <v>222</v>
      </c>
      <c r="E21" s="974" t="s">
        <v>223</v>
      </c>
      <c r="F21" s="974" t="s">
        <v>224</v>
      </c>
      <c r="G21" s="974" t="s">
        <v>225</v>
      </c>
      <c r="H21" s="974" t="s">
        <v>226</v>
      </c>
      <c r="I21" s="974" t="s">
        <v>227</v>
      </c>
      <c r="J21" s="974" t="s">
        <v>228</v>
      </c>
      <c r="K21" s="974" t="s">
        <v>229</v>
      </c>
      <c r="L21" s="974" t="s">
        <v>230</v>
      </c>
      <c r="M21" s="974" t="s">
        <v>231</v>
      </c>
      <c r="N21" s="974" t="s">
        <v>238</v>
      </c>
      <c r="Q21"/>
      <c r="R21"/>
      <c r="S21"/>
      <c r="T21"/>
    </row>
    <row r="22" spans="1:20" ht="13.5">
      <c r="A22" s="975">
        <v>2004</v>
      </c>
      <c r="B22" s="976">
        <v>272.2</v>
      </c>
      <c r="C22" s="976">
        <v>271.5</v>
      </c>
      <c r="D22" s="976">
        <v>272</v>
      </c>
      <c r="E22" s="976">
        <v>273.10000000000002</v>
      </c>
      <c r="F22" s="976">
        <v>267.2</v>
      </c>
      <c r="G22" s="976">
        <v>269.60000000000002</v>
      </c>
      <c r="H22" s="976">
        <v>261.5</v>
      </c>
      <c r="I22" s="976">
        <v>261.39999999999998</v>
      </c>
      <c r="J22" s="976">
        <v>264.8</v>
      </c>
      <c r="K22" s="976">
        <v>267</v>
      </c>
      <c r="L22" s="976">
        <v>266.39999999999998</v>
      </c>
      <c r="M22" s="976">
        <v>271.3</v>
      </c>
      <c r="N22" s="977">
        <v>267.3</v>
      </c>
      <c r="Q22"/>
      <c r="R22"/>
      <c r="S22"/>
      <c r="T22"/>
    </row>
    <row r="23" spans="1:20" ht="13.5">
      <c r="A23" s="978">
        <v>2005</v>
      </c>
      <c r="B23" s="979">
        <v>272.10000000000002</v>
      </c>
      <c r="C23" s="979">
        <v>274.8</v>
      </c>
      <c r="D23" s="979">
        <v>271.8</v>
      </c>
      <c r="E23" s="979">
        <v>273.39999999999998</v>
      </c>
      <c r="F23" s="979">
        <v>271</v>
      </c>
      <c r="G23" s="979">
        <v>266.39999999999998</v>
      </c>
      <c r="H23" s="979">
        <v>264.60000000000002</v>
      </c>
      <c r="I23" s="979">
        <v>261.10000000000002</v>
      </c>
      <c r="J23" s="979">
        <v>266.60000000000002</v>
      </c>
      <c r="K23" s="979">
        <v>272.5</v>
      </c>
      <c r="L23" s="979">
        <v>270.60000000000002</v>
      </c>
      <c r="M23" s="979">
        <v>272.39999999999998</v>
      </c>
      <c r="N23" s="980">
        <v>269.2</v>
      </c>
      <c r="Q23"/>
      <c r="R23"/>
      <c r="S23"/>
      <c r="T23"/>
    </row>
    <row r="24" spans="1:20" ht="13.5">
      <c r="A24" s="978">
        <v>2006</v>
      </c>
      <c r="B24" s="979">
        <v>275.10000000000002</v>
      </c>
      <c r="C24" s="979">
        <v>273.39999999999998</v>
      </c>
      <c r="D24" s="979">
        <v>273.39999999999998</v>
      </c>
      <c r="E24" s="979">
        <v>272.89999999999998</v>
      </c>
      <c r="F24" s="979">
        <v>270.39999999999998</v>
      </c>
      <c r="G24" s="979">
        <v>264.2</v>
      </c>
      <c r="H24" s="979">
        <v>260.2</v>
      </c>
      <c r="I24" s="979">
        <v>258.10000000000002</v>
      </c>
      <c r="J24" s="979">
        <v>263.5</v>
      </c>
      <c r="K24" s="979">
        <v>263.89999999999998</v>
      </c>
      <c r="L24" s="979">
        <v>264.89999999999998</v>
      </c>
      <c r="M24" s="979">
        <v>266.89999999999998</v>
      </c>
      <c r="N24" s="980">
        <v>267.5</v>
      </c>
      <c r="Q24"/>
      <c r="R24"/>
      <c r="S24"/>
      <c r="T24"/>
    </row>
    <row r="25" spans="1:20" ht="13.5">
      <c r="A25" s="978">
        <v>2007</v>
      </c>
      <c r="B25" s="979">
        <v>274.10000000000002</v>
      </c>
      <c r="C25" s="979">
        <v>274.89999999999998</v>
      </c>
      <c r="D25" s="979">
        <v>274</v>
      </c>
      <c r="E25" s="979">
        <v>272.3</v>
      </c>
      <c r="F25" s="979">
        <v>271.89999999999998</v>
      </c>
      <c r="G25" s="979">
        <v>269.2</v>
      </c>
      <c r="H25" s="979">
        <v>267.89999999999998</v>
      </c>
      <c r="I25" s="979">
        <v>264.60000000000002</v>
      </c>
      <c r="J25" s="979">
        <v>266</v>
      </c>
      <c r="K25" s="979">
        <v>268.8</v>
      </c>
      <c r="L25" s="979">
        <v>269.10000000000002</v>
      </c>
      <c r="M25" s="979">
        <v>271.60000000000002</v>
      </c>
      <c r="N25" s="980">
        <v>270.2</v>
      </c>
      <c r="Q25"/>
      <c r="R25"/>
      <c r="S25"/>
      <c r="T25"/>
    </row>
    <row r="26" spans="1:20" ht="13.5">
      <c r="A26" s="978">
        <v>2008</v>
      </c>
      <c r="B26" s="979">
        <v>273.89999999999998</v>
      </c>
      <c r="C26" s="979">
        <v>274.89999999999998</v>
      </c>
      <c r="D26" s="979">
        <v>273.8</v>
      </c>
      <c r="E26" s="979">
        <v>270</v>
      </c>
      <c r="F26" s="979">
        <v>271.89999999999998</v>
      </c>
      <c r="G26" s="979">
        <v>270.5</v>
      </c>
      <c r="H26" s="979">
        <v>268.60000000000002</v>
      </c>
      <c r="I26" s="979">
        <v>265</v>
      </c>
      <c r="J26" s="979">
        <v>266.5</v>
      </c>
      <c r="K26" s="979">
        <v>266.60000000000002</v>
      </c>
      <c r="L26" s="979">
        <v>269.7</v>
      </c>
      <c r="M26" s="979">
        <v>274.60000000000002</v>
      </c>
      <c r="N26" s="980">
        <v>270.3</v>
      </c>
      <c r="Q26"/>
      <c r="R26"/>
      <c r="S26"/>
      <c r="T26"/>
    </row>
    <row r="27" spans="1:20" ht="13.5">
      <c r="A27" s="978">
        <v>2009</v>
      </c>
      <c r="B27" s="979">
        <v>276.8</v>
      </c>
      <c r="C27" s="979">
        <v>274.3</v>
      </c>
      <c r="D27" s="979">
        <v>276.39999999999998</v>
      </c>
      <c r="E27" s="979">
        <v>273.60000000000002</v>
      </c>
      <c r="F27" s="979">
        <v>273.8</v>
      </c>
      <c r="G27" s="979">
        <v>272.10000000000002</v>
      </c>
      <c r="H27" s="979">
        <v>268.60000000000002</v>
      </c>
      <c r="I27" s="979">
        <v>266.8</v>
      </c>
      <c r="J27" s="979">
        <v>269.5</v>
      </c>
      <c r="K27" s="979">
        <v>271.39999999999998</v>
      </c>
      <c r="L27" s="979">
        <v>275.60000000000002</v>
      </c>
      <c r="M27" s="979">
        <v>277.10000000000002</v>
      </c>
      <c r="N27" s="981">
        <v>272.8</v>
      </c>
      <c r="Q27"/>
      <c r="R27"/>
      <c r="S27"/>
      <c r="T27"/>
    </row>
    <row r="28" spans="1:20" ht="13.5">
      <c r="A28" s="978">
        <v>2010</v>
      </c>
      <c r="B28" s="979">
        <v>278.5</v>
      </c>
      <c r="C28" s="979">
        <v>282.10000000000002</v>
      </c>
      <c r="D28" s="979">
        <v>281.7</v>
      </c>
      <c r="E28" s="979">
        <v>280.5</v>
      </c>
      <c r="F28" s="979">
        <v>280.89999999999998</v>
      </c>
      <c r="G28" s="979">
        <v>279</v>
      </c>
      <c r="H28" s="979">
        <v>275</v>
      </c>
      <c r="I28" s="979">
        <v>272.89999999999998</v>
      </c>
      <c r="J28" s="979">
        <v>275.5</v>
      </c>
      <c r="K28" s="979">
        <v>275.10000000000002</v>
      </c>
      <c r="L28" s="979">
        <v>275</v>
      </c>
      <c r="M28" s="979">
        <v>277.5</v>
      </c>
      <c r="N28" s="981">
        <v>277.8</v>
      </c>
      <c r="Q28"/>
      <c r="R28"/>
      <c r="S28"/>
      <c r="T28"/>
    </row>
    <row r="29" spans="1:20" ht="13.5">
      <c r="A29" s="978">
        <v>2011</v>
      </c>
      <c r="B29" s="979">
        <v>280.2</v>
      </c>
      <c r="C29" s="979">
        <v>279.3</v>
      </c>
      <c r="D29" s="979">
        <v>279.5</v>
      </c>
      <c r="E29" s="979">
        <v>281.39999999999998</v>
      </c>
      <c r="F29" s="979">
        <v>279.7</v>
      </c>
      <c r="G29" s="979">
        <v>275.89999999999998</v>
      </c>
      <c r="H29" s="979">
        <v>274.2</v>
      </c>
      <c r="I29" s="979">
        <v>268.2</v>
      </c>
      <c r="J29" s="979">
        <v>259.3</v>
      </c>
      <c r="K29" s="979">
        <v>260.89999999999998</v>
      </c>
      <c r="L29" s="979">
        <v>262.89999999999998</v>
      </c>
      <c r="M29" s="979">
        <v>267.2</v>
      </c>
      <c r="N29" s="981">
        <v>271.2</v>
      </c>
      <c r="Q29"/>
      <c r="R29"/>
      <c r="S29"/>
      <c r="T29"/>
    </row>
    <row r="30" spans="1:20" s="971" customFormat="1" ht="13.5">
      <c r="A30" s="982">
        <v>2012</v>
      </c>
      <c r="B30" s="983">
        <v>270.2</v>
      </c>
      <c r="C30" s="983">
        <v>267.8</v>
      </c>
      <c r="D30" s="983">
        <v>269.60000000000002</v>
      </c>
      <c r="E30" s="983">
        <v>266.2</v>
      </c>
      <c r="F30" s="983">
        <v>265.3</v>
      </c>
      <c r="G30" s="983">
        <v>265.10000000000002</v>
      </c>
      <c r="H30" s="983">
        <v>259.10000000000002</v>
      </c>
      <c r="I30" s="983">
        <v>258.3</v>
      </c>
      <c r="J30" s="983">
        <v>258.89999999999998</v>
      </c>
      <c r="K30" s="983">
        <v>261.60000000000002</v>
      </c>
      <c r="L30" s="983">
        <v>263.2</v>
      </c>
      <c r="M30" s="983">
        <v>267</v>
      </c>
      <c r="N30" s="984">
        <v>264</v>
      </c>
      <c r="Q30"/>
      <c r="R30"/>
      <c r="S30"/>
      <c r="T30"/>
    </row>
    <row r="31" spans="1:20" s="971" customFormat="1" ht="13.5">
      <c r="A31" s="982">
        <v>2013</v>
      </c>
      <c r="B31" s="983">
        <v>269.39999999999998</v>
      </c>
      <c r="C31" s="983">
        <v>271.89999999999998</v>
      </c>
      <c r="D31" s="983">
        <v>270.60000000000002</v>
      </c>
      <c r="E31" s="983">
        <v>270.89999999999998</v>
      </c>
      <c r="F31" s="983">
        <v>266.89999999999998</v>
      </c>
      <c r="G31" s="983">
        <v>265.89999999999998</v>
      </c>
      <c r="H31" s="983">
        <v>262.5</v>
      </c>
      <c r="I31" s="983">
        <v>259.3</v>
      </c>
      <c r="J31" s="983">
        <v>261.2</v>
      </c>
      <c r="K31" s="983">
        <v>263.10000000000002</v>
      </c>
      <c r="L31" s="983">
        <v>265.5</v>
      </c>
      <c r="M31" s="983">
        <v>270.2</v>
      </c>
      <c r="N31" s="984">
        <v>266.10000000000002</v>
      </c>
      <c r="Q31"/>
      <c r="R31"/>
      <c r="S31"/>
      <c r="T31"/>
    </row>
    <row r="32" spans="1:20" s="971" customFormat="1" ht="13.5">
      <c r="A32" s="982">
        <v>2014</v>
      </c>
      <c r="B32" s="983">
        <v>273</v>
      </c>
      <c r="C32" s="983">
        <v>274.60000000000002</v>
      </c>
      <c r="D32" s="983">
        <v>271.8</v>
      </c>
      <c r="E32" s="983">
        <v>270.39999999999998</v>
      </c>
      <c r="F32" s="983">
        <v>268.39999999999998</v>
      </c>
      <c r="G32" s="983">
        <v>268.60000000000002</v>
      </c>
      <c r="H32" s="983">
        <v>264.5</v>
      </c>
      <c r="I32" s="983">
        <v>259.7</v>
      </c>
      <c r="J32" s="983">
        <v>261.60000000000002</v>
      </c>
      <c r="K32" s="983">
        <v>263.39999999999998</v>
      </c>
      <c r="L32" s="983">
        <v>264.39999999999998</v>
      </c>
      <c r="M32" s="983">
        <v>264.8</v>
      </c>
      <c r="N32" s="984">
        <v>267</v>
      </c>
      <c r="Q32"/>
      <c r="R32"/>
      <c r="S32"/>
      <c r="T32"/>
    </row>
    <row r="33" spans="1:20" s="971" customFormat="1" ht="13.5">
      <c r="A33" s="985">
        <v>2015</v>
      </c>
      <c r="B33" s="986">
        <v>270.5</v>
      </c>
      <c r="C33" s="986">
        <v>271.5</v>
      </c>
      <c r="D33" s="986">
        <v>272.60000000000002</v>
      </c>
      <c r="E33" s="986">
        <v>270.89999999999998</v>
      </c>
      <c r="F33" s="986">
        <v>273.3</v>
      </c>
      <c r="G33" s="986">
        <v>272</v>
      </c>
      <c r="H33" s="986">
        <v>267.8</v>
      </c>
      <c r="I33" s="986">
        <v>262.10000000000002</v>
      </c>
      <c r="J33" s="986">
        <v>261.39999999999998</v>
      </c>
      <c r="K33" s="986">
        <v>264.5</v>
      </c>
      <c r="L33" s="986">
        <v>266.60000000000002</v>
      </c>
      <c r="M33" s="986">
        <v>268.10000000000002</v>
      </c>
      <c r="N33" s="987">
        <v>267.89999999999998</v>
      </c>
      <c r="Q33"/>
      <c r="R33"/>
      <c r="S33"/>
      <c r="T33"/>
    </row>
    <row r="34" spans="1:20" ht="13.5">
      <c r="A34" s="985">
        <v>2016</v>
      </c>
      <c r="B34" s="986">
        <v>270.10000000000002</v>
      </c>
      <c r="C34" s="986">
        <v>272.10000000000002</v>
      </c>
      <c r="D34" s="986">
        <v>268.7</v>
      </c>
      <c r="E34" s="986">
        <v>267.7</v>
      </c>
      <c r="F34" s="986">
        <v>266.10000000000002</v>
      </c>
      <c r="G34" s="986">
        <v>263.60000000000002</v>
      </c>
      <c r="H34" s="986">
        <v>259.10000000000002</v>
      </c>
      <c r="I34" s="986">
        <v>256.7</v>
      </c>
      <c r="J34" s="986">
        <v>259.60000000000002</v>
      </c>
      <c r="K34" s="986">
        <v>263.8</v>
      </c>
      <c r="L34" s="986">
        <v>267.10000000000002</v>
      </c>
      <c r="M34" s="986">
        <v>271.10000000000002</v>
      </c>
      <c r="N34" s="987">
        <v>265.2</v>
      </c>
    </row>
    <row r="35" spans="1:20" ht="13.5">
      <c r="A35" s="985">
        <v>2017</v>
      </c>
      <c r="B35" s="986">
        <v>272.88640213541373</v>
      </c>
      <c r="C35" s="986">
        <v>276.25085307594861</v>
      </c>
      <c r="D35" s="986">
        <v>274.85711246631678</v>
      </c>
      <c r="E35" s="986">
        <v>274.82589285714283</v>
      </c>
      <c r="F35" s="986">
        <v>275.79789937320038</v>
      </c>
      <c r="G35" s="986">
        <v>275.68322171001125</v>
      </c>
      <c r="H35" s="986">
        <v>271.12366069701773</v>
      </c>
      <c r="I35" s="986">
        <v>265.89233861961111</v>
      </c>
      <c r="J35" s="986">
        <v>268.51868601734992</v>
      </c>
      <c r="K35" s="986">
        <v>269.27624185210152</v>
      </c>
      <c r="L35" s="986">
        <v>272.87214014486779</v>
      </c>
      <c r="M35" s="986">
        <v>275.60365369340764</v>
      </c>
      <c r="N35" s="987">
        <v>272.59345923219968</v>
      </c>
    </row>
    <row r="36" spans="1:20" ht="13.5">
      <c r="A36" s="985">
        <v>2018</v>
      </c>
      <c r="B36" s="986">
        <v>271.81169536218374</v>
      </c>
      <c r="C36" s="986">
        <v>271.62933094384721</v>
      </c>
      <c r="D36" s="986">
        <v>275.82298136645966</v>
      </c>
      <c r="E36" s="986">
        <v>276.47664184157117</v>
      </c>
      <c r="F36" s="986">
        <v>276.53879641485253</v>
      </c>
      <c r="G36" s="986">
        <v>273.5957050315024</v>
      </c>
      <c r="H36" s="986">
        <v>267.18371383829231</v>
      </c>
      <c r="I36" s="986">
        <v>262.45748745224398</v>
      </c>
      <c r="J36" s="986">
        <v>265.66096423017115</v>
      </c>
      <c r="K36" s="986">
        <v>270.12991512212</v>
      </c>
      <c r="L36" s="986">
        <v>273.99583766909478</v>
      </c>
      <c r="M36" s="986">
        <v>277.44326025733028</v>
      </c>
      <c r="N36" s="987">
        <v>271.5347702055667</v>
      </c>
    </row>
    <row r="37" spans="1:20" ht="14.25" thickBot="1">
      <c r="A37" s="988">
        <v>2019</v>
      </c>
      <c r="B37" s="989">
        <v>281.27826336739287</v>
      </c>
      <c r="C37" s="989">
        <v>284.30536717690359</v>
      </c>
      <c r="D37" s="989">
        <v>286.22046450702811</v>
      </c>
      <c r="E37" s="989">
        <v>290.8767352564733</v>
      </c>
      <c r="F37" s="989">
        <v>285.31500572737696</v>
      </c>
      <c r="G37" s="989">
        <v>281.29946839929153</v>
      </c>
      <c r="H37" s="989">
        <v>274.8623926185175</v>
      </c>
      <c r="I37" s="989">
        <v>271.9152332887009</v>
      </c>
      <c r="J37" s="989">
        <v>273.41321243523339</v>
      </c>
      <c r="K37" s="989">
        <v>276.3</v>
      </c>
      <c r="L37" s="989">
        <v>279.2</v>
      </c>
      <c r="M37" s="989">
        <v>286.5</v>
      </c>
      <c r="N37" s="990">
        <v>286.2</v>
      </c>
    </row>
    <row r="38" spans="1:20" ht="13.5" thickBot="1">
      <c r="B38" s="971"/>
      <c r="C38" s="971"/>
      <c r="D38" s="971"/>
      <c r="E38" s="971"/>
      <c r="F38" s="971"/>
      <c r="G38" s="991" t="s">
        <v>353</v>
      </c>
      <c r="H38" s="971"/>
      <c r="I38" s="971"/>
      <c r="J38" s="971"/>
      <c r="K38" s="971"/>
      <c r="L38" s="971"/>
      <c r="M38" s="971"/>
      <c r="N38" s="992"/>
    </row>
    <row r="39" spans="1:20" ht="14.25" thickBot="1">
      <c r="A39" s="973" t="s">
        <v>351</v>
      </c>
      <c r="B39" s="974" t="s">
        <v>220</v>
      </c>
      <c r="C39" s="974" t="s">
        <v>221</v>
      </c>
      <c r="D39" s="974" t="s">
        <v>222</v>
      </c>
      <c r="E39" s="974" t="s">
        <v>223</v>
      </c>
      <c r="F39" s="974" t="s">
        <v>224</v>
      </c>
      <c r="G39" s="974" t="s">
        <v>225</v>
      </c>
      <c r="H39" s="974" t="s">
        <v>226</v>
      </c>
      <c r="I39" s="974" t="s">
        <v>227</v>
      </c>
      <c r="J39" s="974" t="s">
        <v>228</v>
      </c>
      <c r="K39" s="974" t="s">
        <v>229</v>
      </c>
      <c r="L39" s="974" t="s">
        <v>230</v>
      </c>
      <c r="M39" s="974" t="s">
        <v>231</v>
      </c>
      <c r="N39" s="974" t="s">
        <v>238</v>
      </c>
    </row>
    <row r="40" spans="1:20" ht="13.5">
      <c r="A40" s="975">
        <v>2004</v>
      </c>
      <c r="B40" s="976">
        <v>240.7</v>
      </c>
      <c r="C40" s="976">
        <v>241.7</v>
      </c>
      <c r="D40" s="976">
        <v>243.7</v>
      </c>
      <c r="E40" s="976">
        <v>237.7</v>
      </c>
      <c r="F40" s="976">
        <v>240.8</v>
      </c>
      <c r="G40" s="976">
        <v>241.5</v>
      </c>
      <c r="H40" s="976">
        <v>243.3</v>
      </c>
      <c r="I40" s="976">
        <v>237.1</v>
      </c>
      <c r="J40" s="976">
        <v>241.6</v>
      </c>
      <c r="K40" s="976">
        <v>238.8</v>
      </c>
      <c r="L40" s="976">
        <v>245.7</v>
      </c>
      <c r="M40" s="976">
        <v>249.9</v>
      </c>
      <c r="N40" s="977">
        <v>242.4</v>
      </c>
    </row>
    <row r="41" spans="1:20" ht="13.5">
      <c r="A41" s="978">
        <v>2005</v>
      </c>
      <c r="B41" s="979">
        <v>253.1</v>
      </c>
      <c r="C41" s="979">
        <v>256.89999999999998</v>
      </c>
      <c r="D41" s="979">
        <v>255</v>
      </c>
      <c r="E41" s="979">
        <v>253.3</v>
      </c>
      <c r="F41" s="979">
        <v>253</v>
      </c>
      <c r="G41" s="979">
        <v>252.2</v>
      </c>
      <c r="H41" s="979">
        <v>251.1</v>
      </c>
      <c r="I41" s="979">
        <v>247.9</v>
      </c>
      <c r="J41" s="979">
        <v>246.7</v>
      </c>
      <c r="K41" s="979">
        <v>249.2</v>
      </c>
      <c r="L41" s="979">
        <v>250.4</v>
      </c>
      <c r="M41" s="979">
        <v>256.2</v>
      </c>
      <c r="N41" s="980">
        <v>251.9</v>
      </c>
    </row>
    <row r="42" spans="1:20" ht="13.5">
      <c r="A42" s="978">
        <v>2006</v>
      </c>
      <c r="B42" s="979">
        <v>257.8</v>
      </c>
      <c r="C42" s="979">
        <v>258.60000000000002</v>
      </c>
      <c r="D42" s="979">
        <v>259.39999999999998</v>
      </c>
      <c r="E42" s="979">
        <v>256.39999999999998</v>
      </c>
      <c r="F42" s="979">
        <v>257.60000000000002</v>
      </c>
      <c r="G42" s="979">
        <v>256.10000000000002</v>
      </c>
      <c r="H42" s="979">
        <v>250.4</v>
      </c>
      <c r="I42" s="979">
        <v>248.4</v>
      </c>
      <c r="J42" s="979">
        <v>249.2</v>
      </c>
      <c r="K42" s="979">
        <v>246.2</v>
      </c>
      <c r="L42" s="979">
        <v>246.3</v>
      </c>
      <c r="M42" s="979">
        <v>251</v>
      </c>
      <c r="N42" s="980">
        <v>253.1</v>
      </c>
    </row>
    <row r="43" spans="1:20" ht="13.5">
      <c r="A43" s="978">
        <v>2007</v>
      </c>
      <c r="B43" s="979">
        <v>257</v>
      </c>
      <c r="C43" s="979">
        <v>258.60000000000002</v>
      </c>
      <c r="D43" s="979">
        <v>258.5</v>
      </c>
      <c r="E43" s="979">
        <v>260.5</v>
      </c>
      <c r="F43" s="979">
        <v>258.8</v>
      </c>
      <c r="G43" s="979">
        <v>257.5</v>
      </c>
      <c r="H43" s="979">
        <v>254.5</v>
      </c>
      <c r="I43" s="979">
        <v>250.9</v>
      </c>
      <c r="J43" s="979">
        <v>249.3</v>
      </c>
      <c r="K43" s="979">
        <v>246.9</v>
      </c>
      <c r="L43" s="979">
        <v>251.1</v>
      </c>
      <c r="M43" s="979">
        <v>253</v>
      </c>
      <c r="N43" s="980">
        <v>254.3</v>
      </c>
    </row>
    <row r="44" spans="1:20" ht="13.5">
      <c r="A44" s="978">
        <v>2008</v>
      </c>
      <c r="B44" s="979">
        <v>260</v>
      </c>
      <c r="C44" s="979">
        <v>259.7</v>
      </c>
      <c r="D44" s="979">
        <v>256.5</v>
      </c>
      <c r="E44" s="979">
        <v>253.2</v>
      </c>
      <c r="F44" s="979">
        <v>257.89999999999998</v>
      </c>
      <c r="G44" s="979">
        <v>255.5</v>
      </c>
      <c r="H44" s="979">
        <v>249</v>
      </c>
      <c r="I44" s="979">
        <v>247.1</v>
      </c>
      <c r="J44" s="979">
        <v>246.8</v>
      </c>
      <c r="K44" s="979">
        <v>243.8</v>
      </c>
      <c r="L44" s="979">
        <v>247.6</v>
      </c>
      <c r="M44" s="979">
        <v>252.5</v>
      </c>
      <c r="N44" s="980">
        <v>252.2</v>
      </c>
    </row>
    <row r="45" spans="1:20" ht="13.5">
      <c r="A45" s="978">
        <v>2009</v>
      </c>
      <c r="B45" s="979">
        <v>254.8</v>
      </c>
      <c r="C45" s="979">
        <v>256.39999999999998</v>
      </c>
      <c r="D45" s="979">
        <v>258.2</v>
      </c>
      <c r="E45" s="979">
        <v>257.39999999999998</v>
      </c>
      <c r="F45" s="979">
        <v>257.39999999999998</v>
      </c>
      <c r="G45" s="979">
        <v>255.2</v>
      </c>
      <c r="H45" s="979">
        <v>253.6</v>
      </c>
      <c r="I45" s="979">
        <v>250.6</v>
      </c>
      <c r="J45" s="979">
        <v>251.8</v>
      </c>
      <c r="K45" s="979">
        <v>252.9</v>
      </c>
      <c r="L45" s="979">
        <v>255.6</v>
      </c>
      <c r="M45" s="979">
        <v>260.8</v>
      </c>
      <c r="N45" s="980">
        <v>255.4</v>
      </c>
    </row>
    <row r="46" spans="1:20" ht="13.5">
      <c r="A46" s="978">
        <v>2010</v>
      </c>
      <c r="B46" s="979">
        <v>261.8</v>
      </c>
      <c r="C46" s="979">
        <v>267.39999999999998</v>
      </c>
      <c r="D46" s="979">
        <v>265.7</v>
      </c>
      <c r="E46" s="979">
        <v>267.89999999999998</v>
      </c>
      <c r="F46" s="979">
        <v>268.8</v>
      </c>
      <c r="G46" s="979">
        <v>266.89999999999998</v>
      </c>
      <c r="H46" s="979">
        <v>264.39999999999998</v>
      </c>
      <c r="I46" s="979">
        <v>259.89999999999998</v>
      </c>
      <c r="J46" s="979">
        <v>258.10000000000002</v>
      </c>
      <c r="K46" s="979">
        <v>254.5</v>
      </c>
      <c r="L46" s="979">
        <v>258.10000000000002</v>
      </c>
      <c r="M46" s="979">
        <v>262.5</v>
      </c>
      <c r="N46" s="980">
        <v>262.8</v>
      </c>
    </row>
    <row r="47" spans="1:20" ht="13.5">
      <c r="A47" s="978">
        <v>2011</v>
      </c>
      <c r="B47" s="979">
        <v>262.7</v>
      </c>
      <c r="C47" s="979">
        <v>262.60000000000002</v>
      </c>
      <c r="D47" s="979">
        <v>262.2</v>
      </c>
      <c r="E47" s="979">
        <v>261.5</v>
      </c>
      <c r="F47" s="979">
        <v>261.2</v>
      </c>
      <c r="G47" s="979">
        <v>258</v>
      </c>
      <c r="H47" s="979">
        <v>256.2</v>
      </c>
      <c r="I47" s="979">
        <v>251.1</v>
      </c>
      <c r="J47" s="979">
        <v>250.5</v>
      </c>
      <c r="K47" s="979">
        <v>251.1</v>
      </c>
      <c r="L47" s="979">
        <v>253.3</v>
      </c>
      <c r="M47" s="979">
        <v>259.5</v>
      </c>
      <c r="N47" s="980">
        <v>257.2</v>
      </c>
    </row>
    <row r="48" spans="1:20" ht="13.5">
      <c r="A48" s="978">
        <v>2012</v>
      </c>
      <c r="B48" s="979">
        <v>263.39999999999998</v>
      </c>
      <c r="C48" s="979">
        <v>263.8</v>
      </c>
      <c r="D48" s="979">
        <v>264</v>
      </c>
      <c r="E48" s="979">
        <v>262.5</v>
      </c>
      <c r="F48" s="979">
        <v>265.3</v>
      </c>
      <c r="G48" s="979">
        <v>262.2</v>
      </c>
      <c r="H48" s="979">
        <v>260.3</v>
      </c>
      <c r="I48" s="979">
        <v>256</v>
      </c>
      <c r="J48" s="979">
        <v>256.2</v>
      </c>
      <c r="K48" s="979">
        <v>257.60000000000002</v>
      </c>
      <c r="L48" s="979">
        <v>260.7</v>
      </c>
      <c r="M48" s="979">
        <v>263.5</v>
      </c>
      <c r="N48" s="980">
        <v>261.3</v>
      </c>
    </row>
    <row r="49" spans="1:14" ht="13.5">
      <c r="A49" s="978">
        <v>2013</v>
      </c>
      <c r="B49" s="979">
        <v>263.7</v>
      </c>
      <c r="C49" s="979">
        <v>268.2</v>
      </c>
      <c r="D49" s="979">
        <v>266.3</v>
      </c>
      <c r="E49" s="979">
        <v>267.2</v>
      </c>
      <c r="F49" s="979">
        <v>267</v>
      </c>
      <c r="G49" s="979">
        <v>269.39999999999998</v>
      </c>
      <c r="H49" s="979">
        <v>265.3</v>
      </c>
      <c r="I49" s="979">
        <v>261.7</v>
      </c>
      <c r="J49" s="979">
        <v>261.2</v>
      </c>
      <c r="K49" s="979">
        <v>259.89999999999998</v>
      </c>
      <c r="L49" s="979">
        <v>263.3</v>
      </c>
      <c r="M49" s="979">
        <v>265.8</v>
      </c>
      <c r="N49" s="980">
        <v>264.8</v>
      </c>
    </row>
    <row r="50" spans="1:14" ht="13.5">
      <c r="A50" s="982">
        <v>2014</v>
      </c>
      <c r="B50" s="979">
        <v>267.7</v>
      </c>
      <c r="C50" s="979">
        <v>270.8</v>
      </c>
      <c r="D50" s="979">
        <v>267.3</v>
      </c>
      <c r="E50" s="979">
        <v>267.2</v>
      </c>
      <c r="F50" s="979">
        <v>267.7</v>
      </c>
      <c r="G50" s="979">
        <v>267.39999999999998</v>
      </c>
      <c r="H50" s="979">
        <v>264.89999999999998</v>
      </c>
      <c r="I50" s="979">
        <v>263.3</v>
      </c>
      <c r="J50" s="979">
        <v>260.39999999999998</v>
      </c>
      <c r="K50" s="979">
        <v>262</v>
      </c>
      <c r="L50" s="979">
        <v>263.3</v>
      </c>
      <c r="M50" s="979">
        <v>267.89999999999998</v>
      </c>
      <c r="N50" s="980">
        <v>265.7</v>
      </c>
    </row>
    <row r="51" spans="1:14" ht="13.5">
      <c r="A51" s="985">
        <v>2015</v>
      </c>
      <c r="B51" s="993">
        <v>270.89999999999998</v>
      </c>
      <c r="C51" s="993">
        <v>271.7</v>
      </c>
      <c r="D51" s="993">
        <v>270.89999999999998</v>
      </c>
      <c r="E51" s="993">
        <v>272.5</v>
      </c>
      <c r="F51" s="993">
        <v>274.8</v>
      </c>
      <c r="G51" s="993">
        <v>275.7</v>
      </c>
      <c r="H51" s="993">
        <v>272.39999999999998</v>
      </c>
      <c r="I51" s="993">
        <v>268.60000000000002</v>
      </c>
      <c r="J51" s="993">
        <v>266.3</v>
      </c>
      <c r="K51" s="993">
        <v>266.10000000000002</v>
      </c>
      <c r="L51" s="993">
        <v>268.7</v>
      </c>
      <c r="M51" s="993">
        <v>270.39999999999998</v>
      </c>
      <c r="N51" s="994">
        <v>270.5</v>
      </c>
    </row>
    <row r="52" spans="1:14" ht="13.5">
      <c r="A52" s="985">
        <v>2016</v>
      </c>
      <c r="B52" s="993">
        <v>271.7</v>
      </c>
      <c r="C52" s="993">
        <v>271.89999999999998</v>
      </c>
      <c r="D52" s="993">
        <v>270.2</v>
      </c>
      <c r="E52" s="993">
        <v>272.2</v>
      </c>
      <c r="F52" s="993">
        <v>275.5</v>
      </c>
      <c r="G52" s="993">
        <v>274.2</v>
      </c>
      <c r="H52" s="993">
        <v>270.5</v>
      </c>
      <c r="I52" s="993">
        <v>268.7</v>
      </c>
      <c r="J52" s="993">
        <v>268</v>
      </c>
      <c r="K52" s="993">
        <v>270</v>
      </c>
      <c r="L52" s="993">
        <v>273.2</v>
      </c>
      <c r="M52" s="993">
        <v>276.5</v>
      </c>
      <c r="N52" s="994">
        <v>271.8</v>
      </c>
    </row>
    <row r="53" spans="1:14" ht="13.5">
      <c r="A53" s="985">
        <v>2017</v>
      </c>
      <c r="B53" s="993">
        <v>276.69926282533487</v>
      </c>
      <c r="C53" s="993">
        <v>276.47892871209154</v>
      </c>
      <c r="D53" s="993">
        <v>278.22339935513622</v>
      </c>
      <c r="E53" s="993">
        <v>279.34229084700496</v>
      </c>
      <c r="F53" s="993">
        <v>281.69560720701139</v>
      </c>
      <c r="G53" s="993">
        <v>282.87137778735314</v>
      </c>
      <c r="H53" s="993">
        <v>277.47576558713354</v>
      </c>
      <c r="I53" s="993">
        <v>274.10388337620998</v>
      </c>
      <c r="J53" s="993">
        <v>273.58284883720944</v>
      </c>
      <c r="K53" s="993">
        <v>274.03936753791561</v>
      </c>
      <c r="L53" s="993">
        <v>275.29776603686923</v>
      </c>
      <c r="M53" s="993">
        <v>280.80114332380572</v>
      </c>
      <c r="N53" s="987">
        <v>277.62487398742144</v>
      </c>
    </row>
    <row r="54" spans="1:14" ht="13.5">
      <c r="A54" s="985">
        <v>2018</v>
      </c>
      <c r="B54" s="986">
        <v>279.54637865311327</v>
      </c>
      <c r="C54" s="986">
        <v>282.17688062735988</v>
      </c>
      <c r="D54" s="986">
        <v>283.66516998075673</v>
      </c>
      <c r="E54" s="986">
        <v>284.39577732607717</v>
      </c>
      <c r="F54" s="986">
        <v>286.91837000390598</v>
      </c>
      <c r="G54" s="986">
        <v>286.16812790097981</v>
      </c>
      <c r="H54" s="986">
        <v>281.7233466698047</v>
      </c>
      <c r="I54" s="986">
        <v>279.00896414342645</v>
      </c>
      <c r="J54" s="986">
        <v>276.36222177119254</v>
      </c>
      <c r="K54" s="986">
        <v>278.71065267650755</v>
      </c>
      <c r="L54" s="986">
        <v>284.00026838432649</v>
      </c>
      <c r="M54" s="986">
        <v>284.93782985955824</v>
      </c>
      <c r="N54" s="987">
        <v>282.28926615670917</v>
      </c>
    </row>
    <row r="55" spans="1:14" ht="14.25" thickBot="1">
      <c r="A55" s="988">
        <v>2019</v>
      </c>
      <c r="B55" s="989">
        <v>287.03444832750858</v>
      </c>
      <c r="C55" s="989">
        <v>289.1459538749898</v>
      </c>
      <c r="D55" s="989">
        <v>288.5072199817875</v>
      </c>
      <c r="E55" s="989">
        <v>290.10412746204969</v>
      </c>
      <c r="F55" s="989">
        <v>292.71949231485786</v>
      </c>
      <c r="G55" s="989">
        <v>289.1722528130237</v>
      </c>
      <c r="H55" s="989">
        <v>284.60732456803191</v>
      </c>
      <c r="I55" s="989">
        <v>281.83476394849748</v>
      </c>
      <c r="J55" s="989">
        <v>281.74347936186393</v>
      </c>
      <c r="K55" s="989">
        <v>280</v>
      </c>
      <c r="L55" s="989">
        <v>283.39999999999998</v>
      </c>
      <c r="M55" s="989">
        <v>281.7</v>
      </c>
      <c r="N55" s="990">
        <v>280.2</v>
      </c>
    </row>
    <row r="56" spans="1:14">
      <c r="I56" s="971"/>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433" zoomScale="75" workbookViewId="0">
      <selection activeCell="AD174" sqref="AD174"/>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45" t="s">
        <v>354</v>
      </c>
      <c r="B2" s="1445"/>
      <c r="C2" s="1445"/>
      <c r="D2" s="1445"/>
      <c r="E2" s="1445"/>
      <c r="F2" s="1445"/>
      <c r="G2" s="1445"/>
      <c r="H2" s="1445"/>
      <c r="I2" s="1445"/>
      <c r="J2" s="1445"/>
      <c r="K2" s="1445"/>
      <c r="L2" s="1445"/>
      <c r="M2" s="1445"/>
    </row>
    <row r="3" spans="1:29" ht="12.75" hidden="1" customHeight="1">
      <c r="A3" s="1445"/>
      <c r="B3" s="1445"/>
      <c r="C3" s="1445"/>
      <c r="D3" s="1445"/>
      <c r="E3" s="1445"/>
      <c r="F3" s="1445"/>
      <c r="G3" s="1445"/>
      <c r="H3" s="1445"/>
      <c r="I3" s="1445"/>
      <c r="J3" s="1445"/>
      <c r="K3" s="1445"/>
      <c r="L3" s="1445"/>
      <c r="M3" s="1445"/>
    </row>
    <row r="4" spans="1:29" ht="12.75" hidden="1" customHeight="1">
      <c r="A4" s="1445"/>
      <c r="B4" s="1445"/>
      <c r="C4" s="1445"/>
      <c r="D4" s="1445"/>
      <c r="E4" s="1445"/>
      <c r="F4" s="1445"/>
      <c r="G4" s="1445"/>
      <c r="H4" s="1445"/>
      <c r="I4" s="1445"/>
      <c r="J4" s="1445"/>
      <c r="K4" s="1445"/>
      <c r="L4" s="1445"/>
      <c r="M4" s="1445"/>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44" t="s">
        <v>217</v>
      </c>
      <c r="R7" s="1444"/>
      <c r="S7" s="1444"/>
      <c r="T7" s="159"/>
      <c r="U7" s="156">
        <v>2003</v>
      </c>
      <c r="V7" s="1444" t="s">
        <v>218</v>
      </c>
      <c r="W7" s="1446"/>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44" t="s">
        <v>217</v>
      </c>
      <c r="Q16" s="1444"/>
      <c r="R16" s="1444"/>
      <c r="S16" s="1444"/>
      <c r="T16" s="157"/>
      <c r="U16" s="156">
        <v>2004</v>
      </c>
      <c r="V16" s="1444" t="s">
        <v>218</v>
      </c>
      <c r="W16" s="1444"/>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44" t="s">
        <v>217</v>
      </c>
      <c r="Q25" s="1444"/>
      <c r="R25" s="1444"/>
      <c r="S25" s="1444"/>
      <c r="T25" s="157"/>
      <c r="U25" s="156">
        <v>2005</v>
      </c>
      <c r="V25" s="1444" t="s">
        <v>218</v>
      </c>
      <c r="W25" s="1444"/>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44" t="s">
        <v>217</v>
      </c>
      <c r="Q34" s="1444"/>
      <c r="R34" s="1444"/>
      <c r="S34" s="1444"/>
      <c r="T34" s="157"/>
      <c r="U34" s="156">
        <v>2006</v>
      </c>
      <c r="V34" s="1444" t="s">
        <v>218</v>
      </c>
      <c r="W34" s="1444"/>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44" t="s">
        <v>217</v>
      </c>
      <c r="Q43" s="1444"/>
      <c r="R43" s="1444"/>
      <c r="S43" s="1444"/>
      <c r="T43" s="157"/>
      <c r="U43" s="156">
        <v>2007</v>
      </c>
      <c r="V43" s="1444" t="s">
        <v>218</v>
      </c>
      <c r="W43" s="1444"/>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44" t="s">
        <v>217</v>
      </c>
      <c r="Q52" s="1444"/>
      <c r="R52" s="1444"/>
      <c r="S52" s="1444"/>
      <c r="T52" s="157"/>
      <c r="U52" s="156">
        <v>2008</v>
      </c>
      <c r="V52" s="1444" t="s">
        <v>218</v>
      </c>
      <c r="W52" s="1444"/>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44" t="s">
        <v>217</v>
      </c>
      <c r="Q61" s="1444"/>
      <c r="R61" s="1444"/>
      <c r="S61" s="1444"/>
      <c r="T61" s="157"/>
      <c r="U61" s="156">
        <v>2009</v>
      </c>
      <c r="V61" s="1444" t="s">
        <v>218</v>
      </c>
      <c r="W61" s="1444"/>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44" t="s">
        <v>217</v>
      </c>
      <c r="Q70" s="1444"/>
      <c r="R70" s="1444"/>
      <c r="S70" s="1444"/>
      <c r="T70" s="157"/>
      <c r="U70" s="156">
        <v>2010</v>
      </c>
      <c r="V70" s="1444" t="s">
        <v>218</v>
      </c>
      <c r="W70" s="1444"/>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44" t="s">
        <v>217</v>
      </c>
      <c r="Q79" s="1444"/>
      <c r="R79" s="1444"/>
      <c r="S79" s="1444"/>
      <c r="T79" s="157"/>
      <c r="U79" s="156">
        <v>2011</v>
      </c>
      <c r="V79" s="1444" t="s">
        <v>218</v>
      </c>
      <c r="W79" s="1444"/>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44" t="s">
        <v>217</v>
      </c>
      <c r="Q88" s="1444"/>
      <c r="R88" s="1444"/>
      <c r="S88" s="1444"/>
      <c r="T88" s="157"/>
      <c r="U88" s="156">
        <v>2012</v>
      </c>
      <c r="V88" s="1444" t="s">
        <v>218</v>
      </c>
      <c r="W88" s="1444"/>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44" t="s">
        <v>217</v>
      </c>
      <c r="Q97" s="1444"/>
      <c r="R97" s="1444"/>
      <c r="S97" s="1444"/>
      <c r="T97" s="157"/>
      <c r="U97" s="156">
        <v>2013</v>
      </c>
      <c r="V97" s="1444" t="s">
        <v>218</v>
      </c>
      <c r="W97" s="1444"/>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44" t="s">
        <v>217</v>
      </c>
      <c r="Q106" s="1444"/>
      <c r="R106" s="1444"/>
      <c r="S106" s="1444"/>
      <c r="T106" s="157"/>
      <c r="U106" s="156">
        <v>2014</v>
      </c>
      <c r="V106" s="1444" t="s">
        <v>218</v>
      </c>
      <c r="W106" s="1444"/>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44" t="s">
        <v>217</v>
      </c>
      <c r="Q116" s="1444"/>
      <c r="R116" s="1444"/>
      <c r="S116" s="1444"/>
      <c r="T116" s="157"/>
      <c r="U116" s="156">
        <v>2015</v>
      </c>
      <c r="V116" s="1444" t="s">
        <v>218</v>
      </c>
      <c r="W116" s="1444"/>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44" t="s">
        <v>217</v>
      </c>
      <c r="Q126" s="1444"/>
      <c r="R126" s="1444"/>
      <c r="S126" s="1444"/>
      <c r="T126" s="157"/>
      <c r="U126" s="156">
        <v>2016</v>
      </c>
      <c r="V126" s="1444" t="s">
        <v>218</v>
      </c>
      <c r="W126" s="1444"/>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44" t="s">
        <v>217</v>
      </c>
      <c r="Q136" s="1444"/>
      <c r="R136" s="1444"/>
      <c r="S136" s="1444"/>
      <c r="T136" s="157"/>
      <c r="U136" s="156">
        <v>2017</v>
      </c>
      <c r="V136" s="1444" t="s">
        <v>218</v>
      </c>
      <c r="W136" s="1444"/>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1"/>
      <c r="AD145" s="1001"/>
    </row>
    <row r="146" spans="1:34" ht="16.5" thickBot="1">
      <c r="A146" s="156">
        <v>2018</v>
      </c>
      <c r="B146" s="157"/>
      <c r="C146" s="157"/>
      <c r="D146" s="157"/>
      <c r="E146" s="157"/>
      <c r="F146" s="157"/>
      <c r="G146" s="157"/>
      <c r="H146" s="157"/>
      <c r="I146" s="157"/>
      <c r="J146" s="157"/>
      <c r="K146" s="157"/>
      <c r="L146" s="158" t="s">
        <v>216</v>
      </c>
      <c r="M146" s="157"/>
      <c r="N146" s="191"/>
      <c r="O146" s="156">
        <v>2018</v>
      </c>
      <c r="P146" s="1444" t="s">
        <v>217</v>
      </c>
      <c r="Q146" s="1444"/>
      <c r="R146" s="1444"/>
      <c r="S146" s="1444"/>
      <c r="T146" s="157"/>
      <c r="U146" s="156">
        <v>2018</v>
      </c>
      <c r="V146" s="1444" t="s">
        <v>218</v>
      </c>
      <c r="W146" s="1444"/>
      <c r="X146" s="157"/>
      <c r="Y146" s="243">
        <v>2018</v>
      </c>
      <c r="Z146" s="157"/>
      <c r="AA146" s="178"/>
      <c r="AB146"/>
      <c r="AC146" s="1001"/>
      <c r="AD146" s="1001"/>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44" t="s">
        <v>217</v>
      </c>
      <c r="Q156" s="1444"/>
      <c r="R156" s="1444"/>
      <c r="S156" s="1444"/>
      <c r="T156" s="157"/>
      <c r="U156" s="156">
        <v>2019</v>
      </c>
      <c r="V156" s="1444" t="s">
        <v>218</v>
      </c>
      <c r="W156" s="1444"/>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v>12118.735934309996</v>
      </c>
      <c r="M158" s="204">
        <v>12222.309074775932</v>
      </c>
      <c r="N158" s="191"/>
      <c r="O158" s="176" t="s">
        <v>239</v>
      </c>
      <c r="P158" s="233">
        <v>12598.899991992648</v>
      </c>
      <c r="Q158" s="203">
        <v>12261.047976022926</v>
      </c>
      <c r="R158" s="203">
        <v>11576.419047036832</v>
      </c>
      <c r="S158" s="204">
        <v>12029.522478885163</v>
      </c>
      <c r="T158" s="157"/>
      <c r="U158" s="176" t="s">
        <v>239</v>
      </c>
      <c r="V158" s="233">
        <v>12550.782190848724</v>
      </c>
      <c r="W158" s="204">
        <v>11830.444839180567</v>
      </c>
      <c r="X158" s="157"/>
      <c r="Y158" s="176" t="s">
        <v>239</v>
      </c>
      <c r="Z158" s="1184">
        <v>12171.089276441808</v>
      </c>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v>12325.822063492065</v>
      </c>
      <c r="M159" s="182">
        <v>12211.818032159268</v>
      </c>
      <c r="N159" s="191"/>
      <c r="O159" s="170" t="s">
        <v>244</v>
      </c>
      <c r="P159" s="276">
        <v>12584.9079795629</v>
      </c>
      <c r="Q159" s="226">
        <v>12238.655673608149</v>
      </c>
      <c r="R159" s="226">
        <v>11559.118447346602</v>
      </c>
      <c r="S159" s="182">
        <v>12115.200299922812</v>
      </c>
      <c r="T159" s="157"/>
      <c r="U159" s="170" t="s">
        <v>244</v>
      </c>
      <c r="V159" s="256">
        <v>12500.450973599327</v>
      </c>
      <c r="W159" s="182">
        <v>11911.125300152242</v>
      </c>
      <c r="X159" s="157"/>
      <c r="Y159" s="170" t="s">
        <v>244</v>
      </c>
      <c r="Z159" s="257">
        <v>12139.562253413582</v>
      </c>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v>12795.433149533852</v>
      </c>
      <c r="M160" s="183">
        <v>12921.228396700371</v>
      </c>
      <c r="N160" s="191"/>
      <c r="O160" s="170" t="s">
        <v>240</v>
      </c>
      <c r="P160" s="259">
        <v>13365.473623968906</v>
      </c>
      <c r="Q160" s="214">
        <v>12634.788533296382</v>
      </c>
      <c r="R160" s="214">
        <v>12003.240343302372</v>
      </c>
      <c r="S160" s="183">
        <v>12674.947473913029</v>
      </c>
      <c r="T160" s="157"/>
      <c r="U160" s="170" t="s">
        <v>240</v>
      </c>
      <c r="V160" s="213">
        <v>13139.509553109532</v>
      </c>
      <c r="W160" s="183">
        <v>12326.726573586902</v>
      </c>
      <c r="X160" s="157"/>
      <c r="Y160" s="170" t="s">
        <v>240</v>
      </c>
      <c r="Z160" s="260">
        <v>12736.926723981092</v>
      </c>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v>12715.43545872936</v>
      </c>
      <c r="M161" s="183">
        <v>12877.909602187496</v>
      </c>
      <c r="N161" s="191"/>
      <c r="O161" s="170" t="s">
        <v>241</v>
      </c>
      <c r="P161" s="259">
        <v>13188.197147760482</v>
      </c>
      <c r="Q161" s="214">
        <v>12335.540878643409</v>
      </c>
      <c r="R161" s="214">
        <v>11693.340922488851</v>
      </c>
      <c r="S161" s="183">
        <v>12607.299368863194</v>
      </c>
      <c r="T161" s="157"/>
      <c r="U161" s="170" t="s">
        <v>241</v>
      </c>
      <c r="V161" s="213">
        <v>12848.949299748068</v>
      </c>
      <c r="W161" s="183">
        <v>12071.325694703102</v>
      </c>
      <c r="X161" s="157"/>
      <c r="Y161" s="170" t="s">
        <v>241</v>
      </c>
      <c r="Z161" s="260">
        <v>12496.86604352695</v>
      </c>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v>11523.728805194805</v>
      </c>
      <c r="X162" s="157"/>
      <c r="Y162" s="170" t="s">
        <v>242</v>
      </c>
      <c r="Z162" s="260">
        <v>12223.033208241355</v>
      </c>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v>10253.974707400655</v>
      </c>
      <c r="M163" s="183">
        <v>10316.67240328594</v>
      </c>
      <c r="N163" s="191"/>
      <c r="O163" s="170" t="s">
        <v>98</v>
      </c>
      <c r="P163" s="259">
        <v>10675.031172748293</v>
      </c>
      <c r="Q163" s="214">
        <v>10801.296964065661</v>
      </c>
      <c r="R163" s="214">
        <v>10053.896409200683</v>
      </c>
      <c r="S163" s="183">
        <v>10255.094126886201</v>
      </c>
      <c r="T163" s="157"/>
      <c r="U163" s="170" t="s">
        <v>98</v>
      </c>
      <c r="V163" s="213">
        <v>10845.317601245089</v>
      </c>
      <c r="W163" s="183">
        <v>10225.392940483716</v>
      </c>
      <c r="X163" s="157"/>
      <c r="Y163" s="170" t="s">
        <v>98</v>
      </c>
      <c r="Z163" s="260">
        <v>10479.725608941915</v>
      </c>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v>13101.960516060417</v>
      </c>
      <c r="M164" s="184">
        <v>13163.845129929141</v>
      </c>
      <c r="N164" s="191"/>
      <c r="O164" s="165" t="s">
        <v>243</v>
      </c>
      <c r="P164" s="261">
        <v>13149.837234423143</v>
      </c>
      <c r="Q164" s="217">
        <v>13195.575193757533</v>
      </c>
      <c r="R164" s="217">
        <v>12653.605284927531</v>
      </c>
      <c r="S164" s="184">
        <v>13049.570101812467</v>
      </c>
      <c r="T164" s="157"/>
      <c r="U164" s="165" t="s">
        <v>243</v>
      </c>
      <c r="V164" s="216">
        <v>13296.575163892434</v>
      </c>
      <c r="W164" s="184">
        <v>12878.850407201366</v>
      </c>
      <c r="X164" s="157"/>
      <c r="Y164" s="165" t="s">
        <v>243</v>
      </c>
      <c r="Z164" s="262">
        <v>13072.210144053273</v>
      </c>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11.88111366108823</v>
      </c>
      <c r="M318" s="340">
        <f t="shared" ref="M318:M324" si="151">(M158/1000)/1.02</f>
        <v>11.982655955662679</v>
      </c>
      <c r="O318" s="304" t="s">
        <v>239</v>
      </c>
      <c r="P318" s="338">
        <f t="shared" ref="P318:S324" si="152">(P158/1000)/1.02</f>
        <v>12.351862737247693</v>
      </c>
      <c r="Q318" s="339">
        <f t="shared" si="152"/>
        <v>12.020635270610711</v>
      </c>
      <c r="R318" s="339">
        <f t="shared" si="152"/>
        <v>11.349430438271405</v>
      </c>
      <c r="S318" s="339">
        <f t="shared" si="152"/>
        <v>11.7936494891031</v>
      </c>
      <c r="T318" s="278"/>
      <c r="U318" s="304" t="s">
        <v>239</v>
      </c>
      <c r="V318" s="338">
        <f t="shared" ref="V318:W324" si="153">(V158/1000)/1.02</f>
        <v>12.304688422400709</v>
      </c>
      <c r="W318" s="338">
        <f t="shared" si="153"/>
        <v>11.598475332529967</v>
      </c>
      <c r="X318" s="278"/>
      <c r="Y318" s="304" t="s">
        <v>239</v>
      </c>
      <c r="Z318" s="341">
        <f t="shared" ref="Z318:Z324" si="154">(Z158/1000)/1.02</f>
        <v>11.932440467099813</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12.084139277933398</v>
      </c>
      <c r="M319" s="340">
        <f t="shared" si="151"/>
        <v>11.972370619763987</v>
      </c>
      <c r="O319" s="345" t="s">
        <v>244</v>
      </c>
      <c r="P319" s="338">
        <f t="shared" si="152"/>
        <v>12.338145078002844</v>
      </c>
      <c r="Q319" s="339">
        <f t="shared" si="152"/>
        <v>11.998682032949166</v>
      </c>
      <c r="R319" s="339">
        <f t="shared" si="152"/>
        <v>11.33246906602608</v>
      </c>
      <c r="S319" s="339">
        <f t="shared" si="152"/>
        <v>11.877647352865502</v>
      </c>
      <c r="T319" s="278"/>
      <c r="U319" s="346" t="s">
        <v>244</v>
      </c>
      <c r="V319" s="338">
        <f t="shared" si="153"/>
        <v>12.255344091764044</v>
      </c>
      <c r="W319" s="338">
        <f t="shared" si="153"/>
        <v>11.677573823678667</v>
      </c>
      <c r="X319" s="278"/>
      <c r="Y319" s="346" t="s">
        <v>244</v>
      </c>
      <c r="Z319" s="341">
        <f t="shared" si="154"/>
        <v>11.901531620993707</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12.54454230346456</v>
      </c>
      <c r="M320" s="340">
        <f t="shared" si="151"/>
        <v>12.667870977157227</v>
      </c>
      <c r="O320" s="352" t="s">
        <v>240</v>
      </c>
      <c r="P320" s="338">
        <f t="shared" si="152"/>
        <v>13.103405513695007</v>
      </c>
      <c r="Q320" s="339">
        <f t="shared" si="152"/>
        <v>12.387047581663118</v>
      </c>
      <c r="R320" s="339">
        <f t="shared" si="152"/>
        <v>11.767882689512129</v>
      </c>
      <c r="S320" s="339">
        <f t="shared" si="152"/>
        <v>12.426419092071598</v>
      </c>
      <c r="T320" s="278"/>
      <c r="U320" s="353" t="s">
        <v>240</v>
      </c>
      <c r="V320" s="338">
        <f t="shared" si="153"/>
        <v>12.881872110891697</v>
      </c>
      <c r="W320" s="338">
        <f t="shared" si="153"/>
        <v>12.085026052536179</v>
      </c>
      <c r="X320" s="278"/>
      <c r="Y320" s="353" t="s">
        <v>240</v>
      </c>
      <c r="Z320" s="341">
        <f t="shared" si="154"/>
        <v>12.487183062726562</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12.466113194832705</v>
      </c>
      <c r="M321" s="340">
        <f t="shared" si="151"/>
        <v>12.625401570772054</v>
      </c>
      <c r="O321" s="352" t="s">
        <v>241</v>
      </c>
      <c r="P321" s="338">
        <f t="shared" si="152"/>
        <v>12.929605046824001</v>
      </c>
      <c r="Q321" s="339">
        <f t="shared" si="152"/>
        <v>12.093667528081774</v>
      </c>
      <c r="R321" s="339">
        <f t="shared" si="152"/>
        <v>11.464059727930245</v>
      </c>
      <c r="S321" s="339">
        <f t="shared" si="152"/>
        <v>12.36009742045411</v>
      </c>
      <c r="T321" s="278"/>
      <c r="U321" s="353" t="s">
        <v>241</v>
      </c>
      <c r="V321" s="338">
        <f t="shared" si="153"/>
        <v>12.597009117400068</v>
      </c>
      <c r="W321" s="338">
        <f t="shared" si="153"/>
        <v>11.834633034022648</v>
      </c>
      <c r="X321" s="278"/>
      <c r="Y321" s="353" t="s">
        <v>241</v>
      </c>
      <c r="Z321" s="341">
        <f t="shared" si="154"/>
        <v>12.251829454438186</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11.29777333842628</v>
      </c>
      <c r="X322" s="278"/>
      <c r="Y322" s="353" t="s">
        <v>242</v>
      </c>
      <c r="Z322" s="341">
        <f t="shared" si="154"/>
        <v>11.983365890432701</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10.052916379804563</v>
      </c>
      <c r="M323" s="340">
        <f t="shared" si="151"/>
        <v>10.114384709103863</v>
      </c>
      <c r="O323" s="352" t="s">
        <v>98</v>
      </c>
      <c r="P323" s="338">
        <f t="shared" si="152"/>
        <v>10.465716836027738</v>
      </c>
      <c r="Q323" s="339">
        <f t="shared" si="152"/>
        <v>10.589506827515354</v>
      </c>
      <c r="R323" s="339">
        <f t="shared" si="152"/>
        <v>9.8567611854908641</v>
      </c>
      <c r="S323" s="339">
        <f t="shared" si="152"/>
        <v>10.054013849888433</v>
      </c>
      <c r="T323" s="278"/>
      <c r="U323" s="353" t="s">
        <v>98</v>
      </c>
      <c r="V323" s="338">
        <f t="shared" si="153"/>
        <v>10.632664314946165</v>
      </c>
      <c r="W323" s="338">
        <f t="shared" si="153"/>
        <v>10.024895039689918</v>
      </c>
      <c r="X323" s="278"/>
      <c r="Y323" s="353" t="s">
        <v>98</v>
      </c>
      <c r="Z323" s="341">
        <f t="shared" si="154"/>
        <v>10.27424079308031</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12.845059329470997</v>
      </c>
      <c r="M324" s="340">
        <f t="shared" si="151"/>
        <v>12.905730519538373</v>
      </c>
      <c r="O324" s="359" t="s">
        <v>243</v>
      </c>
      <c r="P324" s="338">
        <f t="shared" si="152"/>
        <v>12.89199728865014</v>
      </c>
      <c r="Q324" s="339">
        <f t="shared" si="152"/>
        <v>12.936838425252482</v>
      </c>
      <c r="R324" s="339">
        <f t="shared" si="152"/>
        <v>12.405495377379932</v>
      </c>
      <c r="S324" s="339">
        <f t="shared" si="152"/>
        <v>12.793696178247517</v>
      </c>
      <c r="T324" s="278"/>
      <c r="U324" s="360" t="s">
        <v>243</v>
      </c>
      <c r="V324" s="338">
        <f t="shared" si="153"/>
        <v>13.035858003816113</v>
      </c>
      <c r="W324" s="338">
        <f t="shared" si="153"/>
        <v>12.626323928628789</v>
      </c>
      <c r="X324" s="278"/>
      <c r="Y324" s="360" t="s">
        <v>243</v>
      </c>
      <c r="Z324" s="341">
        <f t="shared" si="154"/>
        <v>12.815892298091443</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6.1544168764437037</v>
      </c>
      <c r="M474" s="432">
        <f t="shared" si="250"/>
        <v>6.2070157850332679</v>
      </c>
      <c r="N474" s="369"/>
      <c r="O474" s="411" t="s">
        <v>239</v>
      </c>
      <c r="P474" s="384">
        <f>P318*0.518</f>
        <v>6.3982648978943049</v>
      </c>
      <c r="Q474" s="384">
        <f t="shared" ref="Q474:S474" si="251">Q318*0.518</f>
        <v>6.2266890701763487</v>
      </c>
      <c r="R474" s="384">
        <f t="shared" si="251"/>
        <v>5.8790049670245876</v>
      </c>
      <c r="S474" s="384">
        <f t="shared" si="251"/>
        <v>6.1091104353554062</v>
      </c>
      <c r="T474" s="369"/>
      <c r="U474" s="411" t="s">
        <v>239</v>
      </c>
      <c r="V474" s="384">
        <f>V318*0.518</f>
        <v>6.3738286028035676</v>
      </c>
      <c r="W474" s="384">
        <f>W318*0.518</f>
        <v>6.0080102222505234</v>
      </c>
      <c r="X474" s="369"/>
      <c r="Y474" s="411" t="s">
        <v>239</v>
      </c>
      <c r="Z474" s="384">
        <f>Z318*0.518</f>
        <v>6.181004161957703</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6.5133510708061015</v>
      </c>
      <c r="M475" s="434">
        <f t="shared" si="252"/>
        <v>6.4531077640527901</v>
      </c>
      <c r="N475" s="369"/>
      <c r="O475" s="415" t="s">
        <v>244</v>
      </c>
      <c r="P475" s="390">
        <f>P319*0.539</f>
        <v>6.6502601970435338</v>
      </c>
      <c r="Q475" s="390">
        <f t="shared" ref="Q475:S475" si="253">Q319*0.539</f>
        <v>6.4672896157596007</v>
      </c>
      <c r="R475" s="390">
        <f t="shared" si="253"/>
        <v>6.1082008265880576</v>
      </c>
      <c r="S475" s="390">
        <f t="shared" si="253"/>
        <v>6.4020519231945059</v>
      </c>
      <c r="T475" s="369"/>
      <c r="U475" s="415" t="s">
        <v>244</v>
      </c>
      <c r="V475" s="390">
        <f>V319*0.539</f>
        <v>6.6056304654608207</v>
      </c>
      <c r="W475" s="390">
        <f>W319*0.539</f>
        <v>6.2942122909628022</v>
      </c>
      <c r="X475" s="369"/>
      <c r="Y475" s="412" t="s">
        <v>244</v>
      </c>
      <c r="Z475" s="390">
        <f>Z319*0.539</f>
        <v>6.4149255437156079</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6.686241047746611</v>
      </c>
      <c r="M476" s="425">
        <f t="shared" si="254"/>
        <v>6.7519752308248027</v>
      </c>
      <c r="N476" s="369"/>
      <c r="O476" s="386" t="s">
        <v>240</v>
      </c>
      <c r="P476" s="387">
        <f>P320*0.533</f>
        <v>6.9841151387994387</v>
      </c>
      <c r="Q476" s="387">
        <f t="shared" ref="Q476:S476" si="255">Q320*0.533</f>
        <v>6.6022963610264425</v>
      </c>
      <c r="R476" s="387">
        <f t="shared" si="255"/>
        <v>6.272281473509965</v>
      </c>
      <c r="S476" s="387">
        <f t="shared" si="255"/>
        <v>6.6232813760741616</v>
      </c>
      <c r="T476" s="369"/>
      <c r="U476" s="386" t="s">
        <v>240</v>
      </c>
      <c r="V476" s="387">
        <f>V320*0.533</f>
        <v>6.8660378351052751</v>
      </c>
      <c r="W476" s="387">
        <f>W320*0.533</f>
        <v>6.4413188860017838</v>
      </c>
      <c r="X476" s="369"/>
      <c r="Y476" s="386" t="s">
        <v>240</v>
      </c>
      <c r="Z476" s="387">
        <f>Z320*0.533</f>
        <v>6.6556685724332576</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6.6444383328458319</v>
      </c>
      <c r="M477" s="425">
        <f t="shared" si="256"/>
        <v>6.7293390372215054</v>
      </c>
      <c r="N477" s="369"/>
      <c r="O477" s="386" t="s">
        <v>241</v>
      </c>
      <c r="P477" s="387">
        <f>P321*0.533</f>
        <v>6.8914794899571934</v>
      </c>
      <c r="Q477" s="387">
        <f t="shared" ref="Q477:S477" si="257">Q321*0.533</f>
        <v>6.4459247924675855</v>
      </c>
      <c r="R477" s="387">
        <f t="shared" si="257"/>
        <v>6.1103438349868204</v>
      </c>
      <c r="S477" s="387">
        <f t="shared" si="257"/>
        <v>6.5879319251020414</v>
      </c>
      <c r="T477" s="369"/>
      <c r="U477" s="386" t="s">
        <v>241</v>
      </c>
      <c r="V477" s="387">
        <f>V321*0.533</f>
        <v>6.7142058595742364</v>
      </c>
      <c r="W477" s="387">
        <f>W321*0.533</f>
        <v>6.3078594071340719</v>
      </c>
      <c r="X477" s="369"/>
      <c r="Y477" s="386" t="s">
        <v>241</v>
      </c>
      <c r="Z477" s="387">
        <f>Z321*0.533</f>
        <v>6.5302250992155537</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5.8861399093200921</v>
      </c>
      <c r="X478" s="369"/>
      <c r="Y478" s="386" t="s">
        <v>242</v>
      </c>
      <c r="Z478" s="387">
        <f>Z322*0.521</f>
        <v>6.2433336289154377</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4.8957702769648215</v>
      </c>
      <c r="M479" s="425">
        <f t="shared" si="260"/>
        <v>4.9257053533335808</v>
      </c>
      <c r="N479" s="369"/>
      <c r="O479" s="386" t="s">
        <v>98</v>
      </c>
      <c r="P479" s="387">
        <f>P323*0.487</f>
        <v>5.0968040991455084</v>
      </c>
      <c r="Q479" s="387">
        <f t="shared" ref="Q479:S479" si="261">Q323*0.487</f>
        <v>5.1570898249999777</v>
      </c>
      <c r="R479" s="387">
        <f t="shared" si="261"/>
        <v>4.8002426973340508</v>
      </c>
      <c r="S479" s="387">
        <f t="shared" si="261"/>
        <v>4.8963047448956667</v>
      </c>
      <c r="T479" s="369"/>
      <c r="U479" s="386" t="s">
        <v>98</v>
      </c>
      <c r="V479" s="387">
        <f>V323*0.487</f>
        <v>5.1781075213787826</v>
      </c>
      <c r="W479" s="387">
        <f>W323*0.487</f>
        <v>4.8821238843289896</v>
      </c>
      <c r="X479" s="369"/>
      <c r="Y479" s="386" t="s">
        <v>98</v>
      </c>
      <c r="Z479" s="387">
        <f>Z323*0.487</f>
        <v>5.0035552662301104</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6.6537407326659768</v>
      </c>
      <c r="M480" s="437">
        <f t="shared" si="262"/>
        <v>6.6851684091208776</v>
      </c>
      <c r="N480" s="369"/>
      <c r="O480" s="394" t="s">
        <v>243</v>
      </c>
      <c r="P480" s="395">
        <f>P324*0.518</f>
        <v>6.6780545955207726</v>
      </c>
      <c r="Q480" s="395">
        <f t="shared" ref="Q480:S480" si="263">Q324*0.518</f>
        <v>6.7012823042807854</v>
      </c>
      <c r="R480" s="395">
        <f t="shared" si="263"/>
        <v>6.4260466054828047</v>
      </c>
      <c r="S480" s="395">
        <f t="shared" si="263"/>
        <v>6.6271346203322139</v>
      </c>
      <c r="T480" s="369"/>
      <c r="U480" s="394" t="s">
        <v>243</v>
      </c>
      <c r="V480" s="395">
        <f>V324*0.518</f>
        <v>6.7525744459767463</v>
      </c>
      <c r="W480" s="395">
        <f>W324*0.518</f>
        <v>6.5404357950297127</v>
      </c>
      <c r="X480" s="369"/>
      <c r="Y480" s="394" t="s">
        <v>243</v>
      </c>
      <c r="Z480" s="395">
        <f>Z324*0.518</f>
        <v>6.6386322104113678</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343</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I28" sqref="I28:M28"/>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43" t="s">
        <v>441</v>
      </c>
      <c r="B4" s="1443"/>
      <c r="C4" s="1443"/>
      <c r="D4" s="1443"/>
      <c r="E4" s="1443"/>
      <c r="F4" s="1443"/>
      <c r="G4" s="1443"/>
      <c r="H4" s="1443"/>
      <c r="I4" s="1443"/>
      <c r="J4" s="1443"/>
      <c r="K4" s="1443"/>
      <c r="L4" s="1443"/>
      <c r="M4" s="1443"/>
      <c r="N4" s="1443"/>
    </row>
    <row r="6" spans="1:14" ht="16.5" thickBot="1">
      <c r="A6" s="122"/>
      <c r="B6" s="122"/>
      <c r="C6" s="1109"/>
      <c r="D6" s="122"/>
      <c r="E6" s="1110"/>
      <c r="F6" s="1111"/>
      <c r="G6" s="122"/>
      <c r="H6" s="122"/>
      <c r="I6" s="122"/>
      <c r="J6" s="122"/>
      <c r="K6" s="122"/>
      <c r="L6" s="122"/>
      <c r="M6" s="122"/>
    </row>
    <row r="7" spans="1:14" ht="15.75" thickBot="1">
      <c r="A7" s="1112" t="s">
        <v>362</v>
      </c>
      <c r="B7" s="1113" t="s">
        <v>363</v>
      </c>
      <c r="C7" s="1114" t="s">
        <v>364</v>
      </c>
      <c r="D7" s="1114" t="s">
        <v>365</v>
      </c>
      <c r="E7" s="1114" t="s">
        <v>366</v>
      </c>
      <c r="F7" s="1114" t="s">
        <v>367</v>
      </c>
      <c r="G7" s="1114" t="s">
        <v>368</v>
      </c>
      <c r="H7" s="1114" t="s">
        <v>369</v>
      </c>
      <c r="I7" s="1114" t="s">
        <v>370</v>
      </c>
      <c r="J7" s="1114" t="s">
        <v>371</v>
      </c>
      <c r="K7" s="1114" t="s">
        <v>372</v>
      </c>
      <c r="L7" s="1114" t="s">
        <v>373</v>
      </c>
      <c r="M7" s="1115" t="s">
        <v>374</v>
      </c>
    </row>
    <row r="8" spans="1:14" ht="15.75">
      <c r="A8" s="1116" t="s">
        <v>375</v>
      </c>
      <c r="B8" s="1117"/>
      <c r="C8" s="1117"/>
      <c r="D8" s="1117"/>
      <c r="E8" s="1117"/>
      <c r="F8" s="1117"/>
      <c r="G8" s="1117"/>
      <c r="H8" s="1117"/>
      <c r="I8" s="1117"/>
      <c r="J8" s="1117"/>
      <c r="K8" s="1117"/>
      <c r="L8" s="1117"/>
      <c r="M8" s="1118"/>
    </row>
    <row r="9" spans="1:14" ht="15.75">
      <c r="A9" s="1119" t="s">
        <v>376</v>
      </c>
      <c r="B9" s="1120">
        <v>10065.14920330695</v>
      </c>
      <c r="C9" s="1121">
        <v>10080.396827870052</v>
      </c>
      <c r="D9" s="1121">
        <v>10168.392423032492</v>
      </c>
      <c r="E9" s="1121">
        <v>10383.660897394942</v>
      </c>
      <c r="F9" s="1121">
        <v>10601.02602540495</v>
      </c>
      <c r="G9" s="1121">
        <v>10681.538024962125</v>
      </c>
      <c r="H9" s="1121">
        <v>10293.315596828763</v>
      </c>
      <c r="I9" s="1121">
        <v>10595.183348072431</v>
      </c>
      <c r="J9" s="1121">
        <v>10984.585741483217</v>
      </c>
      <c r="K9" s="1121">
        <v>10966.946248088372</v>
      </c>
      <c r="L9" s="1121">
        <v>11097.939953548594</v>
      </c>
      <c r="M9" s="1122">
        <v>11146.365363995808</v>
      </c>
    </row>
    <row r="10" spans="1:14" ht="15.75">
      <c r="A10" s="1119" t="s">
        <v>377</v>
      </c>
      <c r="B10" s="1120">
        <v>11132.805994345952</v>
      </c>
      <c r="C10" s="1121">
        <v>11233.336791819034</v>
      </c>
      <c r="D10" s="1121">
        <v>11549.323679081062</v>
      </c>
      <c r="E10" s="1121">
        <v>11779.076383839585</v>
      </c>
      <c r="F10" s="1121">
        <v>11597.36140191531</v>
      </c>
      <c r="G10" s="1121">
        <v>11706.808799822491</v>
      </c>
      <c r="H10" s="1121">
        <v>11199.573228816986</v>
      </c>
      <c r="I10" s="1121">
        <v>11073.620546924885</v>
      </c>
      <c r="J10" s="1121">
        <v>10919.998910676999</v>
      </c>
      <c r="K10" s="1121">
        <v>11083.771594849599</v>
      </c>
      <c r="L10" s="1121">
        <v>10697.446356089269</v>
      </c>
      <c r="M10" s="1122">
        <v>10922.845842494447</v>
      </c>
    </row>
    <row r="11" spans="1:14" ht="16.5" thickBot="1">
      <c r="A11" s="1123" t="s">
        <v>378</v>
      </c>
      <c r="B11" s="1124">
        <v>10779.101139240223</v>
      </c>
      <c r="C11" s="1125">
        <v>10525.243839466166</v>
      </c>
      <c r="D11" s="1125">
        <v>10838.862022210526</v>
      </c>
      <c r="E11" s="1125">
        <v>10900.833594134192</v>
      </c>
      <c r="F11" s="1125">
        <v>10972.865021548203</v>
      </c>
      <c r="G11" s="1125">
        <v>10778.598012388826</v>
      </c>
      <c r="H11" s="1125">
        <v>10178.357608292003</v>
      </c>
      <c r="I11" s="1125">
        <v>10258.950000000001</v>
      </c>
      <c r="J11" s="1126">
        <v>10307.35</v>
      </c>
      <c r="K11" s="1125">
        <v>10339.77</v>
      </c>
      <c r="L11" s="1125">
        <v>10345.82</v>
      </c>
      <c r="M11" s="1127">
        <v>10269.540000000001</v>
      </c>
    </row>
    <row r="12" spans="1:14" ht="15.75">
      <c r="A12" s="1116" t="s">
        <v>379</v>
      </c>
      <c r="B12" s="1117"/>
      <c r="C12" s="1117"/>
      <c r="D12" s="1117"/>
      <c r="E12" s="1117"/>
      <c r="F12" s="1117"/>
      <c r="G12" s="1117"/>
      <c r="H12" s="1117"/>
      <c r="I12" s="1117"/>
      <c r="J12" s="1117"/>
      <c r="K12" s="1117"/>
      <c r="L12" s="1117"/>
      <c r="M12" s="1118"/>
    </row>
    <row r="13" spans="1:14" ht="15.75">
      <c r="A13" s="1119" t="s">
        <v>376</v>
      </c>
      <c r="B13" s="1120">
        <v>13077.710337994744</v>
      </c>
      <c r="C13" s="1121">
        <v>12903.073525758837</v>
      </c>
      <c r="D13" s="1121">
        <v>12698.931145933877</v>
      </c>
      <c r="E13" s="1121">
        <v>12657.588856436963</v>
      </c>
      <c r="F13" s="1121">
        <v>12717.112689021023</v>
      </c>
      <c r="G13" s="1121">
        <v>12734.575070390658</v>
      </c>
      <c r="H13" s="1121">
        <v>12584.73701594032</v>
      </c>
      <c r="I13" s="1121">
        <v>12999.206672696655</v>
      </c>
      <c r="J13" s="1121">
        <v>13326.129323653522</v>
      </c>
      <c r="K13" s="1121">
        <v>13558.078274143218</v>
      </c>
      <c r="L13" s="1121">
        <v>13767.296305638371</v>
      </c>
      <c r="M13" s="1122">
        <v>13967.765524559227</v>
      </c>
    </row>
    <row r="14" spans="1:14" ht="15.75">
      <c r="A14" s="1119" t="s">
        <v>377</v>
      </c>
      <c r="B14" s="1120">
        <v>13863.291293383541</v>
      </c>
      <c r="C14" s="1121">
        <v>13743.276622380532</v>
      </c>
      <c r="D14" s="1121">
        <v>13723.137993721932</v>
      </c>
      <c r="E14" s="1121">
        <v>13676.483392698095</v>
      </c>
      <c r="F14" s="1121">
        <v>13897.183799781353</v>
      </c>
      <c r="G14" s="1121">
        <v>13819.293352302531</v>
      </c>
      <c r="H14" s="1121">
        <v>13646.185847959312</v>
      </c>
      <c r="I14" s="1121">
        <v>13665.272297680553</v>
      </c>
      <c r="J14" s="1121">
        <v>13574.108658165709</v>
      </c>
      <c r="K14" s="1121">
        <v>13788.120289112323</v>
      </c>
      <c r="L14" s="1121">
        <v>13662.087019707555</v>
      </c>
      <c r="M14" s="1122">
        <v>13626.144742652335</v>
      </c>
    </row>
    <row r="15" spans="1:14" ht="16.5" thickBot="1">
      <c r="A15" s="1123" t="s">
        <v>378</v>
      </c>
      <c r="B15" s="1124">
        <v>13645.090499529209</v>
      </c>
      <c r="C15" s="1125">
        <v>13282.733991297373</v>
      </c>
      <c r="D15" s="1125">
        <v>13143.170864206666</v>
      </c>
      <c r="E15" s="1125">
        <v>12928.022364758031</v>
      </c>
      <c r="F15" s="1125">
        <v>12944.684877391548</v>
      </c>
      <c r="G15" s="1125">
        <v>12448.358236205486</v>
      </c>
      <c r="H15" s="1125">
        <v>12124.260986050436</v>
      </c>
      <c r="I15" s="1125">
        <v>12505.99</v>
      </c>
      <c r="J15" s="1126">
        <v>12412.7</v>
      </c>
      <c r="K15" s="1125">
        <v>12447.57</v>
      </c>
      <c r="L15" s="1125">
        <v>12852.25</v>
      </c>
      <c r="M15" s="1127">
        <v>13045.6</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43" t="s">
        <v>442</v>
      </c>
      <c r="B18" s="1443"/>
      <c r="C18" s="1443"/>
      <c r="D18" s="1443"/>
      <c r="E18" s="1443"/>
      <c r="F18" s="1443"/>
      <c r="G18" s="1443"/>
      <c r="H18" s="1443"/>
      <c r="I18" s="1443"/>
      <c r="J18" s="1443"/>
      <c r="K18" s="1443"/>
      <c r="L18" s="1443"/>
      <c r="M18" s="1443"/>
      <c r="N18" s="1443"/>
    </row>
    <row r="19" spans="1:14" s="122" customFormat="1" ht="13.5" thickBot="1">
      <c r="A19"/>
      <c r="B19"/>
      <c r="C19"/>
      <c r="D19"/>
      <c r="E19"/>
      <c r="F19"/>
      <c r="G19"/>
      <c r="H19"/>
      <c r="I19"/>
      <c r="J19"/>
      <c r="K19"/>
      <c r="L19"/>
      <c r="M19"/>
      <c r="N19"/>
    </row>
    <row r="20" spans="1:14" s="122" customFormat="1" ht="15.75" thickBot="1">
      <c r="A20" s="1112" t="s">
        <v>362</v>
      </c>
      <c r="B20" s="1113" t="s">
        <v>363</v>
      </c>
      <c r="C20" s="1114" t="s">
        <v>364</v>
      </c>
      <c r="D20" s="1114" t="s">
        <v>365</v>
      </c>
      <c r="E20" s="1114" t="s">
        <v>366</v>
      </c>
      <c r="F20" s="1114" t="s">
        <v>367</v>
      </c>
      <c r="G20" s="1114" t="s">
        <v>368</v>
      </c>
      <c r="H20" s="1114" t="s">
        <v>369</v>
      </c>
      <c r="I20" s="1114" t="s">
        <v>370</v>
      </c>
      <c r="J20" s="1114" t="s">
        <v>371</v>
      </c>
      <c r="K20" s="1114" t="s">
        <v>372</v>
      </c>
      <c r="L20" s="1114" t="s">
        <v>373</v>
      </c>
      <c r="M20" s="1115" t="s">
        <v>374</v>
      </c>
      <c r="N20"/>
    </row>
    <row r="21" spans="1:14" ht="16.5" thickBot="1">
      <c r="A21" s="1133" t="s">
        <v>380</v>
      </c>
      <c r="B21" s="1134"/>
      <c r="C21" s="1134"/>
      <c r="D21" s="1134"/>
      <c r="E21" s="1134"/>
      <c r="F21" s="1134"/>
      <c r="G21" s="1134"/>
      <c r="H21" s="1134"/>
      <c r="I21" s="1134"/>
      <c r="J21" s="1134"/>
      <c r="K21" s="1134"/>
      <c r="L21" s="1134"/>
      <c r="M21" s="1135"/>
    </row>
    <row r="22" spans="1:14" ht="15.75">
      <c r="A22" s="1129" t="s">
        <v>376</v>
      </c>
      <c r="B22" s="1130">
        <v>27851.705456255884</v>
      </c>
      <c r="C22" s="1131">
        <v>27123.64730249999</v>
      </c>
      <c r="D22" s="1131">
        <v>26582.674622279141</v>
      </c>
      <c r="E22" s="1131">
        <v>27784.630848493467</v>
      </c>
      <c r="F22" s="1131">
        <v>29598.213320045077</v>
      </c>
      <c r="G22" s="1131">
        <v>28787.621133339711</v>
      </c>
      <c r="H22" s="1131">
        <v>29300.536472176766</v>
      </c>
      <c r="I22" s="1131">
        <v>30504.441266437731</v>
      </c>
      <c r="J22" s="1131">
        <v>30498.821648031102</v>
      </c>
      <c r="K22" s="1131">
        <v>28648.548081830173</v>
      </c>
      <c r="L22" s="1131">
        <v>27467.131642772347</v>
      </c>
      <c r="M22" s="1132">
        <v>27778.199839529283</v>
      </c>
    </row>
    <row r="23" spans="1:14" ht="15.75">
      <c r="A23" s="1119" t="s">
        <v>377</v>
      </c>
      <c r="B23" s="1120">
        <v>25833.94075375775</v>
      </c>
      <c r="C23" s="1121">
        <v>25340.374581887783</v>
      </c>
      <c r="D23" s="1121">
        <v>26641.953903275295</v>
      </c>
      <c r="E23" s="1121">
        <v>26658.495362448899</v>
      </c>
      <c r="F23" s="1121">
        <v>28853.883794903919</v>
      </c>
      <c r="G23" s="1121">
        <v>29543.034993483714</v>
      </c>
      <c r="H23" s="1121">
        <v>28801.681986809574</v>
      </c>
      <c r="I23" s="1121">
        <v>28392.787205244891</v>
      </c>
      <c r="J23" s="1121">
        <v>28466.022011387158</v>
      </c>
      <c r="K23" s="1121">
        <v>27616.704977122507</v>
      </c>
      <c r="L23" s="1121">
        <v>26839.808929233062</v>
      </c>
      <c r="M23" s="1122">
        <v>27141.214844955597</v>
      </c>
    </row>
    <row r="24" spans="1:14" ht="16.5" thickBot="1">
      <c r="A24" s="1123" t="s">
        <v>378</v>
      </c>
      <c r="B24" s="1124">
        <v>25776.336953005964</v>
      </c>
      <c r="C24" s="1125">
        <v>23649.071175292673</v>
      </c>
      <c r="D24" s="1125">
        <v>24244.69587026758</v>
      </c>
      <c r="E24" s="1125">
        <v>25502.655897270379</v>
      </c>
      <c r="F24" s="1125">
        <v>25923.582065295945</v>
      </c>
      <c r="G24" s="1125">
        <v>27055.720758505297</v>
      </c>
      <c r="H24" s="1125">
        <v>29655.713761194031</v>
      </c>
      <c r="I24" s="1125">
        <v>30642.32</v>
      </c>
      <c r="J24" s="1126">
        <v>30399.279999999999</v>
      </c>
      <c r="K24" s="1125">
        <v>31237.96</v>
      </c>
      <c r="L24" s="1125">
        <v>24570.28</v>
      </c>
      <c r="M24" s="1127">
        <v>27167.67</v>
      </c>
    </row>
    <row r="25" spans="1:14" ht="15.75">
      <c r="A25" s="1116" t="s">
        <v>383</v>
      </c>
      <c r="B25" s="1117"/>
      <c r="C25" s="1117"/>
      <c r="D25" s="1117"/>
      <c r="E25" s="1117"/>
      <c r="F25" s="1117"/>
      <c r="G25" s="1117"/>
      <c r="H25" s="1117"/>
      <c r="I25" s="1117"/>
      <c r="J25" s="1117"/>
      <c r="K25" s="1117"/>
      <c r="L25" s="1117"/>
      <c r="M25" s="1118"/>
    </row>
    <row r="26" spans="1:14" ht="15.75">
      <c r="A26" s="1119" t="s">
        <v>376</v>
      </c>
      <c r="B26" s="1120">
        <v>21663.966949699432</v>
      </c>
      <c r="C26" s="1121">
        <v>21525.397673001702</v>
      </c>
      <c r="D26" s="1121">
        <v>21115.733438107225</v>
      </c>
      <c r="E26" s="1121">
        <v>21302.128362253105</v>
      </c>
      <c r="F26" s="1121">
        <v>21200.291742224468</v>
      </c>
      <c r="G26" s="1121">
        <v>20822.118697379927</v>
      </c>
      <c r="H26" s="1121">
        <v>20206.889065246851</v>
      </c>
      <c r="I26" s="1121">
        <v>20948.119652057965</v>
      </c>
      <c r="J26" s="1121">
        <v>21116.098043152244</v>
      </c>
      <c r="K26" s="1121">
        <v>21873.281641223013</v>
      </c>
      <c r="L26" s="1121">
        <v>21354.087891290288</v>
      </c>
      <c r="M26" s="1122">
        <v>22297.314513329471</v>
      </c>
    </row>
    <row r="27" spans="1:14" ht="15.75">
      <c r="A27" s="1119" t="s">
        <v>377</v>
      </c>
      <c r="B27" s="1120">
        <v>21402.312901691836</v>
      </c>
      <c r="C27" s="1121">
        <v>21211.519078437537</v>
      </c>
      <c r="D27" s="1121">
        <v>21982.387355191033</v>
      </c>
      <c r="E27" s="1121">
        <v>21460.556994517105</v>
      </c>
      <c r="F27" s="1121">
        <v>22185.677427629282</v>
      </c>
      <c r="G27" s="1121">
        <v>21834.028071648627</v>
      </c>
      <c r="H27" s="1121">
        <v>21564.632920196203</v>
      </c>
      <c r="I27" s="1121">
        <v>21295.617981644409</v>
      </c>
      <c r="J27" s="1121">
        <v>20755.561440894948</v>
      </c>
      <c r="K27" s="1121">
        <v>20670.700563797891</v>
      </c>
      <c r="L27" s="1121">
        <v>21400.192230924309</v>
      </c>
      <c r="M27" s="1122">
        <v>22220.298261284093</v>
      </c>
    </row>
    <row r="28" spans="1:14" ht="16.5" thickBot="1">
      <c r="A28" s="1123" t="s">
        <v>378</v>
      </c>
      <c r="B28" s="1124">
        <v>21710.465139517379</v>
      </c>
      <c r="C28" s="1125">
        <v>21462.727974698573</v>
      </c>
      <c r="D28" s="1125">
        <v>21517.060154219016</v>
      </c>
      <c r="E28" s="1125">
        <v>21946.164324302244</v>
      </c>
      <c r="F28" s="1125">
        <v>21378.921701744526</v>
      </c>
      <c r="G28" s="1125">
        <v>21331.314775808616</v>
      </c>
      <c r="H28" s="1125">
        <v>20629.234211361087</v>
      </c>
      <c r="I28" s="1125">
        <v>22365.58</v>
      </c>
      <c r="J28" s="1126">
        <v>22334.37</v>
      </c>
      <c r="K28" s="1125">
        <v>21397.7</v>
      </c>
      <c r="L28" s="1125">
        <v>21495.15</v>
      </c>
      <c r="M28" s="1127">
        <v>23577.3</v>
      </c>
    </row>
    <row r="40" spans="19:19">
      <c r="S40" t="s">
        <v>381</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C27" sqref="AC27"/>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9"/>
      <c r="B1" s="1160"/>
      <c r="C1" s="1159"/>
      <c r="D1" s="1159"/>
      <c r="E1" s="1159"/>
      <c r="F1" s="1159"/>
      <c r="G1" s="1159"/>
      <c r="H1" s="1159"/>
      <c r="I1" s="1160"/>
      <c r="J1" s="1159"/>
      <c r="K1" s="1159"/>
      <c r="L1" s="1159"/>
      <c r="M1" s="1159"/>
      <c r="N1" s="1159"/>
      <c r="O1" s="1159"/>
      <c r="P1" s="1160"/>
      <c r="Q1" s="1159"/>
      <c r="R1" s="1159"/>
      <c r="S1" s="1159"/>
      <c r="T1" s="1159"/>
      <c r="U1" s="1159"/>
      <c r="V1" s="1159"/>
      <c r="W1" s="1160"/>
      <c r="X1" s="1159"/>
      <c r="Y1" s="1159"/>
      <c r="Z1" s="1159"/>
      <c r="AA1" s="1159"/>
      <c r="AB1" s="1162"/>
    </row>
    <row r="2" spans="1:34">
      <c r="A2" s="1162"/>
      <c r="B2" s="1163"/>
      <c r="C2" s="1161"/>
      <c r="D2" s="1161"/>
      <c r="E2" s="1161"/>
      <c r="F2" s="1161"/>
      <c r="G2" s="1161"/>
      <c r="H2" s="1162"/>
      <c r="I2" s="1163"/>
      <c r="J2" s="1161"/>
      <c r="K2" s="1161"/>
      <c r="L2" s="1161"/>
      <c r="M2" s="1161"/>
      <c r="N2" s="1161"/>
      <c r="O2" s="1162"/>
      <c r="P2" s="1163"/>
      <c r="Q2" s="1161"/>
      <c r="R2" s="1161"/>
      <c r="S2" s="1161"/>
      <c r="T2" s="1161"/>
      <c r="U2" s="1161"/>
      <c r="V2" s="1162"/>
      <c r="W2" s="1163"/>
      <c r="X2" s="1161"/>
      <c r="Y2" s="1161"/>
      <c r="Z2" s="1161"/>
      <c r="AA2" s="1161"/>
      <c r="AB2" s="1159"/>
    </row>
    <row r="3" spans="1:34" ht="23.25">
      <c r="A3" s="1159"/>
      <c r="B3" s="1160"/>
      <c r="C3" s="1159"/>
      <c r="D3" s="1159"/>
      <c r="E3" s="1159"/>
      <c r="F3" s="1159"/>
      <c r="G3" s="1159"/>
      <c r="H3" s="1159"/>
      <c r="I3" s="1160"/>
      <c r="J3" s="1159"/>
      <c r="K3" s="1159"/>
      <c r="L3" s="1166" t="s">
        <v>440</v>
      </c>
      <c r="M3" s="1159"/>
      <c r="N3" s="1159"/>
      <c r="O3" s="1159"/>
      <c r="P3" s="1160"/>
      <c r="Q3" s="1159"/>
      <c r="R3" s="1159"/>
      <c r="S3" s="1159"/>
      <c r="T3" s="1159"/>
      <c r="U3" s="1159"/>
      <c r="V3" s="1159"/>
      <c r="W3" s="1160"/>
      <c r="X3" s="1447">
        <v>1</v>
      </c>
      <c r="Y3" s="1447"/>
      <c r="Z3" s="1447"/>
      <c r="AA3" s="1159"/>
      <c r="AB3" s="1162"/>
      <c r="AC3" s="122"/>
      <c r="AD3" s="122"/>
      <c r="AE3" s="122"/>
      <c r="AF3" s="122"/>
      <c r="AG3" s="122"/>
      <c r="AH3" s="122"/>
    </row>
    <row r="4" spans="1:34" s="1165" customFormat="1">
      <c r="A4" s="1162" t="s">
        <v>439</v>
      </c>
      <c r="B4" s="1163"/>
      <c r="C4" s="1161"/>
      <c r="D4" s="1161"/>
      <c r="E4" s="1161"/>
      <c r="F4" s="1161"/>
      <c r="G4" s="1161"/>
      <c r="H4" s="1162"/>
      <c r="I4" s="1163"/>
      <c r="J4" s="1161"/>
      <c r="K4" s="1161"/>
      <c r="L4" s="1161"/>
      <c r="M4" s="1161"/>
      <c r="N4" s="1161"/>
      <c r="O4" s="1162"/>
      <c r="P4" s="1163"/>
      <c r="Q4" s="1161"/>
      <c r="R4" s="1161"/>
      <c r="S4" s="1161"/>
      <c r="T4" s="1161"/>
      <c r="U4" s="1161"/>
      <c r="V4" s="1162"/>
      <c r="W4" s="1163"/>
      <c r="X4" s="1265"/>
      <c r="Y4" s="1266" t="s">
        <v>448</v>
      </c>
      <c r="Z4" s="1267">
        <v>43829</v>
      </c>
      <c r="AA4" s="1161"/>
      <c r="AB4" s="1162"/>
      <c r="AC4" s="122"/>
      <c r="AD4" s="122"/>
      <c r="AE4" s="122"/>
      <c r="AF4" s="122"/>
      <c r="AG4" s="122"/>
      <c r="AH4" s="122"/>
    </row>
    <row r="5" spans="1:34" ht="13.5" thickBot="1">
      <c r="A5" s="1159"/>
      <c r="B5" s="1160"/>
      <c r="C5" s="1159"/>
      <c r="D5" s="1159"/>
      <c r="E5" s="1159"/>
      <c r="F5" s="1159"/>
      <c r="G5" s="1159"/>
      <c r="H5" s="1159"/>
      <c r="I5" s="1160"/>
      <c r="J5" s="1159"/>
      <c r="K5" s="1159"/>
      <c r="L5" s="1159"/>
      <c r="M5" s="1159"/>
      <c r="N5" s="1159"/>
      <c r="O5" s="1159"/>
      <c r="P5" s="1160"/>
      <c r="Q5" s="1159"/>
      <c r="R5" s="1159"/>
      <c r="S5" s="1159"/>
      <c r="T5" s="1159"/>
      <c r="U5" s="1159"/>
      <c r="V5" s="1159"/>
      <c r="W5" s="1160"/>
      <c r="X5" s="1265"/>
      <c r="Y5" s="1268" t="s">
        <v>449</v>
      </c>
      <c r="Z5" s="1269">
        <v>43835</v>
      </c>
      <c r="AA5" s="1159"/>
      <c r="AB5" s="1159"/>
      <c r="AC5" s="122"/>
      <c r="AD5" s="122"/>
      <c r="AE5" s="122"/>
      <c r="AF5" s="122"/>
      <c r="AG5" s="122"/>
      <c r="AH5" s="122"/>
    </row>
    <row r="6" spans="1:34" ht="13.5" thickBot="1">
      <c r="A6" s="1187" t="s">
        <v>384</v>
      </c>
      <c r="B6" s="1185"/>
      <c r="C6" s="1259" t="s">
        <v>385</v>
      </c>
      <c r="D6" s="1260"/>
      <c r="E6" s="1260"/>
      <c r="F6" s="1260"/>
      <c r="G6" s="1260"/>
      <c r="H6" s="1261"/>
      <c r="I6" s="1186"/>
      <c r="J6" s="1259" t="s">
        <v>386</v>
      </c>
      <c r="K6" s="1260"/>
      <c r="L6" s="1260"/>
      <c r="M6" s="1260"/>
      <c r="N6" s="1260"/>
      <c r="O6" s="1261"/>
      <c r="P6" s="1186"/>
      <c r="Q6" s="1259" t="s">
        <v>387</v>
      </c>
      <c r="R6" s="1260"/>
      <c r="S6" s="1260"/>
      <c r="T6" s="1260"/>
      <c r="U6" s="1260"/>
      <c r="V6" s="1261"/>
      <c r="W6" s="1186"/>
      <c r="X6" s="1262" t="s">
        <v>388</v>
      </c>
      <c r="Y6" s="1263"/>
      <c r="Z6" s="1263"/>
      <c r="AA6" s="1264"/>
      <c r="AB6" s="1162"/>
      <c r="AC6" s="122"/>
      <c r="AD6" s="122"/>
      <c r="AE6" s="122"/>
      <c r="AF6" s="122"/>
      <c r="AG6" s="122"/>
      <c r="AH6" s="122"/>
    </row>
    <row r="7" spans="1:34">
      <c r="A7" s="1185"/>
      <c r="B7" s="1185"/>
      <c r="C7" s="1216" t="s">
        <v>389</v>
      </c>
      <c r="D7" s="1216" t="s">
        <v>390</v>
      </c>
      <c r="E7" s="1216" t="s">
        <v>391</v>
      </c>
      <c r="F7" s="1216" t="s">
        <v>392</v>
      </c>
      <c r="G7" s="1188" t="s">
        <v>444</v>
      </c>
      <c r="H7" s="1189"/>
      <c r="I7" s="1186"/>
      <c r="J7" s="1257" t="s">
        <v>393</v>
      </c>
      <c r="K7" s="1257" t="s">
        <v>394</v>
      </c>
      <c r="L7" s="1257" t="s">
        <v>395</v>
      </c>
      <c r="M7" s="1257" t="s">
        <v>392</v>
      </c>
      <c r="N7" s="1188" t="s">
        <v>444</v>
      </c>
      <c r="O7" s="1188"/>
      <c r="P7" s="1186"/>
      <c r="Q7" s="1216" t="s">
        <v>389</v>
      </c>
      <c r="R7" s="1216" t="s">
        <v>390</v>
      </c>
      <c r="S7" s="1216" t="s">
        <v>391</v>
      </c>
      <c r="T7" s="1216" t="s">
        <v>392</v>
      </c>
      <c r="U7" s="1188" t="s">
        <v>444</v>
      </c>
      <c r="V7" s="1189"/>
      <c r="W7" s="1186"/>
      <c r="X7" s="1220" t="s">
        <v>396</v>
      </c>
      <c r="Y7" s="1190" t="s">
        <v>397</v>
      </c>
      <c r="Z7" s="1188" t="s">
        <v>444</v>
      </c>
      <c r="AA7" s="1188"/>
      <c r="AB7" s="1162"/>
      <c r="AC7" s="122"/>
      <c r="AD7" s="122"/>
      <c r="AE7" s="122"/>
      <c r="AF7" s="122"/>
      <c r="AG7" s="122"/>
      <c r="AH7" s="122"/>
    </row>
    <row r="8" spans="1:34" ht="13.5" thickBot="1">
      <c r="A8" s="1191" t="s">
        <v>445</v>
      </c>
      <c r="B8" s="1185"/>
      <c r="C8" s="1258"/>
      <c r="D8" s="1258"/>
      <c r="E8" s="1258"/>
      <c r="F8" s="1258"/>
      <c r="G8" s="1192" t="s">
        <v>446</v>
      </c>
      <c r="H8" s="1193" t="s">
        <v>398</v>
      </c>
      <c r="I8" s="1194"/>
      <c r="J8" s="1258"/>
      <c r="K8" s="1258"/>
      <c r="L8" s="1258"/>
      <c r="M8" s="1258"/>
      <c r="N8" s="1192" t="s">
        <v>446</v>
      </c>
      <c r="O8" s="1193" t="s">
        <v>398</v>
      </c>
      <c r="P8" s="1185"/>
      <c r="Q8" s="1258"/>
      <c r="R8" s="1258"/>
      <c r="S8" s="1258"/>
      <c r="T8" s="1258"/>
      <c r="U8" s="1192" t="s">
        <v>446</v>
      </c>
      <c r="V8" s="1193" t="s">
        <v>398</v>
      </c>
      <c r="W8" s="1185"/>
      <c r="X8" s="1256"/>
      <c r="Y8" s="1195" t="s">
        <v>399</v>
      </c>
      <c r="Z8" s="1192" t="s">
        <v>446</v>
      </c>
      <c r="AA8" s="1192" t="s">
        <v>398</v>
      </c>
      <c r="AB8" s="1159"/>
    </row>
    <row r="9" spans="1:34" ht="13.5" thickBot="1">
      <c r="A9" s="1196" t="s">
        <v>447</v>
      </c>
      <c r="B9" s="1185"/>
      <c r="C9" s="1197">
        <v>378.74799999999999</v>
      </c>
      <c r="D9" s="1198">
        <v>367.11799999999999</v>
      </c>
      <c r="E9" s="1199"/>
      <c r="F9" s="1200">
        <v>369.15300000000002</v>
      </c>
      <c r="G9" s="1201">
        <v>1.5370000000000346</v>
      </c>
      <c r="H9" s="1202">
        <v>4.1809932103065162E-3</v>
      </c>
      <c r="I9" s="1194"/>
      <c r="J9" s="1197">
        <v>320.91000000000003</v>
      </c>
      <c r="K9" s="1198">
        <v>387.154</v>
      </c>
      <c r="L9" s="1199">
        <v>385.339</v>
      </c>
      <c r="M9" s="1200">
        <v>382.37400000000002</v>
      </c>
      <c r="N9" s="1201">
        <v>0.41000000000002501</v>
      </c>
      <c r="O9" s="1202">
        <v>1.0733995873957181E-3</v>
      </c>
      <c r="P9" s="1185"/>
      <c r="Q9" s="1197">
        <v>385.34</v>
      </c>
      <c r="R9" s="1198">
        <v>380.83199999999999</v>
      </c>
      <c r="S9" s="1199"/>
      <c r="T9" s="1200">
        <v>370.08499999999998</v>
      </c>
      <c r="U9" s="1201">
        <v>-1.02800000000002</v>
      </c>
      <c r="V9" s="1202">
        <v>-2.7700457812042112E-3</v>
      </c>
      <c r="W9" s="1185"/>
      <c r="X9" s="1203">
        <v>372.2704</v>
      </c>
      <c r="Y9" s="1204">
        <v>167.38776978417263</v>
      </c>
      <c r="Z9" s="1201">
        <v>1.1399000000000115</v>
      </c>
      <c r="AA9" s="1202">
        <v>3.0714263581139711E-3</v>
      </c>
      <c r="AB9" s="1162"/>
    </row>
    <row r="10" spans="1:34">
      <c r="A10" s="1205"/>
      <c r="B10" s="1185"/>
      <c r="C10" s="1205"/>
      <c r="D10" s="1206"/>
      <c r="E10" s="1206"/>
      <c r="F10" s="1206"/>
      <c r="G10" s="1206"/>
      <c r="H10" s="1207"/>
      <c r="I10" s="1206"/>
      <c r="J10" s="1206"/>
      <c r="K10" s="1206"/>
      <c r="L10" s="1206"/>
      <c r="M10" s="1206"/>
      <c r="N10" s="1206"/>
      <c r="O10" s="1208"/>
      <c r="P10" s="1185"/>
      <c r="Q10" s="1205"/>
      <c r="R10" s="1206"/>
      <c r="S10" s="1206"/>
      <c r="T10" s="1206"/>
      <c r="U10" s="1206"/>
      <c r="V10" s="1207"/>
      <c r="W10" s="1185"/>
      <c r="X10" s="1209"/>
      <c r="Y10" s="1210"/>
      <c r="Z10" s="1205"/>
      <c r="AA10" s="1205"/>
      <c r="AB10" s="1162"/>
    </row>
    <row r="11" spans="1:34">
      <c r="A11" s="1211"/>
      <c r="B11" s="1185"/>
      <c r="C11" s="1211"/>
      <c r="D11" s="1211"/>
      <c r="E11" s="1211"/>
      <c r="F11" s="1211"/>
      <c r="G11" s="1212"/>
      <c r="H11" s="1213"/>
      <c r="I11" s="1211"/>
      <c r="J11" s="1211"/>
      <c r="K11" s="1211"/>
      <c r="L11" s="1211"/>
      <c r="M11" s="1211"/>
      <c r="N11" s="1211"/>
      <c r="O11" s="1214"/>
      <c r="P11" s="1211"/>
      <c r="Q11" s="1211"/>
      <c r="R11" s="1211"/>
      <c r="S11" s="1211"/>
      <c r="T11" s="1211"/>
      <c r="U11" s="1212"/>
      <c r="V11" s="1213"/>
      <c r="W11" s="1211"/>
      <c r="X11" s="1211"/>
      <c r="Y11" s="1211"/>
      <c r="Z11" s="1215"/>
      <c r="AA11" s="1215"/>
      <c r="AB11" s="1159"/>
    </row>
    <row r="12" spans="1:34" ht="13.5" thickBot="1">
      <c r="A12" s="1211"/>
      <c r="B12" s="1185"/>
      <c r="C12" s="1216" t="s">
        <v>400</v>
      </c>
      <c r="D12" s="1216" t="s">
        <v>401</v>
      </c>
      <c r="E12" s="1216" t="s">
        <v>402</v>
      </c>
      <c r="F12" s="1216" t="s">
        <v>403</v>
      </c>
      <c r="G12" s="1216"/>
      <c r="H12" s="1217"/>
      <c r="I12" s="1186"/>
      <c r="J12" s="1216" t="s">
        <v>400</v>
      </c>
      <c r="K12" s="1216" t="s">
        <v>401</v>
      </c>
      <c r="L12" s="1216" t="s">
        <v>402</v>
      </c>
      <c r="M12" s="1216" t="s">
        <v>403</v>
      </c>
      <c r="N12" s="1218"/>
      <c r="O12" s="1219"/>
      <c r="P12" s="1186"/>
      <c r="Q12" s="1216" t="s">
        <v>400</v>
      </c>
      <c r="R12" s="1216" t="s">
        <v>401</v>
      </c>
      <c r="S12" s="1216" t="s">
        <v>402</v>
      </c>
      <c r="T12" s="1216" t="s">
        <v>403</v>
      </c>
      <c r="U12" s="1216"/>
      <c r="V12" s="1217"/>
      <c r="W12" s="1185"/>
      <c r="X12" s="1220" t="s">
        <v>396</v>
      </c>
      <c r="Y12" s="1186"/>
      <c r="Z12" s="1215"/>
      <c r="AA12" s="1215"/>
      <c r="AB12" s="1162"/>
    </row>
    <row r="13" spans="1:34">
      <c r="A13" s="1221" t="s">
        <v>404</v>
      </c>
      <c r="B13" s="1185"/>
      <c r="C13" s="1222">
        <v>339.77199999999999</v>
      </c>
      <c r="D13" s="1223">
        <v>316.84370000000001</v>
      </c>
      <c r="E13" s="1223" t="s">
        <v>405</v>
      </c>
      <c r="F13" s="1224">
        <v>336.55340000000001</v>
      </c>
      <c r="G13" s="1225">
        <v>-1.4368999999999801</v>
      </c>
      <c r="H13" s="1226">
        <v>-4.2513054368719105E-3</v>
      </c>
      <c r="I13" s="1227"/>
      <c r="J13" s="1222" t="s">
        <v>405</v>
      </c>
      <c r="K13" s="1223" t="s">
        <v>405</v>
      </c>
      <c r="L13" s="1223" t="s">
        <v>405</v>
      </c>
      <c r="M13" s="1224" t="s">
        <v>405</v>
      </c>
      <c r="N13" s="1225"/>
      <c r="O13" s="1226"/>
      <c r="P13" s="1185"/>
      <c r="Q13" s="1222" t="s">
        <v>405</v>
      </c>
      <c r="R13" s="1223" t="s">
        <v>405</v>
      </c>
      <c r="S13" s="1223" t="s">
        <v>405</v>
      </c>
      <c r="T13" s="1224" t="s">
        <v>405</v>
      </c>
      <c r="U13" s="1225" t="s">
        <v>405</v>
      </c>
      <c r="V13" s="1228" t="s">
        <v>405</v>
      </c>
      <c r="W13" s="1185"/>
      <c r="X13" s="1229">
        <v>336.55340000000001</v>
      </c>
      <c r="Y13" s="1230"/>
      <c r="Z13" s="1231">
        <v>-1.4368999999999801</v>
      </c>
      <c r="AA13" s="1228">
        <v>-4.2513054368719105E-3</v>
      </c>
      <c r="AB13" s="1162"/>
    </row>
    <row r="14" spans="1:34">
      <c r="A14" s="1232" t="s">
        <v>406</v>
      </c>
      <c r="B14" s="1185"/>
      <c r="C14" s="1233" t="s">
        <v>405</v>
      </c>
      <c r="D14" s="1234" t="s">
        <v>405</v>
      </c>
      <c r="E14" s="1234" t="s">
        <v>405</v>
      </c>
      <c r="F14" s="1235" t="s">
        <v>405</v>
      </c>
      <c r="G14" s="1236"/>
      <c r="H14" s="1237" t="s">
        <v>405</v>
      </c>
      <c r="I14" s="1227"/>
      <c r="J14" s="1233" t="s">
        <v>405</v>
      </c>
      <c r="K14" s="1234" t="s">
        <v>405</v>
      </c>
      <c r="L14" s="1234" t="s">
        <v>405</v>
      </c>
      <c r="M14" s="1235" t="s">
        <v>405</v>
      </c>
      <c r="N14" s="1236" t="s">
        <v>405</v>
      </c>
      <c r="O14" s="1238" t="s">
        <v>405</v>
      </c>
      <c r="P14" s="1185"/>
      <c r="Q14" s="1233" t="s">
        <v>405</v>
      </c>
      <c r="R14" s="1234" t="s">
        <v>405</v>
      </c>
      <c r="S14" s="1234" t="s">
        <v>405</v>
      </c>
      <c r="T14" s="1235" t="s">
        <v>405</v>
      </c>
      <c r="U14" s="1236" t="s">
        <v>405</v>
      </c>
      <c r="V14" s="1238" t="s">
        <v>405</v>
      </c>
      <c r="W14" s="1185"/>
      <c r="X14" s="1239" t="s">
        <v>405</v>
      </c>
      <c r="Y14" s="1206"/>
      <c r="Z14" s="1240" t="s">
        <v>405</v>
      </c>
      <c r="AA14" s="1238" t="s">
        <v>405</v>
      </c>
      <c r="AB14" s="1159"/>
    </row>
    <row r="15" spans="1:34">
      <c r="A15" s="1232" t="s">
        <v>407</v>
      </c>
      <c r="B15" s="1185"/>
      <c r="C15" s="1233">
        <v>325.5342</v>
      </c>
      <c r="D15" s="1234">
        <v>329.16370000000001</v>
      </c>
      <c r="E15" s="1234">
        <v>332.36410000000001</v>
      </c>
      <c r="F15" s="1235">
        <v>329.16129999999998</v>
      </c>
      <c r="G15" s="1236">
        <v>-9.97000000000412E-2</v>
      </c>
      <c r="H15" s="1237">
        <v>-3.0279929903642699E-4</v>
      </c>
      <c r="I15" s="1227"/>
      <c r="J15" s="1233" t="s">
        <v>405</v>
      </c>
      <c r="K15" s="1234" t="s">
        <v>405</v>
      </c>
      <c r="L15" s="1234" t="s">
        <v>405</v>
      </c>
      <c r="M15" s="1235" t="s">
        <v>405</v>
      </c>
      <c r="N15" s="1236" t="s">
        <v>405</v>
      </c>
      <c r="O15" s="1238" t="s">
        <v>405</v>
      </c>
      <c r="P15" s="1185"/>
      <c r="Q15" s="1233" t="s">
        <v>405</v>
      </c>
      <c r="R15" s="1234" t="s">
        <v>405</v>
      </c>
      <c r="S15" s="1234" t="s">
        <v>411</v>
      </c>
      <c r="T15" s="1235" t="s">
        <v>411</v>
      </c>
      <c r="U15" s="1236" t="s">
        <v>405</v>
      </c>
      <c r="V15" s="1238" t="s">
        <v>405</v>
      </c>
      <c r="W15" s="1185"/>
      <c r="X15" s="1239" t="s">
        <v>411</v>
      </c>
      <c r="Y15" s="1206"/>
      <c r="Z15" s="1240" t="s">
        <v>405</v>
      </c>
      <c r="AA15" s="1238" t="s">
        <v>405</v>
      </c>
      <c r="AB15" s="1162"/>
    </row>
    <row r="16" spans="1:34">
      <c r="A16" s="1232" t="s">
        <v>408</v>
      </c>
      <c r="B16" s="1185"/>
      <c r="C16" s="1233" t="s">
        <v>405</v>
      </c>
      <c r="D16" s="1234">
        <v>343.14139999999998</v>
      </c>
      <c r="E16" s="1234">
        <v>330.0009</v>
      </c>
      <c r="F16" s="1235">
        <v>334.21789999999999</v>
      </c>
      <c r="G16" s="1236">
        <v>-2.7845000000000368</v>
      </c>
      <c r="H16" s="1237">
        <v>-8.2625524328611144E-3</v>
      </c>
      <c r="I16" s="1227"/>
      <c r="J16" s="1233" t="s">
        <v>405</v>
      </c>
      <c r="K16" s="1234" t="s">
        <v>405</v>
      </c>
      <c r="L16" s="1234" t="s">
        <v>405</v>
      </c>
      <c r="M16" s="1235" t="s">
        <v>405</v>
      </c>
      <c r="N16" s="1236" t="s">
        <v>405</v>
      </c>
      <c r="O16" s="1238" t="s">
        <v>405</v>
      </c>
      <c r="P16" s="1185"/>
      <c r="Q16" s="1233" t="s">
        <v>405</v>
      </c>
      <c r="R16" s="1234">
        <v>344.9101</v>
      </c>
      <c r="S16" s="1234">
        <v>354.52089999999998</v>
      </c>
      <c r="T16" s="1235">
        <v>352.5539</v>
      </c>
      <c r="U16" s="1236">
        <v>-1.2568999999999733</v>
      </c>
      <c r="V16" s="1238">
        <v>-3.5524636331055737E-3</v>
      </c>
      <c r="W16" s="1185"/>
      <c r="X16" s="1241">
        <v>345.67739999999998</v>
      </c>
      <c r="Y16" s="1185"/>
      <c r="Z16" s="1240">
        <v>-1.8298000000000343</v>
      </c>
      <c r="AA16" s="1238">
        <v>-5.2655024126120331E-3</v>
      </c>
      <c r="AB16" s="1162"/>
    </row>
    <row r="17" spans="1:28">
      <c r="A17" s="1232" t="s">
        <v>409</v>
      </c>
      <c r="B17" s="1185"/>
      <c r="C17" s="1233">
        <v>367.47719999999998</v>
      </c>
      <c r="D17" s="1234">
        <v>377.53640000000001</v>
      </c>
      <c r="E17" s="1234" t="s">
        <v>405</v>
      </c>
      <c r="F17" s="1235">
        <v>372.12720000000002</v>
      </c>
      <c r="G17" s="1236">
        <v>0.32030000000003156</v>
      </c>
      <c r="H17" s="1237">
        <v>8.6146868172698454E-4</v>
      </c>
      <c r="I17" s="1227"/>
      <c r="J17" s="1233" t="s">
        <v>405</v>
      </c>
      <c r="K17" s="1234" t="s">
        <v>405</v>
      </c>
      <c r="L17" s="1234" t="s">
        <v>405</v>
      </c>
      <c r="M17" s="1235" t="s">
        <v>405</v>
      </c>
      <c r="N17" s="1236" t="s">
        <v>405</v>
      </c>
      <c r="O17" s="1238" t="s">
        <v>405</v>
      </c>
      <c r="P17" s="1185"/>
      <c r="Q17" s="1233" t="s">
        <v>405</v>
      </c>
      <c r="R17" s="1234" t="s">
        <v>405</v>
      </c>
      <c r="S17" s="1234" t="s">
        <v>405</v>
      </c>
      <c r="T17" s="1235" t="s">
        <v>405</v>
      </c>
      <c r="U17" s="1236" t="s">
        <v>405</v>
      </c>
      <c r="V17" s="1238" t="s">
        <v>405</v>
      </c>
      <c r="W17" s="1185"/>
      <c r="X17" s="1241">
        <v>372.12720000000002</v>
      </c>
      <c r="Y17" s="1206"/>
      <c r="Z17" s="1240">
        <v>0.32030000000003156</v>
      </c>
      <c r="AA17" s="1238">
        <v>8.6146868172698454E-4</v>
      </c>
      <c r="AB17" s="1159"/>
    </row>
    <row r="18" spans="1:28">
      <c r="A18" s="1232" t="s">
        <v>410</v>
      </c>
      <c r="B18" s="1185"/>
      <c r="C18" s="1233" t="s">
        <v>405</v>
      </c>
      <c r="D18" s="1234" t="s">
        <v>411</v>
      </c>
      <c r="E18" s="1234" t="s">
        <v>405</v>
      </c>
      <c r="F18" s="1235" t="s">
        <v>411</v>
      </c>
      <c r="G18" s="1236" t="s">
        <v>405</v>
      </c>
      <c r="H18" s="1237" t="s">
        <v>405</v>
      </c>
      <c r="I18" s="1227"/>
      <c r="J18" s="1233" t="s">
        <v>405</v>
      </c>
      <c r="K18" s="1234" t="s">
        <v>405</v>
      </c>
      <c r="L18" s="1234" t="s">
        <v>405</v>
      </c>
      <c r="M18" s="1235" t="s">
        <v>405</v>
      </c>
      <c r="N18" s="1236" t="s">
        <v>405</v>
      </c>
      <c r="O18" s="1238" t="s">
        <v>405</v>
      </c>
      <c r="P18" s="1185"/>
      <c r="Q18" s="1233" t="s">
        <v>405</v>
      </c>
      <c r="R18" s="1234" t="s">
        <v>405</v>
      </c>
      <c r="S18" s="1234" t="s">
        <v>405</v>
      </c>
      <c r="T18" s="1235" t="s">
        <v>405</v>
      </c>
      <c r="U18" s="1236" t="s">
        <v>405</v>
      </c>
      <c r="V18" s="1238" t="s">
        <v>405</v>
      </c>
      <c r="W18" s="1185"/>
      <c r="X18" s="1241" t="s">
        <v>411</v>
      </c>
      <c r="Y18" s="1206"/>
      <c r="Z18" s="1240" t="s">
        <v>405</v>
      </c>
      <c r="AA18" s="1238" t="s">
        <v>405</v>
      </c>
      <c r="AB18" s="1162"/>
    </row>
    <row r="19" spans="1:28">
      <c r="A19" s="1232" t="s">
        <v>412</v>
      </c>
      <c r="B19" s="1185"/>
      <c r="C19" s="1242" t="s">
        <v>405</v>
      </c>
      <c r="D19" s="1243" t="s">
        <v>405</v>
      </c>
      <c r="E19" s="1243" t="s">
        <v>405</v>
      </c>
      <c r="F19" s="1244" t="s">
        <v>405</v>
      </c>
      <c r="G19" s="1236"/>
      <c r="H19" s="1237"/>
      <c r="I19" s="1245"/>
      <c r="J19" s="1242">
        <v>351.72359999999998</v>
      </c>
      <c r="K19" s="1243">
        <v>359.97</v>
      </c>
      <c r="L19" s="1243">
        <v>367.20960000000002</v>
      </c>
      <c r="M19" s="1244">
        <v>362.06819999999999</v>
      </c>
      <c r="N19" s="1236">
        <v>1.8736000000000104</v>
      </c>
      <c r="O19" s="1238">
        <v>5.2016326730051077E-3</v>
      </c>
      <c r="P19" s="1185"/>
      <c r="Q19" s="1242" t="s">
        <v>405</v>
      </c>
      <c r="R19" s="1243" t="s">
        <v>405</v>
      </c>
      <c r="S19" s="1243" t="s">
        <v>405</v>
      </c>
      <c r="T19" s="1244" t="s">
        <v>405</v>
      </c>
      <c r="U19" s="1236" t="s">
        <v>405</v>
      </c>
      <c r="V19" s="1238" t="s">
        <v>405</v>
      </c>
      <c r="W19" s="1185"/>
      <c r="X19" s="1241">
        <v>362.06819999999999</v>
      </c>
      <c r="Y19" s="1230"/>
      <c r="Z19" s="1240">
        <v>1.8736000000000104</v>
      </c>
      <c r="AA19" s="1238">
        <v>5.2016326730051077E-3</v>
      </c>
      <c r="AB19" s="1162"/>
    </row>
    <row r="20" spans="1:28">
      <c r="A20" s="1232" t="s">
        <v>413</v>
      </c>
      <c r="B20" s="1185"/>
      <c r="C20" s="1233" t="s">
        <v>405</v>
      </c>
      <c r="D20" s="1234">
        <v>406.65730000000002</v>
      </c>
      <c r="E20" s="1234">
        <v>390.20100000000002</v>
      </c>
      <c r="F20" s="1235">
        <v>399.47410000000002</v>
      </c>
      <c r="G20" s="1236">
        <v>0</v>
      </c>
      <c r="H20" s="1237">
        <v>0</v>
      </c>
      <c r="I20" s="1227"/>
      <c r="J20" s="1233" t="s">
        <v>405</v>
      </c>
      <c r="K20" s="1234" t="s">
        <v>405</v>
      </c>
      <c r="L20" s="1234" t="s">
        <v>405</v>
      </c>
      <c r="M20" s="1235" t="s">
        <v>405</v>
      </c>
      <c r="N20" s="1236" t="s">
        <v>405</v>
      </c>
      <c r="O20" s="1238" t="s">
        <v>405</v>
      </c>
      <c r="P20" s="1185"/>
      <c r="Q20" s="1233" t="s">
        <v>405</v>
      </c>
      <c r="R20" s="1234" t="s">
        <v>405</v>
      </c>
      <c r="S20" s="1234" t="s">
        <v>405</v>
      </c>
      <c r="T20" s="1235" t="s">
        <v>405</v>
      </c>
      <c r="U20" s="1236" t="s">
        <v>405</v>
      </c>
      <c r="V20" s="1238" t="s">
        <v>405</v>
      </c>
      <c r="W20" s="1185"/>
      <c r="X20" s="1241">
        <v>399.47410000000002</v>
      </c>
      <c r="Y20" s="1230"/>
      <c r="Z20" s="1240" t="s">
        <v>405</v>
      </c>
      <c r="AA20" s="1238" t="s">
        <v>405</v>
      </c>
      <c r="AB20" s="1159"/>
    </row>
    <row r="21" spans="1:28">
      <c r="A21" s="1232" t="s">
        <v>414</v>
      </c>
      <c r="B21" s="1185"/>
      <c r="C21" s="1233">
        <v>359.21300000000002</v>
      </c>
      <c r="D21" s="1234">
        <v>348.97390000000001</v>
      </c>
      <c r="E21" s="1234" t="s">
        <v>405</v>
      </c>
      <c r="F21" s="1235">
        <v>356.06139999999999</v>
      </c>
      <c r="G21" s="1236">
        <v>3.6325999999999681</v>
      </c>
      <c r="H21" s="1237">
        <v>1.0307330161439587E-2</v>
      </c>
      <c r="I21" s="1227"/>
      <c r="J21" s="1233" t="s">
        <v>405</v>
      </c>
      <c r="K21" s="1234" t="s">
        <v>405</v>
      </c>
      <c r="L21" s="1234" t="s">
        <v>405</v>
      </c>
      <c r="M21" s="1235" t="s">
        <v>405</v>
      </c>
      <c r="N21" s="1236" t="s">
        <v>405</v>
      </c>
      <c r="O21" s="1238" t="s">
        <v>405</v>
      </c>
      <c r="P21" s="1185"/>
      <c r="Q21" s="1233">
        <v>380.07139999999998</v>
      </c>
      <c r="R21" s="1234">
        <v>383.09989999999999</v>
      </c>
      <c r="S21" s="1234" t="s">
        <v>405</v>
      </c>
      <c r="T21" s="1235">
        <v>381.86410000000001</v>
      </c>
      <c r="U21" s="1236">
        <v>2.8290999999999826</v>
      </c>
      <c r="V21" s="1238">
        <v>7.4639545160737342E-3</v>
      </c>
      <c r="W21" s="1185"/>
      <c r="X21" s="1241">
        <v>372.99970000000002</v>
      </c>
      <c r="Y21" s="1230"/>
      <c r="Z21" s="1240">
        <v>3.1052000000000248</v>
      </c>
      <c r="AA21" s="1238">
        <v>8.3948260923047968E-3</v>
      </c>
      <c r="AB21" s="1162"/>
    </row>
    <row r="22" spans="1:28">
      <c r="A22" s="1232" t="s">
        <v>415</v>
      </c>
      <c r="B22" s="1185"/>
      <c r="C22" s="1242">
        <v>390.54509999999999</v>
      </c>
      <c r="D22" s="1243">
        <v>387.73320000000001</v>
      </c>
      <c r="E22" s="1243">
        <v>349.95580000000001</v>
      </c>
      <c r="F22" s="1244">
        <v>382.90929999999997</v>
      </c>
      <c r="G22" s="1236">
        <v>0.58699999999998909</v>
      </c>
      <c r="H22" s="1237">
        <v>1.5353538101230413E-3</v>
      </c>
      <c r="I22" s="1227"/>
      <c r="J22" s="1242">
        <v>380.26819999999998</v>
      </c>
      <c r="K22" s="1243">
        <v>357</v>
      </c>
      <c r="L22" s="1243">
        <v>329.08699999999999</v>
      </c>
      <c r="M22" s="1244">
        <v>343.24250000000001</v>
      </c>
      <c r="N22" s="1236">
        <v>5.7377999999999929</v>
      </c>
      <c r="O22" s="1238">
        <v>1.700065213906643E-2</v>
      </c>
      <c r="P22" s="1185"/>
      <c r="Q22" s="1242" t="s">
        <v>405</v>
      </c>
      <c r="R22" s="1243" t="s">
        <v>405</v>
      </c>
      <c r="S22" s="1243" t="s">
        <v>405</v>
      </c>
      <c r="T22" s="1244" t="s">
        <v>405</v>
      </c>
      <c r="U22" s="1236" t="s">
        <v>405</v>
      </c>
      <c r="V22" s="1238" t="s">
        <v>405</v>
      </c>
      <c r="W22" s="1185"/>
      <c r="X22" s="1241">
        <v>377.09519999999998</v>
      </c>
      <c r="Y22" s="1206"/>
      <c r="Z22" s="1240">
        <v>1.3418999999999528</v>
      </c>
      <c r="AA22" s="1238">
        <v>3.5712261209681628E-3</v>
      </c>
      <c r="AB22" s="1162"/>
    </row>
    <row r="23" spans="1:28">
      <c r="A23" s="1232" t="s">
        <v>416</v>
      </c>
      <c r="B23" s="1185"/>
      <c r="C23" s="1242">
        <v>334.80810000000002</v>
      </c>
      <c r="D23" s="1243">
        <v>339.00740000000002</v>
      </c>
      <c r="E23" s="1243" t="s">
        <v>405</v>
      </c>
      <c r="F23" s="1244">
        <v>337.8356</v>
      </c>
      <c r="G23" s="1236">
        <v>3.2443999999999846</v>
      </c>
      <c r="H23" s="1237">
        <v>9.6966088767427294E-3</v>
      </c>
      <c r="I23" s="1227"/>
      <c r="J23" s="1242" t="s">
        <v>405</v>
      </c>
      <c r="K23" s="1243" t="s">
        <v>405</v>
      </c>
      <c r="L23" s="1243" t="s">
        <v>405</v>
      </c>
      <c r="M23" s="1244" t="s">
        <v>405</v>
      </c>
      <c r="N23" s="1236" t="s">
        <v>405</v>
      </c>
      <c r="O23" s="1238" t="s">
        <v>405</v>
      </c>
      <c r="P23" s="1185"/>
      <c r="Q23" s="1242" t="s">
        <v>405</v>
      </c>
      <c r="R23" s="1243" t="s">
        <v>405</v>
      </c>
      <c r="S23" s="1243" t="s">
        <v>405</v>
      </c>
      <c r="T23" s="1244" t="s">
        <v>405</v>
      </c>
      <c r="U23" s="1236" t="s">
        <v>405</v>
      </c>
      <c r="V23" s="1238" t="s">
        <v>405</v>
      </c>
      <c r="W23" s="1185"/>
      <c r="X23" s="1241">
        <v>337.8356</v>
      </c>
      <c r="Y23" s="1206"/>
      <c r="Z23" s="1240">
        <v>3.2443999999999846</v>
      </c>
      <c r="AA23" s="1238">
        <v>9.6966088767427294E-3</v>
      </c>
      <c r="AB23" s="1159"/>
    </row>
    <row r="24" spans="1:28">
      <c r="A24" s="1232" t="s">
        <v>417</v>
      </c>
      <c r="B24" s="1185"/>
      <c r="C24" s="1233">
        <v>412.9717</v>
      </c>
      <c r="D24" s="1234">
        <v>370.97109999999998</v>
      </c>
      <c r="E24" s="1234">
        <v>310.76769999999999</v>
      </c>
      <c r="F24" s="1235">
        <v>404.1</v>
      </c>
      <c r="G24" s="1246">
        <v>-0.27969999999999118</v>
      </c>
      <c r="H24" s="1237">
        <v>-6.9167665933766997E-4</v>
      </c>
      <c r="I24" s="1227"/>
      <c r="J24" s="1233" t="s">
        <v>405</v>
      </c>
      <c r="K24" s="1234" t="s">
        <v>405</v>
      </c>
      <c r="L24" s="1234" t="s">
        <v>405</v>
      </c>
      <c r="M24" s="1235" t="s">
        <v>405</v>
      </c>
      <c r="N24" s="1236" t="s">
        <v>405</v>
      </c>
      <c r="O24" s="1238" t="s">
        <v>405</v>
      </c>
      <c r="P24" s="1185"/>
      <c r="Q24" s="1233">
        <v>463.06240000000003</v>
      </c>
      <c r="R24" s="1234">
        <v>468.87490000000003</v>
      </c>
      <c r="S24" s="1234">
        <v>442.47800000000001</v>
      </c>
      <c r="T24" s="1235">
        <v>461.40010000000001</v>
      </c>
      <c r="U24" s="1236">
        <v>-4.1590999999999667</v>
      </c>
      <c r="V24" s="1238">
        <v>-8.9335577516241882E-3</v>
      </c>
      <c r="W24" s="1185"/>
      <c r="X24" s="1241">
        <v>408.22649999999999</v>
      </c>
      <c r="Y24" s="1206"/>
      <c r="Z24" s="1240">
        <v>-0.55910000000000082</v>
      </c>
      <c r="AA24" s="1238">
        <v>-1.3677096257793675E-3</v>
      </c>
      <c r="AB24" s="1162"/>
    </row>
    <row r="25" spans="1:28">
      <c r="A25" s="1232" t="s">
        <v>418</v>
      </c>
      <c r="B25" s="1185"/>
      <c r="C25" s="1233" t="s">
        <v>405</v>
      </c>
      <c r="D25" s="1234" t="s">
        <v>405</v>
      </c>
      <c r="E25" s="1234" t="s">
        <v>405</v>
      </c>
      <c r="F25" s="1235" t="s">
        <v>405</v>
      </c>
      <c r="G25" s="1236">
        <v>0</v>
      </c>
      <c r="H25" s="1237">
        <v>0</v>
      </c>
      <c r="I25" s="1227"/>
      <c r="J25" s="1233" t="s">
        <v>405</v>
      </c>
      <c r="K25" s="1234" t="s">
        <v>405</v>
      </c>
      <c r="L25" s="1234" t="s">
        <v>405</v>
      </c>
      <c r="M25" s="1235" t="s">
        <v>405</v>
      </c>
      <c r="N25" s="1236" t="s">
        <v>405</v>
      </c>
      <c r="O25" s="1238" t="s">
        <v>405</v>
      </c>
      <c r="P25" s="1185"/>
      <c r="Q25" s="1233" t="s">
        <v>405</v>
      </c>
      <c r="R25" s="1234" t="s">
        <v>405</v>
      </c>
      <c r="S25" s="1234" t="s">
        <v>405</v>
      </c>
      <c r="T25" s="1235" t="s">
        <v>405</v>
      </c>
      <c r="U25" s="1236" t="s">
        <v>405</v>
      </c>
      <c r="V25" s="1238" t="s">
        <v>405</v>
      </c>
      <c r="W25" s="1185"/>
      <c r="X25" s="1241" t="s">
        <v>405</v>
      </c>
      <c r="Y25" s="1230"/>
      <c r="Z25" s="1240" t="s">
        <v>405</v>
      </c>
      <c r="AA25" s="1238" t="s">
        <v>405</v>
      </c>
      <c r="AB25" s="1162"/>
    </row>
    <row r="26" spans="1:28">
      <c r="A26" s="1232" t="s">
        <v>419</v>
      </c>
      <c r="B26" s="1185"/>
      <c r="C26" s="1233" t="s">
        <v>405</v>
      </c>
      <c r="D26" s="1234">
        <v>229.97040000000001</v>
      </c>
      <c r="E26" s="1234" t="s">
        <v>405</v>
      </c>
      <c r="F26" s="1235">
        <v>229.97040000000001</v>
      </c>
      <c r="G26" s="1236">
        <v>29.4803</v>
      </c>
      <c r="H26" s="1237">
        <v>0.14704117559919427</v>
      </c>
      <c r="I26" s="1227"/>
      <c r="J26" s="1233" t="s">
        <v>405</v>
      </c>
      <c r="K26" s="1234" t="s">
        <v>405</v>
      </c>
      <c r="L26" s="1234" t="s">
        <v>405</v>
      </c>
      <c r="M26" s="1235" t="s">
        <v>405</v>
      </c>
      <c r="N26" s="1236" t="s">
        <v>405</v>
      </c>
      <c r="O26" s="1238" t="s">
        <v>405</v>
      </c>
      <c r="P26" s="1185"/>
      <c r="Q26" s="1233" t="s">
        <v>405</v>
      </c>
      <c r="R26" s="1234" t="s">
        <v>405</v>
      </c>
      <c r="S26" s="1234" t="s">
        <v>405</v>
      </c>
      <c r="T26" s="1235" t="s">
        <v>405</v>
      </c>
      <c r="U26" s="1236" t="s">
        <v>405</v>
      </c>
      <c r="V26" s="1238" t="s">
        <v>405</v>
      </c>
      <c r="W26" s="1185"/>
      <c r="X26" s="1241">
        <v>229.97040000000001</v>
      </c>
      <c r="Y26" s="1230"/>
      <c r="Z26" s="1240">
        <v>29.4803</v>
      </c>
      <c r="AA26" s="1238">
        <v>0.14704117559919427</v>
      </c>
      <c r="AB26" s="1159"/>
    </row>
    <row r="27" spans="1:28">
      <c r="A27" s="1232" t="s">
        <v>420</v>
      </c>
      <c r="B27" s="1185"/>
      <c r="C27" s="1233" t="s">
        <v>405</v>
      </c>
      <c r="D27" s="1234">
        <v>276.14319999999998</v>
      </c>
      <c r="E27" s="1234">
        <v>286.47120000000001</v>
      </c>
      <c r="F27" s="1235">
        <v>283.90030000000002</v>
      </c>
      <c r="G27" s="1236">
        <v>-10.803999999999974</v>
      </c>
      <c r="H27" s="1237">
        <v>-3.6660476280800713E-2</v>
      </c>
      <c r="I27" s="1227"/>
      <c r="J27" s="1233" t="s">
        <v>405</v>
      </c>
      <c r="K27" s="1234" t="s">
        <v>405</v>
      </c>
      <c r="L27" s="1234" t="s">
        <v>405</v>
      </c>
      <c r="M27" s="1235" t="s">
        <v>405</v>
      </c>
      <c r="N27" s="1236" t="s">
        <v>405</v>
      </c>
      <c r="O27" s="1238" t="s">
        <v>405</v>
      </c>
      <c r="P27" s="1185"/>
      <c r="Q27" s="1233" t="s">
        <v>405</v>
      </c>
      <c r="R27" s="1234" t="s">
        <v>405</v>
      </c>
      <c r="S27" s="1234" t="s">
        <v>405</v>
      </c>
      <c r="T27" s="1235" t="s">
        <v>405</v>
      </c>
      <c r="U27" s="1236" t="s">
        <v>405</v>
      </c>
      <c r="V27" s="1238" t="s">
        <v>405</v>
      </c>
      <c r="W27" s="1185"/>
      <c r="X27" s="1241">
        <v>283.90030000000002</v>
      </c>
      <c r="Y27" s="1230"/>
      <c r="Z27" s="1240">
        <v>-10.803999999999974</v>
      </c>
      <c r="AA27" s="1238">
        <v>-3.6660476280800713E-2</v>
      </c>
      <c r="AB27" s="1162"/>
    </row>
    <row r="28" spans="1:28">
      <c r="A28" s="1232" t="s">
        <v>421</v>
      </c>
      <c r="B28" s="1185"/>
      <c r="C28" s="1233">
        <v>370.69940000000003</v>
      </c>
      <c r="D28" s="1243">
        <v>358.10160000000002</v>
      </c>
      <c r="E28" s="1243" t="s">
        <v>405</v>
      </c>
      <c r="F28" s="1244">
        <v>367.35489999999999</v>
      </c>
      <c r="G28" s="1236">
        <v>12.181600000000003</v>
      </c>
      <c r="H28" s="1237">
        <v>3.4297623160299606E-2</v>
      </c>
      <c r="I28" s="1227"/>
      <c r="J28" s="1233" t="s">
        <v>405</v>
      </c>
      <c r="K28" s="1243" t="s">
        <v>405</v>
      </c>
      <c r="L28" s="1243" t="s">
        <v>405</v>
      </c>
      <c r="M28" s="1244" t="s">
        <v>405</v>
      </c>
      <c r="N28" s="1236" t="s">
        <v>405</v>
      </c>
      <c r="O28" s="1238" t="s">
        <v>405</v>
      </c>
      <c r="P28" s="1185"/>
      <c r="Q28" s="1233" t="s">
        <v>405</v>
      </c>
      <c r="R28" s="1243" t="s">
        <v>405</v>
      </c>
      <c r="S28" s="1243" t="s">
        <v>405</v>
      </c>
      <c r="T28" s="1244" t="s">
        <v>405</v>
      </c>
      <c r="U28" s="1236" t="s">
        <v>405</v>
      </c>
      <c r="V28" s="1238" t="s">
        <v>405</v>
      </c>
      <c r="W28" s="1185"/>
      <c r="X28" s="1241">
        <v>367.35489999999999</v>
      </c>
      <c r="Y28" s="1230"/>
      <c r="Z28" s="1240">
        <v>12.181600000000003</v>
      </c>
      <c r="AA28" s="1238">
        <v>3.4297623160299606E-2</v>
      </c>
      <c r="AB28" s="1162"/>
    </row>
    <row r="29" spans="1:28">
      <c r="A29" s="1232" t="s">
        <v>422</v>
      </c>
      <c r="B29" s="1185"/>
      <c r="C29" s="1233" t="s">
        <v>405</v>
      </c>
      <c r="D29" s="1243" t="s">
        <v>405</v>
      </c>
      <c r="E29" s="1243" t="s">
        <v>405</v>
      </c>
      <c r="F29" s="1244" t="s">
        <v>405</v>
      </c>
      <c r="G29" s="1236" t="s">
        <v>405</v>
      </c>
      <c r="H29" s="1237" t="s">
        <v>405</v>
      </c>
      <c r="I29" s="1227"/>
      <c r="J29" s="1233" t="s">
        <v>405</v>
      </c>
      <c r="K29" s="1243" t="s">
        <v>405</v>
      </c>
      <c r="L29" s="1243" t="s">
        <v>405</v>
      </c>
      <c r="M29" s="1244" t="s">
        <v>405</v>
      </c>
      <c r="N29" s="1236" t="s">
        <v>405</v>
      </c>
      <c r="O29" s="1238" t="s">
        <v>405</v>
      </c>
      <c r="P29" s="1185"/>
      <c r="Q29" s="1233" t="s">
        <v>405</v>
      </c>
      <c r="R29" s="1243" t="s">
        <v>405</v>
      </c>
      <c r="S29" s="1243" t="s">
        <v>405</v>
      </c>
      <c r="T29" s="1244" t="s">
        <v>405</v>
      </c>
      <c r="U29" s="1236" t="s">
        <v>405</v>
      </c>
      <c r="V29" s="1238" t="s">
        <v>405</v>
      </c>
      <c r="W29" s="1185"/>
      <c r="X29" s="1241" t="s">
        <v>405</v>
      </c>
      <c r="Y29" s="1230"/>
      <c r="Z29" s="1240" t="s">
        <v>405</v>
      </c>
      <c r="AA29" s="1238" t="s">
        <v>405</v>
      </c>
      <c r="AB29" s="1159"/>
    </row>
    <row r="30" spans="1:28">
      <c r="A30" s="1232" t="s">
        <v>423</v>
      </c>
      <c r="B30" s="1185"/>
      <c r="C30" s="1233" t="s">
        <v>405</v>
      </c>
      <c r="D30" s="1243" t="s">
        <v>405</v>
      </c>
      <c r="E30" s="1243" t="s">
        <v>405</v>
      </c>
      <c r="F30" s="1244" t="s">
        <v>405</v>
      </c>
      <c r="G30" s="1236">
        <v>0</v>
      </c>
      <c r="H30" s="1237" t="s">
        <v>405</v>
      </c>
      <c r="I30" s="1227"/>
      <c r="J30" s="1233" t="s">
        <v>405</v>
      </c>
      <c r="K30" s="1243" t="s">
        <v>405</v>
      </c>
      <c r="L30" s="1243" t="s">
        <v>405</v>
      </c>
      <c r="M30" s="1244" t="s">
        <v>405</v>
      </c>
      <c r="N30" s="1236" t="s">
        <v>405</v>
      </c>
      <c r="O30" s="1238" t="s">
        <v>405</v>
      </c>
      <c r="P30" s="1185"/>
      <c r="Q30" s="1233" t="s">
        <v>405</v>
      </c>
      <c r="R30" s="1243" t="s">
        <v>405</v>
      </c>
      <c r="S30" s="1243" t="s">
        <v>405</v>
      </c>
      <c r="T30" s="1244" t="s">
        <v>405</v>
      </c>
      <c r="U30" s="1236" t="s">
        <v>405</v>
      </c>
      <c r="V30" s="1238" t="s">
        <v>405</v>
      </c>
      <c r="W30" s="1185"/>
      <c r="X30" s="1241" t="s">
        <v>405</v>
      </c>
      <c r="Y30" s="1230"/>
      <c r="Z30" s="1240" t="s">
        <v>405</v>
      </c>
      <c r="AA30" s="1238" t="s">
        <v>405</v>
      </c>
      <c r="AB30" s="1162"/>
    </row>
    <row r="31" spans="1:28">
      <c r="A31" s="1232" t="s">
        <v>424</v>
      </c>
      <c r="B31" s="1185"/>
      <c r="C31" s="1233" t="s">
        <v>405</v>
      </c>
      <c r="D31" s="1234">
        <v>348.81130000000002</v>
      </c>
      <c r="E31" s="1234">
        <v>328.15960000000001</v>
      </c>
      <c r="F31" s="1235">
        <v>338.35120000000001</v>
      </c>
      <c r="G31" s="1236">
        <v>-1.0314000000000192</v>
      </c>
      <c r="H31" s="1237">
        <v>-3.039047965334718E-3</v>
      </c>
      <c r="I31" s="1227"/>
      <c r="J31" s="1233" t="s">
        <v>405</v>
      </c>
      <c r="K31" s="1234" t="s">
        <v>405</v>
      </c>
      <c r="L31" s="1234" t="s">
        <v>405</v>
      </c>
      <c r="M31" s="1235" t="s">
        <v>405</v>
      </c>
      <c r="N31" s="1236" t="s">
        <v>405</v>
      </c>
      <c r="O31" s="1238" t="s">
        <v>405</v>
      </c>
      <c r="P31" s="1185"/>
      <c r="Q31" s="1233" t="s">
        <v>405</v>
      </c>
      <c r="R31" s="1234">
        <v>360.75279999999998</v>
      </c>
      <c r="S31" s="1234">
        <v>327.43459999999999</v>
      </c>
      <c r="T31" s="1235">
        <v>330.96089999999998</v>
      </c>
      <c r="U31" s="1236">
        <v>2.737199999999973</v>
      </c>
      <c r="V31" s="1238">
        <v>8.3394343552887218E-3</v>
      </c>
      <c r="W31" s="1185"/>
      <c r="X31" s="1241">
        <v>332.70350000000002</v>
      </c>
      <c r="Y31" s="1206"/>
      <c r="Z31" s="1240">
        <v>1.8485000000000014</v>
      </c>
      <c r="AA31" s="1238">
        <v>5.5870396397212918E-3</v>
      </c>
      <c r="AB31" s="1162"/>
    </row>
    <row r="32" spans="1:28">
      <c r="A32" s="1232" t="s">
        <v>425</v>
      </c>
      <c r="B32" s="1185"/>
      <c r="C32" s="1233">
        <v>367.49419999999998</v>
      </c>
      <c r="D32" s="1234">
        <v>370.09870000000001</v>
      </c>
      <c r="E32" s="1234" t="s">
        <v>405</v>
      </c>
      <c r="F32" s="1235">
        <v>368.46780000000001</v>
      </c>
      <c r="G32" s="1236">
        <v>-3.5133999999999901</v>
      </c>
      <c r="H32" s="1237">
        <v>-9.445100988974664E-3</v>
      </c>
      <c r="I32" s="1227"/>
      <c r="J32" s="1233" t="s">
        <v>405</v>
      </c>
      <c r="K32" s="1234" t="s">
        <v>405</v>
      </c>
      <c r="L32" s="1234" t="s">
        <v>405</v>
      </c>
      <c r="M32" s="1235" t="s">
        <v>405</v>
      </c>
      <c r="N32" s="1236" t="s">
        <v>405</v>
      </c>
      <c r="O32" s="1238" t="s">
        <v>405</v>
      </c>
      <c r="P32" s="1185"/>
      <c r="Q32" s="1233">
        <v>472.58819999999997</v>
      </c>
      <c r="R32" s="1234">
        <v>450.41500000000002</v>
      </c>
      <c r="S32" s="1234" t="s">
        <v>405</v>
      </c>
      <c r="T32" s="1235">
        <v>463.04090000000002</v>
      </c>
      <c r="U32" s="1236">
        <v>4.1644000000000005</v>
      </c>
      <c r="V32" s="1238">
        <v>9.0752086890482087E-3</v>
      </c>
      <c r="W32" s="1185"/>
      <c r="X32" s="1241">
        <v>372.42099999999999</v>
      </c>
      <c r="Y32" s="1206"/>
      <c r="Z32" s="1240">
        <v>-3.1924000000000206</v>
      </c>
      <c r="AA32" s="1238">
        <v>-8.4991643003151651E-3</v>
      </c>
      <c r="AB32" s="1159"/>
    </row>
    <row r="33" spans="1:28">
      <c r="A33" s="1232" t="s">
        <v>426</v>
      </c>
      <c r="B33" s="1185"/>
      <c r="C33" s="1233" t="s">
        <v>405</v>
      </c>
      <c r="D33" s="1234">
        <v>309.56560000000002</v>
      </c>
      <c r="E33" s="1234">
        <v>318.41609999999997</v>
      </c>
      <c r="F33" s="1235">
        <v>315.1825</v>
      </c>
      <c r="G33" s="1236">
        <v>5.9442000000000235</v>
      </c>
      <c r="H33" s="1237">
        <v>1.9222069193887137E-2</v>
      </c>
      <c r="I33" s="1227"/>
      <c r="J33" s="1233" t="s">
        <v>405</v>
      </c>
      <c r="K33" s="1234" t="s">
        <v>405</v>
      </c>
      <c r="L33" s="1234" t="s">
        <v>405</v>
      </c>
      <c r="M33" s="1235" t="s">
        <v>405</v>
      </c>
      <c r="N33" s="1236" t="s">
        <v>405</v>
      </c>
      <c r="O33" s="1238" t="s">
        <v>405</v>
      </c>
      <c r="P33" s="1185"/>
      <c r="Q33" s="1233" t="s">
        <v>405</v>
      </c>
      <c r="R33" s="1234" t="s">
        <v>405</v>
      </c>
      <c r="S33" s="1234">
        <v>306.49990000000003</v>
      </c>
      <c r="T33" s="1235">
        <v>306.49990000000003</v>
      </c>
      <c r="U33" s="1236">
        <v>12.237500000000011</v>
      </c>
      <c r="V33" s="1238">
        <v>4.1587032526072099E-2</v>
      </c>
      <c r="W33" s="1185"/>
      <c r="X33" s="1241">
        <v>315.12779999999998</v>
      </c>
      <c r="Y33" s="1206"/>
      <c r="Z33" s="1240">
        <v>5.9837999999999738</v>
      </c>
      <c r="AA33" s="1238">
        <v>1.9356028258675551E-2</v>
      </c>
      <c r="AB33" s="1162"/>
    </row>
    <row r="34" spans="1:28">
      <c r="A34" s="1232" t="s">
        <v>427</v>
      </c>
      <c r="B34" s="1185"/>
      <c r="C34" s="1233">
        <v>369.08359999999999</v>
      </c>
      <c r="D34" s="1234">
        <v>371.7604</v>
      </c>
      <c r="E34" s="1234" t="s">
        <v>405</v>
      </c>
      <c r="F34" s="1235">
        <v>370.3458</v>
      </c>
      <c r="G34" s="1236">
        <v>5.3636999999999944</v>
      </c>
      <c r="H34" s="1237">
        <v>1.4695789190757536E-2</v>
      </c>
      <c r="I34" s="1227"/>
      <c r="J34" s="1233" t="s">
        <v>405</v>
      </c>
      <c r="K34" s="1234" t="s">
        <v>405</v>
      </c>
      <c r="L34" s="1234" t="s">
        <v>405</v>
      </c>
      <c r="M34" s="1235" t="s">
        <v>405</v>
      </c>
      <c r="N34" s="1236" t="s">
        <v>405</v>
      </c>
      <c r="O34" s="1238" t="s">
        <v>405</v>
      </c>
      <c r="P34" s="1185"/>
      <c r="Q34" s="1233">
        <v>369.69600000000003</v>
      </c>
      <c r="R34" s="1234">
        <v>364.05099999999999</v>
      </c>
      <c r="S34" s="1234" t="s">
        <v>405</v>
      </c>
      <c r="T34" s="1235">
        <v>364.88299999999998</v>
      </c>
      <c r="U34" s="1236">
        <v>-1.980700000000013</v>
      </c>
      <c r="V34" s="1238">
        <v>-5.3990078604124747E-3</v>
      </c>
      <c r="W34" s="1185"/>
      <c r="X34" s="1241">
        <v>367.92340000000002</v>
      </c>
      <c r="Y34" s="1206"/>
      <c r="Z34" s="1240">
        <v>2.106899999999996</v>
      </c>
      <c r="AA34" s="1238">
        <v>5.7594449676272585E-3</v>
      </c>
      <c r="AB34" s="1162"/>
    </row>
    <row r="35" spans="1:28">
      <c r="A35" s="1232" t="s">
        <v>428</v>
      </c>
      <c r="B35" s="1185"/>
      <c r="C35" s="1233" t="s">
        <v>405</v>
      </c>
      <c r="D35" s="1234">
        <v>331.98250000000002</v>
      </c>
      <c r="E35" s="1234">
        <v>282.2133</v>
      </c>
      <c r="F35" s="1235">
        <v>292.0752</v>
      </c>
      <c r="G35" s="1236">
        <v>3.8856000000000108</v>
      </c>
      <c r="H35" s="1237">
        <v>1.3482790496256669E-2</v>
      </c>
      <c r="I35" s="1227"/>
      <c r="J35" s="1233" t="s">
        <v>405</v>
      </c>
      <c r="K35" s="1234" t="s">
        <v>405</v>
      </c>
      <c r="L35" s="1234" t="s">
        <v>405</v>
      </c>
      <c r="M35" s="1235" t="s">
        <v>405</v>
      </c>
      <c r="N35" s="1236" t="s">
        <v>405</v>
      </c>
      <c r="O35" s="1238" t="s">
        <v>405</v>
      </c>
      <c r="P35" s="1185"/>
      <c r="Q35" s="1233" t="s">
        <v>405</v>
      </c>
      <c r="R35" s="1234" t="s">
        <v>405</v>
      </c>
      <c r="S35" s="1234">
        <v>272.0444</v>
      </c>
      <c r="T35" s="1235">
        <v>272.0471</v>
      </c>
      <c r="U35" s="1236">
        <v>-27.065099999999973</v>
      </c>
      <c r="V35" s="1238">
        <v>-9.0484774609661422E-2</v>
      </c>
      <c r="W35" s="1185"/>
      <c r="X35" s="1241">
        <v>278.77050000000003</v>
      </c>
      <c r="Y35" s="1206"/>
      <c r="Z35" s="1240">
        <v>-16.674999999999955</v>
      </c>
      <c r="AA35" s="1238">
        <v>-5.6440189476569924E-2</v>
      </c>
      <c r="AB35" s="1159"/>
    </row>
    <row r="36" spans="1:28">
      <c r="A36" s="1232" t="s">
        <v>429</v>
      </c>
      <c r="B36" s="1185"/>
      <c r="C36" s="1233">
        <v>327.61070000000001</v>
      </c>
      <c r="D36" s="1234">
        <v>337.78120000000001</v>
      </c>
      <c r="E36" s="1234">
        <v>321.79919999999998</v>
      </c>
      <c r="F36" s="1235">
        <v>332.69819999999999</v>
      </c>
      <c r="G36" s="1236">
        <v>12.085800000000006</v>
      </c>
      <c r="H36" s="1237">
        <v>3.7695984310026631E-2</v>
      </c>
      <c r="I36" s="1227"/>
      <c r="J36" s="1233" t="s">
        <v>405</v>
      </c>
      <c r="K36" s="1234" t="s">
        <v>405</v>
      </c>
      <c r="L36" s="1234" t="s">
        <v>405</v>
      </c>
      <c r="M36" s="1235" t="s">
        <v>405</v>
      </c>
      <c r="N36" s="1236" t="s">
        <v>405</v>
      </c>
      <c r="O36" s="1238" t="s">
        <v>405</v>
      </c>
      <c r="P36" s="1185"/>
      <c r="Q36" s="1233" t="s">
        <v>405</v>
      </c>
      <c r="R36" s="1234">
        <v>344.1379</v>
      </c>
      <c r="S36" s="1234" t="s">
        <v>405</v>
      </c>
      <c r="T36" s="1235">
        <v>344.1379</v>
      </c>
      <c r="U36" s="1236">
        <v>-78.184899999999971</v>
      </c>
      <c r="V36" s="1238">
        <v>-0.18513066308520398</v>
      </c>
      <c r="W36" s="1185"/>
      <c r="X36" s="1241">
        <v>333.42020000000002</v>
      </c>
      <c r="Y36" s="1206"/>
      <c r="Z36" s="1240">
        <v>6.3885999999999967</v>
      </c>
      <c r="AA36" s="1238">
        <v>1.9535115261032798E-2</v>
      </c>
      <c r="AB36" s="1162"/>
    </row>
    <row r="37" spans="1:28">
      <c r="A37" s="1232" t="s">
        <v>430</v>
      </c>
      <c r="B37" s="1185"/>
      <c r="C37" s="1233" t="s">
        <v>405</v>
      </c>
      <c r="D37" s="1234" t="s">
        <v>411</v>
      </c>
      <c r="E37" s="1234">
        <v>319.82459999999998</v>
      </c>
      <c r="F37" s="1235" t="s">
        <v>411</v>
      </c>
      <c r="G37" s="1236" t="s">
        <v>405</v>
      </c>
      <c r="H37" s="1237" t="s">
        <v>405</v>
      </c>
      <c r="I37" s="1227"/>
      <c r="J37" s="1233" t="s">
        <v>405</v>
      </c>
      <c r="K37" s="1234" t="s">
        <v>405</v>
      </c>
      <c r="L37" s="1234" t="s">
        <v>405</v>
      </c>
      <c r="M37" s="1235" t="s">
        <v>405</v>
      </c>
      <c r="N37" s="1236" t="s">
        <v>405</v>
      </c>
      <c r="O37" s="1238" t="s">
        <v>405</v>
      </c>
      <c r="P37" s="1185"/>
      <c r="Q37" s="1233" t="s">
        <v>405</v>
      </c>
      <c r="R37" s="1234" t="s">
        <v>405</v>
      </c>
      <c r="S37" s="1234" t="s">
        <v>405</v>
      </c>
      <c r="T37" s="1235" t="s">
        <v>405</v>
      </c>
      <c r="U37" s="1236" t="s">
        <v>405</v>
      </c>
      <c r="V37" s="1238" t="s">
        <v>405</v>
      </c>
      <c r="W37" s="1185"/>
      <c r="X37" s="1241" t="s">
        <v>411</v>
      </c>
      <c r="Y37" s="1206"/>
      <c r="Z37" s="1240" t="s">
        <v>405</v>
      </c>
      <c r="AA37" s="1238" t="s">
        <v>405</v>
      </c>
      <c r="AB37" s="1162"/>
    </row>
    <row r="38" spans="1:28">
      <c r="A38" s="1232" t="s">
        <v>431</v>
      </c>
      <c r="B38" s="1185"/>
      <c r="C38" s="1233" t="s">
        <v>405</v>
      </c>
      <c r="D38" s="1234">
        <v>384.59820000000002</v>
      </c>
      <c r="E38" s="1234">
        <v>371.0795</v>
      </c>
      <c r="F38" s="1235">
        <v>372.97579999999999</v>
      </c>
      <c r="G38" s="1236">
        <v>2.5020000000000095</v>
      </c>
      <c r="H38" s="1237">
        <v>6.7535140136765204E-3</v>
      </c>
      <c r="I38" s="1227"/>
      <c r="J38" s="1233" t="s">
        <v>405</v>
      </c>
      <c r="K38" s="1234" t="s">
        <v>405</v>
      </c>
      <c r="L38" s="1234" t="s">
        <v>405</v>
      </c>
      <c r="M38" s="1235" t="s">
        <v>405</v>
      </c>
      <c r="N38" s="1236" t="s">
        <v>405</v>
      </c>
      <c r="O38" s="1238" t="s">
        <v>405</v>
      </c>
      <c r="P38" s="1185"/>
      <c r="Q38" s="1233" t="s">
        <v>405</v>
      </c>
      <c r="R38" s="1234" t="s">
        <v>405</v>
      </c>
      <c r="S38" s="1234" t="s">
        <v>405</v>
      </c>
      <c r="T38" s="1235" t="s">
        <v>405</v>
      </c>
      <c r="U38" s="1236" t="s">
        <v>405</v>
      </c>
      <c r="V38" s="1238" t="s">
        <v>405</v>
      </c>
      <c r="W38" s="1185"/>
      <c r="X38" s="1241">
        <v>372.97579999999999</v>
      </c>
      <c r="Y38" s="1206"/>
      <c r="Z38" s="1240">
        <v>2.5020000000000095</v>
      </c>
      <c r="AA38" s="1238">
        <v>6.7535140136765204E-3</v>
      </c>
      <c r="AB38" s="1159"/>
    </row>
    <row r="39" spans="1:28">
      <c r="A39" s="1232" t="s">
        <v>432</v>
      </c>
      <c r="B39" s="1185"/>
      <c r="C39" s="1233" t="s">
        <v>405</v>
      </c>
      <c r="D39" s="1234">
        <v>402.50389999999999</v>
      </c>
      <c r="E39" s="1234">
        <v>414.83049999999997</v>
      </c>
      <c r="F39" s="1235">
        <v>410.14510000000001</v>
      </c>
      <c r="G39" s="1236">
        <v>1.5337000000000103</v>
      </c>
      <c r="H39" s="1237">
        <v>3.7534439812496601E-3</v>
      </c>
      <c r="I39" s="1227"/>
      <c r="J39" s="1233" t="s">
        <v>405</v>
      </c>
      <c r="K39" s="1234" t="s">
        <v>405</v>
      </c>
      <c r="L39" s="1234" t="s">
        <v>405</v>
      </c>
      <c r="M39" s="1235" t="s">
        <v>405</v>
      </c>
      <c r="N39" s="1236" t="s">
        <v>405</v>
      </c>
      <c r="O39" s="1238" t="s">
        <v>405</v>
      </c>
      <c r="P39" s="1185"/>
      <c r="Q39" s="1233" t="s">
        <v>405</v>
      </c>
      <c r="R39" s="1234" t="s">
        <v>405</v>
      </c>
      <c r="S39" s="1234" t="s">
        <v>405</v>
      </c>
      <c r="T39" s="1235" t="s">
        <v>405</v>
      </c>
      <c r="U39" s="1236" t="s">
        <v>405</v>
      </c>
      <c r="V39" s="1238" t="s">
        <v>405</v>
      </c>
      <c r="W39" s="1185"/>
      <c r="X39" s="1241">
        <v>410.14510000000001</v>
      </c>
      <c r="Y39" s="1206"/>
      <c r="Z39" s="1240">
        <v>-1.4004999999999654</v>
      </c>
      <c r="AA39" s="1238">
        <v>-3.4030250839760523E-3</v>
      </c>
      <c r="AB39" s="1162"/>
    </row>
    <row r="40" spans="1:28">
      <c r="A40" s="1232" t="s">
        <v>433</v>
      </c>
      <c r="B40" s="1185"/>
      <c r="C40" s="1233">
        <v>369.55700000000002</v>
      </c>
      <c r="D40" s="1243">
        <v>379.69510000000002</v>
      </c>
      <c r="E40" s="1234">
        <v>365.31119999999999</v>
      </c>
      <c r="F40" s="1244">
        <v>371.52710000000002</v>
      </c>
      <c r="G40" s="1236">
        <v>1.2022000000000048</v>
      </c>
      <c r="H40" s="1237">
        <v>3.2463385529841737E-3</v>
      </c>
      <c r="I40" s="1245"/>
      <c r="J40" s="1233">
        <v>385.12090000000001</v>
      </c>
      <c r="K40" s="1234">
        <v>404.80560000000003</v>
      </c>
      <c r="L40" s="1234">
        <v>406.05709999999999</v>
      </c>
      <c r="M40" s="1244">
        <v>401.50850000000003</v>
      </c>
      <c r="N40" s="1236">
        <v>-1.8098999999999705</v>
      </c>
      <c r="O40" s="1238">
        <v>-4.4875215214579267E-3</v>
      </c>
      <c r="P40" s="1185"/>
      <c r="Q40" s="1233" t="s">
        <v>405</v>
      </c>
      <c r="R40" s="1243">
        <v>311.09730000000002</v>
      </c>
      <c r="S40" s="1234">
        <v>266.06939999999997</v>
      </c>
      <c r="T40" s="1244">
        <v>371.52710000000002</v>
      </c>
      <c r="U40" s="1236">
        <v>1.2022000000000048</v>
      </c>
      <c r="V40" s="1238">
        <v>3.2463385529841737E-3</v>
      </c>
      <c r="W40" s="1185"/>
      <c r="X40" s="1241">
        <v>393.37529999999998</v>
      </c>
      <c r="Y40" s="1206"/>
      <c r="Z40" s="1240">
        <v>-1.4927000000000135</v>
      </c>
      <c r="AA40" s="1238">
        <v>-3.7802506153955528E-3</v>
      </c>
      <c r="AB40" s="1162"/>
    </row>
    <row r="41" spans="1:28" ht="13.5" thickBot="1">
      <c r="A41" s="1247" t="s">
        <v>434</v>
      </c>
      <c r="B41" s="1185"/>
      <c r="C41" s="1248">
        <v>368.05739999999997</v>
      </c>
      <c r="D41" s="1249">
        <v>375.6</v>
      </c>
      <c r="E41" s="1249">
        <v>375.0806</v>
      </c>
      <c r="F41" s="1250">
        <v>373.45929999999998</v>
      </c>
      <c r="G41" s="1251">
        <v>-1.6801000000000386</v>
      </c>
      <c r="H41" s="1252">
        <v>-4.4786018210831724E-3</v>
      </c>
      <c r="I41" s="1245"/>
      <c r="J41" s="1248">
        <v>383.14389999999997</v>
      </c>
      <c r="K41" s="1249">
        <v>404.57810000000001</v>
      </c>
      <c r="L41" s="1249">
        <v>414.80220000000003</v>
      </c>
      <c r="M41" s="1250">
        <v>404.4631</v>
      </c>
      <c r="N41" s="1251">
        <v>0.70280000000002474</v>
      </c>
      <c r="O41" s="1253">
        <v>1.7406367094536801E-3</v>
      </c>
      <c r="P41" s="1185"/>
      <c r="Q41" s="1248" t="s">
        <v>405</v>
      </c>
      <c r="R41" s="1249" t="s">
        <v>405</v>
      </c>
      <c r="S41" s="1249" t="s">
        <v>405</v>
      </c>
      <c r="T41" s="1250">
        <v>373.45929999999998</v>
      </c>
      <c r="U41" s="1251">
        <v>-1.6801000000000386</v>
      </c>
      <c r="V41" s="1253">
        <v>-4.4786018210831724E-3</v>
      </c>
      <c r="W41" s="1185"/>
      <c r="X41" s="1254">
        <v>393.99970000000002</v>
      </c>
      <c r="Y41" s="1206"/>
      <c r="Z41" s="1255">
        <v>-0.10139999999995553</v>
      </c>
      <c r="AA41" s="1253">
        <v>-2.5729438461341569E-4</v>
      </c>
      <c r="AB41" s="1159"/>
    </row>
    <row r="42" spans="1:28">
      <c r="A42" s="1167" t="s">
        <v>438</v>
      </c>
      <c r="B42" s="1163"/>
      <c r="C42" s="1161"/>
      <c r="D42" s="1162"/>
      <c r="E42" s="1163"/>
      <c r="F42" s="1161"/>
      <c r="G42" s="1162"/>
      <c r="H42" s="1163"/>
      <c r="I42" s="1161"/>
      <c r="J42" s="1162"/>
      <c r="K42" s="1163"/>
      <c r="L42" s="1161"/>
      <c r="M42" s="1162"/>
      <c r="N42" s="1163"/>
      <c r="O42" s="1161"/>
      <c r="P42" s="1162"/>
      <c r="Q42" s="1163"/>
      <c r="R42" s="1161"/>
      <c r="S42" s="1162"/>
      <c r="T42" s="1163"/>
      <c r="U42" s="1161"/>
      <c r="V42" s="1162"/>
      <c r="W42" s="1163"/>
      <c r="X42" s="1161"/>
      <c r="Y42" s="1162"/>
      <c r="Z42" s="1163"/>
      <c r="AA42" s="1161"/>
      <c r="AB42" s="1162"/>
    </row>
    <row r="43" spans="1:28">
      <c r="A43" s="1159"/>
      <c r="B43" s="1160"/>
      <c r="C43" s="1159"/>
      <c r="D43" s="1159"/>
      <c r="E43" s="1160"/>
      <c r="F43" s="1159"/>
      <c r="G43" s="1159"/>
      <c r="H43" s="1160"/>
      <c r="I43" s="1159"/>
      <c r="J43" s="1159"/>
      <c r="K43" s="1160"/>
      <c r="L43" s="1159"/>
      <c r="M43" s="1159"/>
      <c r="N43" s="1160"/>
      <c r="O43" s="1159"/>
      <c r="P43" s="1159"/>
      <c r="Q43" s="1160"/>
      <c r="R43" s="1159"/>
      <c r="S43" s="1159"/>
      <c r="T43" s="1160"/>
      <c r="U43" s="1159"/>
      <c r="V43" s="1159"/>
      <c r="W43" s="1160"/>
      <c r="X43" s="1159"/>
      <c r="Y43" s="1159"/>
      <c r="Z43" s="1160"/>
      <c r="AA43" s="1159"/>
      <c r="AB43" s="1159"/>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
    <mergeCell ref="X3:Z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83" t="s">
        <v>88</v>
      </c>
      <c r="B1" s="1283"/>
      <c r="C1" s="1283"/>
      <c r="D1" s="1283"/>
      <c r="E1" s="1283"/>
      <c r="F1" s="1283"/>
      <c r="G1" s="1283"/>
      <c r="H1" s="1283"/>
      <c r="I1" s="1283"/>
      <c r="J1" s="1283"/>
      <c r="K1" s="1283"/>
      <c r="L1" s="152"/>
    </row>
    <row r="2" spans="1:12" s="122" customFormat="1" ht="27" thickBot="1">
      <c r="A2" s="1094"/>
      <c r="B2" s="1095"/>
      <c r="C2" s="1096"/>
      <c r="D2" s="1096"/>
      <c r="E2" s="1097" t="s">
        <v>8</v>
      </c>
      <c r="F2" s="1096"/>
      <c r="G2" s="1096"/>
      <c r="H2" s="1096"/>
      <c r="I2" s="1096"/>
      <c r="J2" s="1096"/>
      <c r="K2" s="1098"/>
      <c r="L2" s="5"/>
    </row>
    <row r="3" spans="1:12" s="122" customFormat="1" ht="39" customHeight="1" thickBot="1">
      <c r="A3" s="794"/>
      <c r="B3" s="1289" t="s">
        <v>99</v>
      </c>
      <c r="C3" s="1290"/>
      <c r="D3" s="1290"/>
      <c r="E3" s="1290"/>
      <c r="F3" s="1291"/>
      <c r="G3" s="1285" t="s">
        <v>71</v>
      </c>
      <c r="H3" s="1286"/>
      <c r="I3" s="1292" t="s">
        <v>313</v>
      </c>
      <c r="J3" s="1287" t="s">
        <v>72</v>
      </c>
      <c r="K3" s="1288"/>
      <c r="L3" s="5"/>
    </row>
    <row r="4" spans="1:12" s="122" customFormat="1" ht="31.5">
      <c r="A4" s="795" t="s">
        <v>73</v>
      </c>
      <c r="B4" s="1090" t="s">
        <v>74</v>
      </c>
      <c r="C4" s="148" t="s">
        <v>75</v>
      </c>
      <c r="D4" s="148" t="s">
        <v>76</v>
      </c>
      <c r="E4" s="648" t="s">
        <v>69</v>
      </c>
      <c r="F4" s="649" t="s">
        <v>77</v>
      </c>
      <c r="G4" s="1088" t="s">
        <v>78</v>
      </c>
      <c r="H4" s="651" t="s">
        <v>91</v>
      </c>
      <c r="I4" s="1293"/>
      <c r="J4" s="124" t="s">
        <v>70</v>
      </c>
      <c r="K4" s="650" t="s">
        <v>81</v>
      </c>
      <c r="L4" s="5"/>
    </row>
    <row r="5" spans="1:12" s="122" customFormat="1" ht="21" customHeight="1" thickBot="1">
      <c r="A5" s="796"/>
      <c r="B5" s="1091" t="s">
        <v>467</v>
      </c>
      <c r="C5" s="933" t="s">
        <v>467</v>
      </c>
      <c r="D5" s="933" t="s">
        <v>467</v>
      </c>
      <c r="E5" s="1036" t="s">
        <v>126</v>
      </c>
      <c r="F5" s="1037" t="s">
        <v>79</v>
      </c>
      <c r="G5" s="1089" t="s">
        <v>467</v>
      </c>
      <c r="H5" s="793" t="s">
        <v>90</v>
      </c>
      <c r="I5" s="890"/>
      <c r="J5" s="933" t="s">
        <v>467</v>
      </c>
      <c r="K5" s="1023" t="s">
        <v>80</v>
      </c>
      <c r="L5" s="5"/>
    </row>
    <row r="6" spans="1:12" s="122" customFormat="1" ht="28.5" customHeight="1" thickBot="1">
      <c r="A6" s="79" t="s">
        <v>22</v>
      </c>
      <c r="B6" s="776">
        <v>6.2849360176077624</v>
      </c>
      <c r="C6" s="777">
        <v>12133.081115072901</v>
      </c>
      <c r="D6" s="777">
        <v>12375.742737374359</v>
      </c>
      <c r="E6" s="1030">
        <v>0.31237221507004354</v>
      </c>
      <c r="F6" s="1038">
        <v>-4.539802065044138</v>
      </c>
      <c r="G6" s="778">
        <v>323.59196128664962</v>
      </c>
      <c r="H6" s="1030">
        <v>2.3998772758907664E-2</v>
      </c>
      <c r="I6" s="778">
        <v>-7.5136899747262014</v>
      </c>
      <c r="J6" s="779">
        <v>100</v>
      </c>
      <c r="K6" s="1024" t="s">
        <v>23</v>
      </c>
    </row>
    <row r="7" spans="1:12" s="122" customFormat="1" ht="25.5" customHeight="1">
      <c r="A7" s="877" t="s">
        <v>103</v>
      </c>
      <c r="B7" s="963">
        <v>6.3460691668868989</v>
      </c>
      <c r="C7" s="964">
        <v>11773.783240977547</v>
      </c>
      <c r="D7" s="964">
        <v>12009.258905797098</v>
      </c>
      <c r="E7" s="1039">
        <v>-3.4289022014898412</v>
      </c>
      <c r="F7" s="1040">
        <v>-9.533247059073636</v>
      </c>
      <c r="G7" s="780">
        <v>243.51176470588234</v>
      </c>
      <c r="H7" s="1031">
        <v>-3.8853660927575944</v>
      </c>
      <c r="I7" s="781">
        <v>-5.5555555555555554</v>
      </c>
      <c r="J7" s="781">
        <v>9.6783376031881585E-2</v>
      </c>
      <c r="K7" s="1025">
        <v>2.0066279274165433E-3</v>
      </c>
    </row>
    <row r="8" spans="1:12" s="122" customFormat="1" ht="24" customHeight="1">
      <c r="A8" s="878" t="s">
        <v>104</v>
      </c>
      <c r="B8" s="965">
        <v>6.7871094877711533</v>
      </c>
      <c r="C8" s="782">
        <v>12733.788907638185</v>
      </c>
      <c r="D8" s="782">
        <v>12988.464685790948</v>
      </c>
      <c r="E8" s="1041">
        <v>0.56876358842893171</v>
      </c>
      <c r="F8" s="783">
        <v>-6.1124347163220492</v>
      </c>
      <c r="G8" s="784">
        <v>356.60127106540989</v>
      </c>
      <c r="H8" s="1032">
        <v>0.8532893751683871</v>
      </c>
      <c r="I8" s="785">
        <v>-10.494695129745622</v>
      </c>
      <c r="J8" s="785">
        <v>39.863364645602047</v>
      </c>
      <c r="K8" s="1026">
        <v>-1.3276631555773974</v>
      </c>
    </row>
    <row r="9" spans="1:12" s="122" customFormat="1" ht="24" customHeight="1">
      <c r="A9" s="878" t="s">
        <v>105</v>
      </c>
      <c r="B9" s="965">
        <v>6.7009905532369123</v>
      </c>
      <c r="C9" s="782">
        <v>12572.214921645238</v>
      </c>
      <c r="D9" s="782">
        <v>12823.659220078143</v>
      </c>
      <c r="E9" s="1041">
        <v>8.3306070514975586E-2</v>
      </c>
      <c r="F9" s="783">
        <v>-5.9404136381717363</v>
      </c>
      <c r="G9" s="786">
        <v>378.66920289855068</v>
      </c>
      <c r="H9" s="1033">
        <v>-1.3765281213410254</v>
      </c>
      <c r="I9" s="787">
        <v>-2.5309005297233669</v>
      </c>
      <c r="J9" s="787">
        <v>9.4278394534585814</v>
      </c>
      <c r="K9" s="1027">
        <v>0.48196750737602123</v>
      </c>
    </row>
    <row r="10" spans="1:12" s="122" customFormat="1" ht="24" customHeight="1">
      <c r="A10" s="878" t="s">
        <v>106</v>
      </c>
      <c r="B10" s="1092" t="s">
        <v>100</v>
      </c>
      <c r="C10" s="865" t="s">
        <v>100</v>
      </c>
      <c r="D10" s="865" t="s">
        <v>100</v>
      </c>
      <c r="E10" s="1034" t="s">
        <v>100</v>
      </c>
      <c r="F10" s="1093" t="s">
        <v>100</v>
      </c>
      <c r="G10" s="962" t="s">
        <v>100</v>
      </c>
      <c r="H10" s="1034" t="s">
        <v>100</v>
      </c>
      <c r="I10" s="788" t="s">
        <v>100</v>
      </c>
      <c r="J10" s="858" t="s">
        <v>100</v>
      </c>
      <c r="K10" s="1028" t="s">
        <v>100</v>
      </c>
    </row>
    <row r="11" spans="1:12" s="122" customFormat="1" ht="24" customHeight="1">
      <c r="A11" s="878" t="s">
        <v>98</v>
      </c>
      <c r="B11" s="965">
        <v>5.0275173254349008</v>
      </c>
      <c r="C11" s="782">
        <v>10323.444200071666</v>
      </c>
      <c r="D11" s="782">
        <v>10529.9130840731</v>
      </c>
      <c r="E11" s="1041">
        <v>0.92167477832385547</v>
      </c>
      <c r="F11" s="783">
        <v>-3.8933241515607127</v>
      </c>
      <c r="G11" s="786">
        <v>286.80859026565832</v>
      </c>
      <c r="H11" s="1033">
        <v>-0.25504762333195646</v>
      </c>
      <c r="I11" s="787">
        <v>-5.2196287447160445</v>
      </c>
      <c r="J11" s="787">
        <v>29.359521776259605</v>
      </c>
      <c r="K11" s="1027">
        <v>0.71061697423770198</v>
      </c>
    </row>
    <row r="12" spans="1:12" s="122" customFormat="1" ht="24" customHeight="1" thickBot="1">
      <c r="A12" s="879" t="s">
        <v>107</v>
      </c>
      <c r="B12" s="966">
        <v>6.7192806865005643</v>
      </c>
      <c r="C12" s="789">
        <v>12971.584336873675</v>
      </c>
      <c r="D12" s="789">
        <v>13231.01602361115</v>
      </c>
      <c r="E12" s="1042">
        <v>-0.22888413806407101</v>
      </c>
      <c r="F12" s="790">
        <v>-2.2139390502808696</v>
      </c>
      <c r="G12" s="791">
        <v>288.42295740691128</v>
      </c>
      <c r="H12" s="1035">
        <v>1.5931988731308865E-2</v>
      </c>
      <c r="I12" s="792">
        <v>-6.9309399152331084</v>
      </c>
      <c r="J12" s="792">
        <v>21.25249074864788</v>
      </c>
      <c r="K12" s="1029">
        <v>0.13307204603625422</v>
      </c>
    </row>
    <row r="13" spans="1:12" s="122" customFormat="1" ht="15">
      <c r="A13" s="960"/>
      <c r="B13" s="961"/>
    </row>
    <row r="14" spans="1:12" s="122" customFormat="1" ht="46.5" customHeight="1">
      <c r="A14" s="1284" t="s">
        <v>435</v>
      </c>
      <c r="B14" s="1284"/>
      <c r="C14" s="1284"/>
      <c r="D14" s="1284"/>
      <c r="E14" s="1284"/>
      <c r="F14" s="1284"/>
      <c r="G14" s="1284"/>
      <c r="H14" s="1284"/>
      <c r="I14" s="1284"/>
      <c r="J14" s="1284"/>
      <c r="K14" s="1284"/>
    </row>
    <row r="15" spans="1:12" s="122" customFormat="1" ht="33.75" customHeight="1">
      <c r="A15" s="1284" t="s">
        <v>339</v>
      </c>
      <c r="B15" s="1284"/>
      <c r="C15" s="1284"/>
      <c r="D15" s="1284"/>
      <c r="E15" s="1284"/>
      <c r="F15" s="1284"/>
      <c r="G15" s="1284"/>
      <c r="H15" s="1284"/>
      <c r="I15" s="1284"/>
      <c r="J15" s="1284"/>
      <c r="K15" s="1284"/>
    </row>
    <row r="16" spans="1:12" s="122" customFormat="1">
      <c r="A16" s="1284" t="s">
        <v>169</v>
      </c>
      <c r="B16" s="1284"/>
      <c r="C16" s="1284"/>
      <c r="D16" s="1284"/>
      <c r="E16" s="1284"/>
      <c r="F16" s="1284"/>
      <c r="G16" s="1284"/>
      <c r="H16" s="1284"/>
      <c r="I16" s="1284"/>
      <c r="J16" s="1284"/>
      <c r="K16" s="1284"/>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Z15" sqref="Z15:AA15"/>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3"/>
    </row>
    <row r="44" spans="1:7">
      <c r="A44" s="1003" t="s">
        <v>358</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94" t="s">
        <v>87</v>
      </c>
      <c r="B1" s="1294"/>
      <c r="C1" s="1294"/>
      <c r="D1" s="1294"/>
      <c r="E1" s="1294"/>
      <c r="F1" s="1294"/>
      <c r="G1" s="1294"/>
      <c r="H1" s="1294"/>
      <c r="I1" s="1294"/>
      <c r="J1" s="1294"/>
      <c r="K1" s="147"/>
    </row>
    <row r="2" spans="1:11" ht="19.5" thickBot="1">
      <c r="A2" s="1308" t="s">
        <v>340</v>
      </c>
      <c r="B2" s="1309"/>
      <c r="C2" s="1309"/>
      <c r="D2" s="1309"/>
      <c r="E2" s="1309"/>
      <c r="F2" s="1309"/>
      <c r="G2" s="1309"/>
      <c r="H2" s="1309"/>
      <c r="I2" s="1309"/>
      <c r="J2" s="1310"/>
    </row>
    <row r="3" spans="1:11" ht="26.25" thickBot="1">
      <c r="A3" s="754"/>
      <c r="B3" s="851"/>
      <c r="C3" s="852" t="s">
        <v>82</v>
      </c>
      <c r="D3" s="149"/>
      <c r="E3" s="797"/>
      <c r="F3" s="798" t="s">
        <v>326</v>
      </c>
      <c r="G3" s="799" t="s">
        <v>327</v>
      </c>
      <c r="H3" s="800" t="s">
        <v>91</v>
      </c>
      <c r="I3" s="798" t="s">
        <v>328</v>
      </c>
      <c r="J3" s="799" t="s">
        <v>329</v>
      </c>
    </row>
    <row r="4" spans="1:11" ht="27">
      <c r="A4" s="755" t="s">
        <v>73</v>
      </c>
      <c r="B4" s="801" t="s">
        <v>83</v>
      </c>
      <c r="C4" s="802" t="s">
        <v>84</v>
      </c>
      <c r="D4" s="967" t="s">
        <v>85</v>
      </c>
      <c r="E4" s="803" t="s">
        <v>92</v>
      </c>
      <c r="F4" s="804" t="s">
        <v>78</v>
      </c>
      <c r="G4" s="805" t="s">
        <v>69</v>
      </c>
      <c r="H4" s="806" t="s">
        <v>93</v>
      </c>
      <c r="I4" s="150" t="s">
        <v>70</v>
      </c>
      <c r="J4" s="807" t="s">
        <v>92</v>
      </c>
    </row>
    <row r="5" spans="1:11" ht="14.25" thickBot="1">
      <c r="A5" s="151"/>
      <c r="B5" s="933" t="s">
        <v>467</v>
      </c>
      <c r="C5" s="933" t="s">
        <v>467</v>
      </c>
      <c r="D5" s="933" t="s">
        <v>467</v>
      </c>
      <c r="E5" s="808" t="s">
        <v>70</v>
      </c>
      <c r="F5" s="933" t="s">
        <v>467</v>
      </c>
      <c r="G5" s="809" t="s">
        <v>94</v>
      </c>
      <c r="H5" s="810" t="s">
        <v>90</v>
      </c>
      <c r="I5" s="933" t="s">
        <v>467</v>
      </c>
      <c r="J5" s="811" t="s">
        <v>80</v>
      </c>
    </row>
    <row r="6" spans="1:11" ht="16.5" thickBot="1">
      <c r="A6" s="1136" t="s">
        <v>333</v>
      </c>
      <c r="B6" s="1137"/>
      <c r="C6" s="1137"/>
      <c r="D6" s="1137"/>
      <c r="E6" s="1137"/>
      <c r="F6" s="1137"/>
      <c r="G6" s="1137"/>
      <c r="H6" s="1137"/>
      <c r="I6" s="812"/>
      <c r="J6" s="813"/>
    </row>
    <row r="7" spans="1:11" ht="15.75" thickBot="1">
      <c r="A7" s="814" t="s">
        <v>22</v>
      </c>
      <c r="B7" s="815">
        <v>6.361678271435232</v>
      </c>
      <c r="C7" s="816">
        <v>12281.232184237899</v>
      </c>
      <c r="D7" s="817">
        <v>12526.856827922657</v>
      </c>
      <c r="E7" s="818">
        <v>0.3156723790981793</v>
      </c>
      <c r="F7" s="819">
        <v>322.66865016461406</v>
      </c>
      <c r="G7" s="818">
        <v>9.6273760872753564E-2</v>
      </c>
      <c r="H7" s="818">
        <v>-14.233423969880779</v>
      </c>
      <c r="I7" s="818">
        <v>100</v>
      </c>
      <c r="J7" s="820" t="s">
        <v>23</v>
      </c>
    </row>
    <row r="8" spans="1:11" ht="15">
      <c r="A8" s="821" t="s">
        <v>103</v>
      </c>
      <c r="B8" s="822">
        <v>6.3498820754901972</v>
      </c>
      <c r="C8" s="823">
        <v>11780.857282913166</v>
      </c>
      <c r="D8" s="824">
        <v>12016.47442857143</v>
      </c>
      <c r="E8" s="825">
        <v>-4.180679105936413</v>
      </c>
      <c r="F8" s="826">
        <v>245.02499999999998</v>
      </c>
      <c r="G8" s="827">
        <v>-5.2441854041213292</v>
      </c>
      <c r="H8" s="827">
        <v>14.285714285714285</v>
      </c>
      <c r="I8" s="827">
        <v>9.7549079380563355E-2</v>
      </c>
      <c r="J8" s="828">
        <v>2.4342637213652665E-2</v>
      </c>
    </row>
    <row r="9" spans="1:11" ht="15">
      <c r="A9" s="829" t="s">
        <v>104</v>
      </c>
      <c r="B9" s="830">
        <v>6.8426085582560479</v>
      </c>
      <c r="C9" s="831">
        <v>12837.914743444742</v>
      </c>
      <c r="D9" s="832">
        <v>13094.673038313638</v>
      </c>
      <c r="E9" s="833">
        <v>0.77459031215380891</v>
      </c>
      <c r="F9" s="834">
        <v>355.69050593379137</v>
      </c>
      <c r="G9" s="835">
        <v>1.2694557940455533</v>
      </c>
      <c r="H9" s="835">
        <v>-19.889917438078559</v>
      </c>
      <c r="I9" s="835">
        <v>39.044019022070479</v>
      </c>
      <c r="J9" s="836">
        <v>-2.7568594552355208</v>
      </c>
    </row>
    <row r="10" spans="1:11" ht="15">
      <c r="A10" s="829" t="s">
        <v>105</v>
      </c>
      <c r="B10" s="830">
        <v>6.6975529324440473</v>
      </c>
      <c r="C10" s="831">
        <v>12565.765351677386</v>
      </c>
      <c r="D10" s="832">
        <v>12817.080658710935</v>
      </c>
      <c r="E10" s="833">
        <v>-0.2181003827278844</v>
      </c>
      <c r="F10" s="834">
        <v>376.5984427141268</v>
      </c>
      <c r="G10" s="835">
        <v>-3.228873455973237</v>
      </c>
      <c r="H10" s="835">
        <v>-7.4150360453141095</v>
      </c>
      <c r="I10" s="835">
        <v>10.962077795390806</v>
      </c>
      <c r="J10" s="836">
        <v>0.80729846052362397</v>
      </c>
    </row>
    <row r="11" spans="1:11" ht="15">
      <c r="A11" s="829" t="s">
        <v>106</v>
      </c>
      <c r="B11" s="837" t="s">
        <v>100</v>
      </c>
      <c r="C11" s="831" t="s">
        <v>100</v>
      </c>
      <c r="D11" s="832" t="s">
        <v>100</v>
      </c>
      <c r="E11" s="833" t="s">
        <v>100</v>
      </c>
      <c r="F11" s="834" t="s">
        <v>100</v>
      </c>
      <c r="G11" s="835" t="s">
        <v>100</v>
      </c>
      <c r="H11" s="835" t="s">
        <v>100</v>
      </c>
      <c r="I11" s="835" t="s">
        <v>100</v>
      </c>
      <c r="J11" s="836" t="s">
        <v>100</v>
      </c>
    </row>
    <row r="12" spans="1:11" ht="15">
      <c r="A12" s="829" t="s">
        <v>98</v>
      </c>
      <c r="B12" s="830">
        <v>5.0944272931109671</v>
      </c>
      <c r="C12" s="831">
        <v>10460.836330823342</v>
      </c>
      <c r="D12" s="832">
        <v>10670.053057439809</v>
      </c>
      <c r="E12" s="833">
        <v>2.0174354472878924</v>
      </c>
      <c r="F12" s="834">
        <v>283.39912854030501</v>
      </c>
      <c r="G12" s="835">
        <v>1.0887933282120879</v>
      </c>
      <c r="H12" s="835">
        <v>-6.25</v>
      </c>
      <c r="I12" s="835">
        <v>27.984392147299108</v>
      </c>
      <c r="J12" s="836">
        <v>2.3830535152137706</v>
      </c>
    </row>
    <row r="13" spans="1:11" ht="15.75" thickBot="1">
      <c r="A13" s="838" t="s">
        <v>107</v>
      </c>
      <c r="B13" s="839">
        <v>6.817717476970647</v>
      </c>
      <c r="C13" s="840">
        <v>13161.616750908584</v>
      </c>
      <c r="D13" s="841">
        <v>13424.849085926757</v>
      </c>
      <c r="E13" s="842">
        <v>0.3476992174661428</v>
      </c>
      <c r="F13" s="843">
        <v>287.34635503617142</v>
      </c>
      <c r="G13" s="844">
        <v>0.34191320271928133</v>
      </c>
      <c r="H13" s="844">
        <v>-15.988779803646564</v>
      </c>
      <c r="I13" s="844">
        <v>21.911961955859041</v>
      </c>
      <c r="J13" s="845">
        <v>-0.4578351577155253</v>
      </c>
    </row>
    <row r="14" spans="1:11" ht="16.5" thickBot="1">
      <c r="A14" s="1136" t="s">
        <v>330</v>
      </c>
      <c r="B14" s="1137"/>
      <c r="C14" s="1137"/>
      <c r="D14" s="1137"/>
      <c r="E14" s="1137"/>
      <c r="F14" s="1137"/>
      <c r="G14" s="1137"/>
      <c r="H14" s="1137"/>
      <c r="I14" s="812"/>
      <c r="J14" s="813"/>
    </row>
    <row r="15" spans="1:11" ht="15.75" thickBot="1">
      <c r="A15" s="814" t="s">
        <v>22</v>
      </c>
      <c r="B15" s="846">
        <v>6.3044016431411576</v>
      </c>
      <c r="C15" s="847">
        <v>12170.659542743546</v>
      </c>
      <c r="D15" s="848">
        <v>12414.072733598417</v>
      </c>
      <c r="E15" s="818">
        <v>0.45893009258736689</v>
      </c>
      <c r="F15" s="818">
        <v>325.92105458596359</v>
      </c>
      <c r="G15" s="818">
        <v>-0.16707727709853515</v>
      </c>
      <c r="H15" s="818">
        <v>-0.11127596439169139</v>
      </c>
      <c r="I15" s="818">
        <v>100</v>
      </c>
      <c r="J15" s="820" t="s">
        <v>23</v>
      </c>
    </row>
    <row r="16" spans="1:11" ht="15">
      <c r="A16" s="821" t="s">
        <v>103</v>
      </c>
      <c r="B16" s="822">
        <v>6.3426412872009355</v>
      </c>
      <c r="C16" s="823">
        <v>11767.423538406187</v>
      </c>
      <c r="D16" s="824">
        <v>12002.77200917431</v>
      </c>
      <c r="E16" s="825">
        <v>-2.9411734282288191</v>
      </c>
      <c r="F16" s="826">
        <v>242.22222222222223</v>
      </c>
      <c r="G16" s="827">
        <v>-3.1075877506656817</v>
      </c>
      <c r="H16" s="827">
        <v>-18.181818181818183</v>
      </c>
      <c r="I16" s="827">
        <v>0.11139992573338284</v>
      </c>
      <c r="J16" s="828">
        <v>-2.4604030745351085E-2</v>
      </c>
    </row>
    <row r="17" spans="1:10" ht="15">
      <c r="A17" s="829" t="s">
        <v>104</v>
      </c>
      <c r="B17" s="830">
        <v>6.7533433392542799</v>
      </c>
      <c r="C17" s="831">
        <v>12670.437784717224</v>
      </c>
      <c r="D17" s="832">
        <v>12923.846540411569</v>
      </c>
      <c r="E17" s="833">
        <v>0.45211309769322822</v>
      </c>
      <c r="F17" s="834">
        <v>357.53248730964464</v>
      </c>
      <c r="G17" s="835">
        <v>0.51969804108569617</v>
      </c>
      <c r="H17" s="835">
        <v>-0.14080540692762603</v>
      </c>
      <c r="I17" s="835">
        <v>43.891570738952836</v>
      </c>
      <c r="J17" s="836">
        <v>-1.2979211591179762E-2</v>
      </c>
    </row>
    <row r="18" spans="1:10" ht="15">
      <c r="A18" s="829" t="s">
        <v>105</v>
      </c>
      <c r="B18" s="830">
        <v>6.7349156999250779</v>
      </c>
      <c r="C18" s="831">
        <v>12635.864352579883</v>
      </c>
      <c r="D18" s="832">
        <v>12888.581639631482</v>
      </c>
      <c r="E18" s="833">
        <v>0.49182126391857572</v>
      </c>
      <c r="F18" s="834">
        <v>376.28696296296295</v>
      </c>
      <c r="G18" s="835">
        <v>0.7577844917776696</v>
      </c>
      <c r="H18" s="835">
        <v>5.6338028169014089</v>
      </c>
      <c r="I18" s="835">
        <v>8.354994430003714</v>
      </c>
      <c r="J18" s="836">
        <v>0.45440095819362547</v>
      </c>
    </row>
    <row r="19" spans="1:10" ht="15">
      <c r="A19" s="829" t="s">
        <v>106</v>
      </c>
      <c r="B19" s="837" t="s">
        <v>100</v>
      </c>
      <c r="C19" s="831" t="s">
        <v>100</v>
      </c>
      <c r="D19" s="832" t="s">
        <v>100</v>
      </c>
      <c r="E19" s="833" t="s">
        <v>100</v>
      </c>
      <c r="F19" s="834" t="s">
        <v>100</v>
      </c>
      <c r="G19" s="835" t="s">
        <v>100</v>
      </c>
      <c r="H19" s="835" t="s">
        <v>100</v>
      </c>
      <c r="I19" s="835" t="s">
        <v>100</v>
      </c>
      <c r="J19" s="836" t="s">
        <v>100</v>
      </c>
    </row>
    <row r="20" spans="1:10" ht="15">
      <c r="A20" s="829" t="s">
        <v>98</v>
      </c>
      <c r="B20" s="830">
        <v>5.0491868275409768</v>
      </c>
      <c r="C20" s="831">
        <v>10367.940097620076</v>
      </c>
      <c r="D20" s="832">
        <v>10575.298899572477</v>
      </c>
      <c r="E20" s="833">
        <v>0.18229854320399877</v>
      </c>
      <c r="F20" s="834">
        <v>288.03494423791818</v>
      </c>
      <c r="G20" s="835">
        <v>-2.0966582627152301</v>
      </c>
      <c r="H20" s="835">
        <v>-4.1852181656277825</v>
      </c>
      <c r="I20" s="835">
        <v>26.63696001980443</v>
      </c>
      <c r="J20" s="836">
        <v>-1.1325750939443324</v>
      </c>
    </row>
    <row r="21" spans="1:10" ht="15.75" thickBot="1">
      <c r="A21" s="838" t="s">
        <v>107</v>
      </c>
      <c r="B21" s="839">
        <v>6.6924183307382439</v>
      </c>
      <c r="C21" s="840">
        <v>12919.726507216687</v>
      </c>
      <c r="D21" s="841">
        <v>13178.121037361021</v>
      </c>
      <c r="E21" s="842">
        <v>-0.73598253081960119</v>
      </c>
      <c r="F21" s="843">
        <v>288.32121390689451</v>
      </c>
      <c r="G21" s="844">
        <v>-0.44657643041638145</v>
      </c>
      <c r="H21" s="844">
        <v>3.4125533211456429</v>
      </c>
      <c r="I21" s="844">
        <v>21.005074885505632</v>
      </c>
      <c r="J21" s="845">
        <v>0.71575737808723616</v>
      </c>
    </row>
    <row r="22" spans="1:10" ht="16.5" thickBot="1">
      <c r="A22" s="1136" t="s">
        <v>334</v>
      </c>
      <c r="B22" s="1137"/>
      <c r="C22" s="1137"/>
      <c r="D22" s="1137"/>
      <c r="E22" s="1137"/>
      <c r="F22" s="1137"/>
      <c r="G22" s="1137"/>
      <c r="H22" s="1137"/>
      <c r="I22" s="812"/>
      <c r="J22" s="813"/>
    </row>
    <row r="23" spans="1:10" ht="15.75" thickBot="1">
      <c r="A23" s="814" t="s">
        <v>22</v>
      </c>
      <c r="B23" s="846">
        <v>5.6588514792572688</v>
      </c>
      <c r="C23" s="847">
        <v>10924.423705129862</v>
      </c>
      <c r="D23" s="848">
        <v>11142.91217923246</v>
      </c>
      <c r="E23" s="818">
        <v>0.25122983695798334</v>
      </c>
      <c r="F23" s="818">
        <v>314.42781662781658</v>
      </c>
      <c r="G23" s="818">
        <v>0.18061136628113172</v>
      </c>
      <c r="H23" s="818">
        <v>-3.1602708803611739</v>
      </c>
      <c r="I23" s="818">
        <v>100</v>
      </c>
      <c r="J23" s="820" t="s">
        <v>23</v>
      </c>
    </row>
    <row r="24" spans="1:10" ht="15">
      <c r="A24" s="821" t="s">
        <v>103</v>
      </c>
      <c r="B24" s="849" t="s">
        <v>100</v>
      </c>
      <c r="C24" s="823" t="s">
        <v>100</v>
      </c>
      <c r="D24" s="824" t="s">
        <v>100</v>
      </c>
      <c r="E24" s="825" t="s">
        <v>100</v>
      </c>
      <c r="F24" s="826" t="s">
        <v>100</v>
      </c>
      <c r="G24" s="827" t="s">
        <v>100</v>
      </c>
      <c r="H24" s="850" t="s">
        <v>100</v>
      </c>
      <c r="I24" s="850" t="s">
        <v>100</v>
      </c>
      <c r="J24" s="859" t="s">
        <v>100</v>
      </c>
    </row>
    <row r="25" spans="1:10" ht="15">
      <c r="A25" s="829" t="s">
        <v>104</v>
      </c>
      <c r="B25" s="837">
        <v>6.5607634349637305</v>
      </c>
      <c r="C25" s="831">
        <v>12309.124643459156</v>
      </c>
      <c r="D25" s="832">
        <v>12555.30713632834</v>
      </c>
      <c r="E25" s="833">
        <v>1.0535310126711557</v>
      </c>
      <c r="F25" s="834">
        <v>354.92913385826773</v>
      </c>
      <c r="G25" s="835">
        <v>-1.5256489900152932</v>
      </c>
      <c r="H25" s="835">
        <v>-7.6363636363636367</v>
      </c>
      <c r="I25" s="1076">
        <v>19.735819735819735</v>
      </c>
      <c r="J25" s="1077">
        <v>-0.95643007606890151</v>
      </c>
    </row>
    <row r="26" spans="1:10" ht="15">
      <c r="A26" s="829" t="s">
        <v>105</v>
      </c>
      <c r="B26" s="830">
        <v>6.485092354766774</v>
      </c>
      <c r="C26" s="831">
        <v>12167.152635584942</v>
      </c>
      <c r="D26" s="832">
        <v>12410.495688296642</v>
      </c>
      <c r="E26" s="833">
        <v>0.16743461842681026</v>
      </c>
      <c r="F26" s="834">
        <v>420.99512195121952</v>
      </c>
      <c r="G26" s="835">
        <v>4.8673109157937748</v>
      </c>
      <c r="H26" s="835">
        <v>-7.8651685393258424</v>
      </c>
      <c r="I26" s="835">
        <v>6.3714063714063709</v>
      </c>
      <c r="J26" s="836">
        <v>-0.32535811316849816</v>
      </c>
    </row>
    <row r="27" spans="1:10" ht="15">
      <c r="A27" s="829" t="s">
        <v>106</v>
      </c>
      <c r="B27" s="837" t="s">
        <v>100</v>
      </c>
      <c r="C27" s="831" t="s">
        <v>100</v>
      </c>
      <c r="D27" s="832" t="s">
        <v>100</v>
      </c>
      <c r="E27" s="833" t="s">
        <v>100</v>
      </c>
      <c r="F27" s="834" t="s">
        <v>100</v>
      </c>
      <c r="G27" s="835" t="s">
        <v>100</v>
      </c>
      <c r="H27" s="835" t="s">
        <v>100</v>
      </c>
      <c r="I27" s="835" t="s">
        <v>100</v>
      </c>
      <c r="J27" s="836" t="s">
        <v>100</v>
      </c>
    </row>
    <row r="28" spans="1:10" ht="15">
      <c r="A28" s="829" t="s">
        <v>98</v>
      </c>
      <c r="B28" s="837">
        <v>4.7547618164028806</v>
      </c>
      <c r="C28" s="831">
        <v>9763.3712862482153</v>
      </c>
      <c r="D28" s="832">
        <v>9958.6387119731789</v>
      </c>
      <c r="E28" s="833">
        <v>-0.23552707923755334</v>
      </c>
      <c r="F28" s="834">
        <v>294.070985915493</v>
      </c>
      <c r="G28" s="835">
        <v>1.0435149192802209</v>
      </c>
      <c r="H28" s="835">
        <v>-4.9531459170013381</v>
      </c>
      <c r="I28" s="835">
        <v>55.167055167055167</v>
      </c>
      <c r="J28" s="836">
        <v>-1.04061977651142</v>
      </c>
    </row>
    <row r="29" spans="1:10" ht="15.75" thickBot="1">
      <c r="A29" s="838" t="s">
        <v>107</v>
      </c>
      <c r="B29" s="839">
        <v>6.2023000683958465</v>
      </c>
      <c r="C29" s="840">
        <v>11973.552255590437</v>
      </c>
      <c r="D29" s="841">
        <v>12213.023300702245</v>
      </c>
      <c r="E29" s="842">
        <v>3.4911999668287265E-2</v>
      </c>
      <c r="F29" s="843">
        <v>295.45477178423238</v>
      </c>
      <c r="G29" s="844">
        <v>-0.7128847616481413</v>
      </c>
      <c r="H29" s="844">
        <v>10.550458715596331</v>
      </c>
      <c r="I29" s="844">
        <v>18.725718725718725</v>
      </c>
      <c r="J29" s="845">
        <v>2.3224079657488232</v>
      </c>
    </row>
    <row r="30" spans="1:10" ht="15">
      <c r="A30" s="934" t="s">
        <v>436</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96" t="s">
        <v>60</v>
      </c>
      <c r="C33" s="1297"/>
      <c r="D33" s="1297"/>
      <c r="E33" s="1297"/>
      <c r="F33" s="1297"/>
      <c r="G33" s="1297"/>
      <c r="H33" s="1298"/>
    </row>
    <row r="34" spans="1:8" ht="15.75">
      <c r="A34" s="643" t="s">
        <v>63</v>
      </c>
      <c r="B34" s="1302" t="s">
        <v>64</v>
      </c>
      <c r="C34" s="1303"/>
      <c r="D34" s="1303"/>
      <c r="E34" s="1303"/>
      <c r="F34" s="1303"/>
      <c r="G34" s="1303"/>
      <c r="H34" s="1304"/>
    </row>
    <row r="35" spans="1:8" ht="15.75">
      <c r="A35" s="640" t="s">
        <v>65</v>
      </c>
      <c r="B35" s="1299" t="s">
        <v>66</v>
      </c>
      <c r="C35" s="1300"/>
      <c r="D35" s="1300"/>
      <c r="E35" s="1300"/>
      <c r="F35" s="1300"/>
      <c r="G35" s="1300"/>
      <c r="H35" s="1301"/>
    </row>
    <row r="36" spans="1:8" ht="16.5" thickBot="1">
      <c r="A36" s="641" t="s">
        <v>67</v>
      </c>
      <c r="B36" s="1305" t="s">
        <v>62</v>
      </c>
      <c r="C36" s="1306"/>
      <c r="D36" s="1306"/>
      <c r="E36" s="1306"/>
      <c r="F36" s="1306"/>
      <c r="G36" s="1306"/>
      <c r="H36" s="1307"/>
    </row>
    <row r="37" spans="1:8">
      <c r="A37" s="1295"/>
      <c r="B37" s="1295"/>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AE311" sqref="AE311"/>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443</v>
      </c>
      <c r="B1" s="756"/>
      <c r="C1" s="757"/>
      <c r="D1" s="757"/>
      <c r="E1" s="866" t="s">
        <v>468</v>
      </c>
      <c r="G1" s="758"/>
      <c r="H1" s="757"/>
      <c r="I1" s="757"/>
      <c r="J1" s="757"/>
      <c r="K1" s="757"/>
    </row>
    <row r="2" spans="1:12" ht="15" customHeight="1" thickBot="1">
      <c r="A2" s="759" t="s">
        <v>338</v>
      </c>
      <c r="B2" s="759"/>
      <c r="C2" s="757"/>
      <c r="D2" s="757"/>
      <c r="E2" s="757"/>
      <c r="F2" s="758"/>
      <c r="G2" s="757"/>
      <c r="H2" s="757"/>
      <c r="I2" s="757"/>
      <c r="J2" s="757"/>
      <c r="K2" s="757"/>
    </row>
    <row r="3" spans="1:12" ht="21" thickBot="1">
      <c r="A3" s="1021" t="s">
        <v>8</v>
      </c>
      <c r="B3" s="1012"/>
      <c r="C3" s="1012"/>
      <c r="D3" s="1012"/>
      <c r="E3" s="1012"/>
      <c r="F3" s="1012"/>
      <c r="G3" s="1012"/>
      <c r="H3" s="1012"/>
      <c r="I3" s="1012"/>
      <c r="J3" s="1012"/>
      <c r="K3" s="1012"/>
      <c r="L3" s="1022"/>
    </row>
    <row r="4" spans="1:12">
      <c r="A4" s="27"/>
      <c r="B4" s="28"/>
      <c r="C4" s="3" t="s">
        <v>9</v>
      </c>
      <c r="D4" s="3"/>
      <c r="E4" s="3"/>
      <c r="F4" s="3"/>
      <c r="G4" s="1013"/>
      <c r="H4" s="1313" t="s">
        <v>10</v>
      </c>
      <c r="I4" s="1314"/>
      <c r="J4" s="1044" t="s">
        <v>11</v>
      </c>
      <c r="K4" s="1014" t="s">
        <v>12</v>
      </c>
      <c r="L4" s="1015"/>
    </row>
    <row r="5" spans="1:12" ht="15.75">
      <c r="A5" s="29" t="s">
        <v>13</v>
      </c>
      <c r="B5" s="30" t="s">
        <v>14</v>
      </c>
      <c r="C5" s="1016" t="s">
        <v>40</v>
      </c>
      <c r="D5" s="1016"/>
      <c r="E5" s="1017" t="s">
        <v>41</v>
      </c>
      <c r="F5" s="1018"/>
      <c r="G5" s="1045"/>
      <c r="H5" s="1311" t="s">
        <v>15</v>
      </c>
      <c r="I5" s="1312"/>
      <c r="J5" s="1046" t="s">
        <v>16</v>
      </c>
      <c r="K5" s="1019" t="s">
        <v>17</v>
      </c>
      <c r="L5" s="1020"/>
    </row>
    <row r="6" spans="1:12" ht="26.25" thickBot="1">
      <c r="A6" s="31" t="s">
        <v>18</v>
      </c>
      <c r="B6" s="32" t="s">
        <v>19</v>
      </c>
      <c r="C6" s="933" t="s">
        <v>467</v>
      </c>
      <c r="D6" s="1275" t="s">
        <v>463</v>
      </c>
      <c r="E6" s="1009" t="s">
        <v>467</v>
      </c>
      <c r="F6" s="1010" t="s">
        <v>463</v>
      </c>
      <c r="G6" s="1043" t="s">
        <v>20</v>
      </c>
      <c r="H6" s="81" t="s">
        <v>467</v>
      </c>
      <c r="I6" s="947" t="s">
        <v>20</v>
      </c>
      <c r="J6" s="1047" t="s">
        <v>20</v>
      </c>
      <c r="K6" s="1011" t="s">
        <v>467</v>
      </c>
      <c r="L6" s="1048" t="s">
        <v>21</v>
      </c>
    </row>
    <row r="7" spans="1:12" ht="15" thickBot="1">
      <c r="A7" s="33" t="s">
        <v>22</v>
      </c>
      <c r="B7" s="34" t="s">
        <v>23</v>
      </c>
      <c r="C7" s="82">
        <v>12133.081115072901</v>
      </c>
      <c r="D7" s="82">
        <v>12095.298762409424</v>
      </c>
      <c r="E7" s="83">
        <v>12375.742737374359</v>
      </c>
      <c r="F7" s="687">
        <v>12337.204737657612</v>
      </c>
      <c r="G7" s="1049">
        <v>0.31237221507004354</v>
      </c>
      <c r="H7" s="84">
        <v>323.59196128664962</v>
      </c>
      <c r="I7" s="84">
        <v>2.3998772758907664E-2</v>
      </c>
      <c r="J7" s="85">
        <v>-7.5136899747262014</v>
      </c>
      <c r="K7" s="84">
        <v>100</v>
      </c>
      <c r="L7" s="1050" t="s">
        <v>23</v>
      </c>
    </row>
    <row r="8" spans="1:12" ht="15" thickBot="1">
      <c r="A8" s="35"/>
      <c r="B8" s="36"/>
      <c r="C8" s="86"/>
      <c r="D8" s="86"/>
      <c r="E8" s="86"/>
      <c r="F8" s="86"/>
      <c r="G8" s="1051"/>
      <c r="H8" s="85"/>
      <c r="I8" s="85"/>
      <c r="J8" s="85"/>
      <c r="K8" s="85"/>
      <c r="L8" s="1052"/>
    </row>
    <row r="9" spans="1:12" ht="15">
      <c r="A9" s="37" t="s">
        <v>108</v>
      </c>
      <c r="B9" s="38" t="s">
        <v>23</v>
      </c>
      <c r="C9" s="87">
        <v>11773.783240977547</v>
      </c>
      <c r="D9" s="87">
        <v>12191.82913871689</v>
      </c>
      <c r="E9" s="88">
        <v>12009.258905797098</v>
      </c>
      <c r="F9" s="88">
        <v>12435.665721491228</v>
      </c>
      <c r="G9" s="1053">
        <v>-3.4289022014898412</v>
      </c>
      <c r="H9" s="89">
        <v>243.51176470588234</v>
      </c>
      <c r="I9" s="89">
        <v>-3.8853660927575944</v>
      </c>
      <c r="J9" s="89">
        <v>-5.5555555555555554</v>
      </c>
      <c r="K9" s="89">
        <v>9.6783376031881585E-2</v>
      </c>
      <c r="L9" s="1054">
        <v>2.0066279274165433E-3</v>
      </c>
    </row>
    <row r="10" spans="1:12" ht="15">
      <c r="A10" s="46" t="s">
        <v>109</v>
      </c>
      <c r="B10" s="90" t="s">
        <v>23</v>
      </c>
      <c r="C10" s="91">
        <v>12733.788907638185</v>
      </c>
      <c r="D10" s="91">
        <v>12661.773351167347</v>
      </c>
      <c r="E10" s="92">
        <v>12988.464685790948</v>
      </c>
      <c r="F10" s="92">
        <v>12915.008818190694</v>
      </c>
      <c r="G10" s="1055">
        <v>0.56876358842893171</v>
      </c>
      <c r="H10" s="93">
        <v>356.60127106540989</v>
      </c>
      <c r="I10" s="93">
        <v>0.8532893751683871</v>
      </c>
      <c r="J10" s="93">
        <v>-10.494695129745622</v>
      </c>
      <c r="K10" s="93">
        <v>39.863364645602047</v>
      </c>
      <c r="L10" s="1056">
        <v>-1.3276631555773974</v>
      </c>
    </row>
    <row r="11" spans="1:12" ht="15">
      <c r="A11" s="39" t="s">
        <v>110</v>
      </c>
      <c r="B11" s="40" t="s">
        <v>23</v>
      </c>
      <c r="C11" s="94">
        <v>12572.214921645238</v>
      </c>
      <c r="D11" s="94">
        <v>12561.750221148093</v>
      </c>
      <c r="E11" s="95">
        <v>12823.659220078143</v>
      </c>
      <c r="F11" s="95">
        <v>12812.985225571056</v>
      </c>
      <c r="G11" s="1057">
        <v>8.3306070514975586E-2</v>
      </c>
      <c r="H11" s="96">
        <v>378.66920289855068</v>
      </c>
      <c r="I11" s="96">
        <v>-1.3765281213410254</v>
      </c>
      <c r="J11" s="96">
        <v>-2.5309005297233669</v>
      </c>
      <c r="K11" s="96">
        <v>9.4278394534585814</v>
      </c>
      <c r="L11" s="1058">
        <v>0.48196750737602123</v>
      </c>
    </row>
    <row r="12" spans="1:12" ht="15">
      <c r="A12" s="39" t="s">
        <v>111</v>
      </c>
      <c r="B12" s="40" t="s">
        <v>23</v>
      </c>
      <c r="C12" s="94" t="s">
        <v>100</v>
      </c>
      <c r="D12" s="94" t="s">
        <v>100</v>
      </c>
      <c r="E12" s="95" t="s">
        <v>100</v>
      </c>
      <c r="F12" s="95" t="s">
        <v>100</v>
      </c>
      <c r="G12" s="1057" t="s">
        <v>100</v>
      </c>
      <c r="H12" s="96" t="s">
        <v>100</v>
      </c>
      <c r="I12" s="96" t="s">
        <v>100</v>
      </c>
      <c r="J12" s="96" t="s">
        <v>100</v>
      </c>
      <c r="K12" s="96" t="s">
        <v>100</v>
      </c>
      <c r="L12" s="1058" t="s">
        <v>100</v>
      </c>
    </row>
    <row r="13" spans="1:12" ht="15">
      <c r="A13" s="39" t="s">
        <v>98</v>
      </c>
      <c r="B13" s="40" t="s">
        <v>23</v>
      </c>
      <c r="C13" s="94">
        <v>10323.444200071666</v>
      </c>
      <c r="D13" s="94">
        <v>10229.16457019494</v>
      </c>
      <c r="E13" s="95">
        <v>10529.9130840731</v>
      </c>
      <c r="F13" s="95">
        <v>10433.747861598838</v>
      </c>
      <c r="G13" s="1057">
        <v>0.92167477832385547</v>
      </c>
      <c r="H13" s="96">
        <v>286.80859026565832</v>
      </c>
      <c r="I13" s="96">
        <v>-0.25504762333195646</v>
      </c>
      <c r="J13" s="96">
        <v>-5.2196287447160445</v>
      </c>
      <c r="K13" s="96">
        <v>29.359521776259605</v>
      </c>
      <c r="L13" s="1058">
        <v>0.71061697423770198</v>
      </c>
    </row>
    <row r="14" spans="1:12" ht="15.75" thickBot="1">
      <c r="A14" s="41" t="s">
        <v>112</v>
      </c>
      <c r="B14" s="42" t="s">
        <v>23</v>
      </c>
      <c r="C14" s="97">
        <v>12971.584336873675</v>
      </c>
      <c r="D14" s="97">
        <v>13001.34234724192</v>
      </c>
      <c r="E14" s="98">
        <v>13231.01602361115</v>
      </c>
      <c r="F14" s="98">
        <v>13261.369194186758</v>
      </c>
      <c r="G14" s="1059">
        <v>-0.22888413806407101</v>
      </c>
      <c r="H14" s="99">
        <v>288.42295740691128</v>
      </c>
      <c r="I14" s="99">
        <v>1.5931988731308865E-2</v>
      </c>
      <c r="J14" s="99">
        <v>-6.9309399152331084</v>
      </c>
      <c r="K14" s="99">
        <v>21.25249074864788</v>
      </c>
      <c r="L14" s="1060">
        <v>0.13307204603625422</v>
      </c>
    </row>
    <row r="15" spans="1:12" ht="15" thickBot="1">
      <c r="A15" s="35"/>
      <c r="B15" s="43"/>
      <c r="C15" s="86"/>
      <c r="D15" s="86"/>
      <c r="E15" s="86"/>
      <c r="F15" s="86"/>
      <c r="G15" s="1051"/>
      <c r="H15" s="85"/>
      <c r="I15" s="85"/>
      <c r="J15" s="85"/>
      <c r="K15" s="85"/>
      <c r="L15" s="1052"/>
    </row>
    <row r="16" spans="1:12" ht="14.25">
      <c r="A16" s="44" t="s">
        <v>113</v>
      </c>
      <c r="B16" s="45" t="s">
        <v>25</v>
      </c>
      <c r="C16" s="100" t="s">
        <v>100</v>
      </c>
      <c r="D16" s="100">
        <v>14005.598039215685</v>
      </c>
      <c r="E16" s="101" t="s">
        <v>100</v>
      </c>
      <c r="F16" s="101">
        <v>14285.71</v>
      </c>
      <c r="G16" s="1061" t="s">
        <v>100</v>
      </c>
      <c r="H16" s="102" t="s">
        <v>100</v>
      </c>
      <c r="I16" s="102" t="s">
        <v>100</v>
      </c>
      <c r="J16" s="103" t="s">
        <v>100</v>
      </c>
      <c r="K16" s="103" t="s">
        <v>100</v>
      </c>
      <c r="L16" s="1062" t="s">
        <v>100</v>
      </c>
    </row>
    <row r="17" spans="1:12" ht="15">
      <c r="A17" s="46" t="s">
        <v>113</v>
      </c>
      <c r="B17" s="47" t="s">
        <v>26</v>
      </c>
      <c r="C17" s="94" t="s">
        <v>100</v>
      </c>
      <c r="D17" s="94" t="s">
        <v>100</v>
      </c>
      <c r="E17" s="95" t="s">
        <v>100</v>
      </c>
      <c r="F17" s="95" t="s">
        <v>100</v>
      </c>
      <c r="G17" s="1057" t="s">
        <v>100</v>
      </c>
      <c r="H17" s="96" t="s">
        <v>100</v>
      </c>
      <c r="I17" s="96" t="s">
        <v>100</v>
      </c>
      <c r="J17" s="104" t="s">
        <v>100</v>
      </c>
      <c r="K17" s="104" t="s">
        <v>100</v>
      </c>
      <c r="L17" s="1063" t="s">
        <v>100</v>
      </c>
    </row>
    <row r="18" spans="1:12" ht="15">
      <c r="A18" s="46" t="s">
        <v>113</v>
      </c>
      <c r="B18" s="47" t="s">
        <v>27</v>
      </c>
      <c r="C18" s="1279" t="s">
        <v>100</v>
      </c>
      <c r="D18" s="94">
        <v>14005.598039215685</v>
      </c>
      <c r="E18" s="1280" t="s">
        <v>100</v>
      </c>
      <c r="F18" s="95">
        <v>14285.71</v>
      </c>
      <c r="G18" s="1057" t="s">
        <v>100</v>
      </c>
      <c r="H18" s="96" t="s">
        <v>100</v>
      </c>
      <c r="I18" s="96" t="s">
        <v>100</v>
      </c>
      <c r="J18" s="104" t="s">
        <v>100</v>
      </c>
      <c r="K18" s="104" t="s">
        <v>100</v>
      </c>
      <c r="L18" s="1063" t="s">
        <v>100</v>
      </c>
    </row>
    <row r="19" spans="1:12" ht="14.25">
      <c r="A19" s="44" t="s">
        <v>113</v>
      </c>
      <c r="B19" s="48" t="s">
        <v>28</v>
      </c>
      <c r="C19" s="105">
        <v>12603.388581314879</v>
      </c>
      <c r="D19" s="105">
        <v>12216.291148982955</v>
      </c>
      <c r="E19" s="106">
        <v>12855.456352941177</v>
      </c>
      <c r="F19" s="106">
        <v>12460.616971962614</v>
      </c>
      <c r="G19" s="1064">
        <v>3.1686984831247376</v>
      </c>
      <c r="H19" s="107">
        <v>283.33333333333331</v>
      </c>
      <c r="I19" s="107">
        <v>32.39875389408099</v>
      </c>
      <c r="J19" s="108">
        <v>-40</v>
      </c>
      <c r="K19" s="108">
        <v>1.7079419299743808E-2</v>
      </c>
      <c r="L19" s="1065">
        <v>-9.2474551737187008E-3</v>
      </c>
    </row>
    <row r="20" spans="1:12" ht="15">
      <c r="A20" s="46" t="s">
        <v>113</v>
      </c>
      <c r="B20" s="47" t="s">
        <v>29</v>
      </c>
      <c r="C20" s="94" t="s">
        <v>254</v>
      </c>
      <c r="D20" s="94">
        <v>12038.749019607842</v>
      </c>
      <c r="E20" s="95" t="s">
        <v>254</v>
      </c>
      <c r="F20" s="95">
        <v>12279.523999999999</v>
      </c>
      <c r="G20" s="1282" t="s">
        <v>100</v>
      </c>
      <c r="H20" s="96" t="s">
        <v>254</v>
      </c>
      <c r="I20" s="96" t="s">
        <v>100</v>
      </c>
      <c r="J20" s="104" t="s">
        <v>100</v>
      </c>
      <c r="K20" s="104" t="s">
        <v>254</v>
      </c>
      <c r="L20" s="1063" t="s">
        <v>100</v>
      </c>
    </row>
    <row r="21" spans="1:12" ht="15">
      <c r="A21" s="46" t="s">
        <v>113</v>
      </c>
      <c r="B21" s="47" t="s">
        <v>30</v>
      </c>
      <c r="C21" s="94" t="s">
        <v>254</v>
      </c>
      <c r="D21" s="94">
        <v>12864.705882352941</v>
      </c>
      <c r="E21" s="95" t="s">
        <v>254</v>
      </c>
      <c r="F21" s="95">
        <v>13122</v>
      </c>
      <c r="G21" s="1282" t="s">
        <v>100</v>
      </c>
      <c r="H21" s="96" t="s">
        <v>254</v>
      </c>
      <c r="I21" s="96" t="s">
        <v>100</v>
      </c>
      <c r="J21" s="104" t="s">
        <v>100</v>
      </c>
      <c r="K21" s="104" t="s">
        <v>254</v>
      </c>
      <c r="L21" s="1063" t="s">
        <v>100</v>
      </c>
    </row>
    <row r="22" spans="1:12" ht="14.25">
      <c r="A22" s="44" t="s">
        <v>113</v>
      </c>
      <c r="B22" s="48" t="s">
        <v>31</v>
      </c>
      <c r="C22" s="105">
        <v>11559.447514750578</v>
      </c>
      <c r="D22" s="105">
        <v>12031.614246133237</v>
      </c>
      <c r="E22" s="106">
        <v>11790.636465045591</v>
      </c>
      <c r="F22" s="106">
        <v>12272.246531055902</v>
      </c>
      <c r="G22" s="1064">
        <v>-3.9243838916661127</v>
      </c>
      <c r="H22" s="107">
        <v>234.97857142857143</v>
      </c>
      <c r="I22" s="107">
        <v>-12.441222918182305</v>
      </c>
      <c r="J22" s="108">
        <v>16.666666666666664</v>
      </c>
      <c r="K22" s="108">
        <v>7.9703956732137773E-2</v>
      </c>
      <c r="L22" s="1065">
        <v>1.6519457995827755E-2</v>
      </c>
    </row>
    <row r="23" spans="1:12" ht="15">
      <c r="A23" s="46" t="s">
        <v>113</v>
      </c>
      <c r="B23" s="47" t="s">
        <v>32</v>
      </c>
      <c r="C23" s="94">
        <v>11686.419607843136</v>
      </c>
      <c r="D23" s="94">
        <v>12229.067647058822</v>
      </c>
      <c r="E23" s="95">
        <v>11920.147999999999</v>
      </c>
      <c r="F23" s="95">
        <v>12473.648999999999</v>
      </c>
      <c r="G23" s="1057">
        <v>-4.4373623147484764</v>
      </c>
      <c r="H23" s="96">
        <v>223.6</v>
      </c>
      <c r="I23" s="96">
        <v>-19.073470865001816</v>
      </c>
      <c r="J23" s="104">
        <v>37.5</v>
      </c>
      <c r="K23" s="104">
        <v>6.2624537432393962E-2</v>
      </c>
      <c r="L23" s="1063">
        <v>2.0501538274853945E-2</v>
      </c>
    </row>
    <row r="24" spans="1:12" ht="15.75" thickBot="1">
      <c r="A24" s="49" t="s">
        <v>113</v>
      </c>
      <c r="B24" s="50" t="s">
        <v>33</v>
      </c>
      <c r="C24" s="109">
        <v>11183.120588235293</v>
      </c>
      <c r="D24" s="109">
        <v>11599.562745098039</v>
      </c>
      <c r="E24" s="110">
        <v>11406.782999999999</v>
      </c>
      <c r="F24" s="110">
        <v>11831.554</v>
      </c>
      <c r="G24" s="1066">
        <v>-3.5901539222996459</v>
      </c>
      <c r="H24" s="104">
        <v>276.7</v>
      </c>
      <c r="I24" s="104">
        <v>9.5841584158415802</v>
      </c>
      <c r="J24" s="104">
        <v>-25</v>
      </c>
      <c r="K24" s="104">
        <v>1.7079419299743808E-2</v>
      </c>
      <c r="L24" s="1063">
        <v>-3.9820802790262004E-3</v>
      </c>
    </row>
    <row r="25" spans="1:12" ht="15" thickBot="1">
      <c r="A25" s="35"/>
      <c r="B25" s="43"/>
      <c r="C25" s="86"/>
      <c r="D25" s="86"/>
      <c r="E25" s="86"/>
      <c r="F25" s="86"/>
      <c r="G25" s="1051"/>
      <c r="H25" s="85"/>
      <c r="I25" s="85"/>
      <c r="J25" s="85"/>
      <c r="K25" s="85"/>
      <c r="L25" s="1052"/>
    </row>
    <row r="26" spans="1:12" ht="14.25">
      <c r="A26" s="44" t="s">
        <v>114</v>
      </c>
      <c r="B26" s="45" t="s">
        <v>25</v>
      </c>
      <c r="C26" s="100">
        <v>13186.334688801109</v>
      </c>
      <c r="D26" s="100">
        <v>13222.46217990169</v>
      </c>
      <c r="E26" s="101">
        <v>13450.061382577132</v>
      </c>
      <c r="F26" s="101">
        <v>13486.911423499723</v>
      </c>
      <c r="G26" s="1061">
        <v>-0.27322816740964811</v>
      </c>
      <c r="H26" s="102">
        <v>422.37325383304949</v>
      </c>
      <c r="I26" s="102">
        <v>1.7050377349804642</v>
      </c>
      <c r="J26" s="103">
        <v>4.2628774422735347</v>
      </c>
      <c r="K26" s="103">
        <v>3.3418730429832051</v>
      </c>
      <c r="L26" s="1062">
        <v>0.37746697727132661</v>
      </c>
    </row>
    <row r="27" spans="1:12" ht="15">
      <c r="A27" s="46" t="s">
        <v>114</v>
      </c>
      <c r="B27" s="47" t="s">
        <v>26</v>
      </c>
      <c r="C27" s="94">
        <v>13329.417647058823</v>
      </c>
      <c r="D27" s="94">
        <v>13283.228431372549</v>
      </c>
      <c r="E27" s="95">
        <v>13596.005999999999</v>
      </c>
      <c r="F27" s="95">
        <v>13548.893</v>
      </c>
      <c r="G27" s="1057">
        <v>0.34772582527590534</v>
      </c>
      <c r="H27" s="96">
        <v>409.1</v>
      </c>
      <c r="I27" s="96">
        <v>0.22048015678589761</v>
      </c>
      <c r="J27" s="104">
        <v>8.4112149532710276</v>
      </c>
      <c r="K27" s="104">
        <v>1.9812126387702818</v>
      </c>
      <c r="L27" s="1063">
        <v>0.29102729757398871</v>
      </c>
    </row>
    <row r="28" spans="1:12" ht="15">
      <c r="A28" s="46" t="s">
        <v>114</v>
      </c>
      <c r="B28" s="47" t="s">
        <v>27</v>
      </c>
      <c r="C28" s="94">
        <v>12993.361764705882</v>
      </c>
      <c r="D28" s="94">
        <v>13144.992156862745</v>
      </c>
      <c r="E28" s="95">
        <v>13253.228999999999</v>
      </c>
      <c r="F28" s="95">
        <v>13407.892</v>
      </c>
      <c r="G28" s="1057">
        <v>-1.1535221196590819</v>
      </c>
      <c r="H28" s="96">
        <v>441.7</v>
      </c>
      <c r="I28" s="96">
        <v>4.0028255238992223</v>
      </c>
      <c r="J28" s="104">
        <v>-1.2396694214876034</v>
      </c>
      <c r="K28" s="104">
        <v>1.3606604042129233</v>
      </c>
      <c r="L28" s="1063">
        <v>8.6439679697337679E-2</v>
      </c>
    </row>
    <row r="29" spans="1:12" ht="14.25">
      <c r="A29" s="44" t="s">
        <v>114</v>
      </c>
      <c r="B29" s="48" t="s">
        <v>28</v>
      </c>
      <c r="C29" s="105">
        <v>12925.095188750602</v>
      </c>
      <c r="D29" s="105">
        <v>12896.050424495259</v>
      </c>
      <c r="E29" s="106">
        <v>13183.597092525613</v>
      </c>
      <c r="F29" s="106">
        <v>13153.971432985165</v>
      </c>
      <c r="G29" s="1064">
        <v>0.22522216724721245</v>
      </c>
      <c r="H29" s="107">
        <v>378.75881057268725</v>
      </c>
      <c r="I29" s="107">
        <v>-0.75524536265454478</v>
      </c>
      <c r="J29" s="108">
        <v>8.8183421516754845E-2</v>
      </c>
      <c r="K29" s="108">
        <v>12.923427270139481</v>
      </c>
      <c r="L29" s="1065">
        <v>0.98155700897688547</v>
      </c>
    </row>
    <row r="30" spans="1:12" ht="15">
      <c r="A30" s="46" t="s">
        <v>114</v>
      </c>
      <c r="B30" s="47" t="s">
        <v>29</v>
      </c>
      <c r="C30" s="94">
        <v>13024.51274509804</v>
      </c>
      <c r="D30" s="94">
        <v>12967.592156862744</v>
      </c>
      <c r="E30" s="95">
        <v>13285.003000000001</v>
      </c>
      <c r="F30" s="95">
        <v>13226.944</v>
      </c>
      <c r="G30" s="1057">
        <v>0.43894492938052138</v>
      </c>
      <c r="H30" s="96">
        <v>365.2</v>
      </c>
      <c r="I30" s="96">
        <v>-0.40905372238887372</v>
      </c>
      <c r="J30" s="104">
        <v>-1.4828544949026876</v>
      </c>
      <c r="K30" s="104">
        <v>6.0518075718758899</v>
      </c>
      <c r="L30" s="1063">
        <v>0.37046806050268</v>
      </c>
    </row>
    <row r="31" spans="1:12" ht="15">
      <c r="A31" s="46" t="s">
        <v>114</v>
      </c>
      <c r="B31" s="47" t="s">
        <v>30</v>
      </c>
      <c r="C31" s="94">
        <v>12843.25588235294</v>
      </c>
      <c r="D31" s="94">
        <v>12835.809803921567</v>
      </c>
      <c r="E31" s="95">
        <v>13100.120999999999</v>
      </c>
      <c r="F31" s="95">
        <v>13092.526</v>
      </c>
      <c r="G31" s="1057">
        <v>5.801019604619724E-2</v>
      </c>
      <c r="H31" s="96">
        <v>390.7</v>
      </c>
      <c r="I31" s="96">
        <v>-1.1386639676113359</v>
      </c>
      <c r="J31" s="104">
        <v>1.5138772077375946</v>
      </c>
      <c r="K31" s="104">
        <v>6.8716196982635926</v>
      </c>
      <c r="L31" s="1063">
        <v>0.61108894847420725</v>
      </c>
    </row>
    <row r="32" spans="1:12" ht="14.25">
      <c r="A32" s="44" t="s">
        <v>114</v>
      </c>
      <c r="B32" s="48" t="s">
        <v>31</v>
      </c>
      <c r="C32" s="105">
        <v>12534.6014313</v>
      </c>
      <c r="D32" s="105">
        <v>12461.477230133938</v>
      </c>
      <c r="E32" s="106">
        <v>12785.293459926001</v>
      </c>
      <c r="F32" s="106">
        <v>12710.706774736616</v>
      </c>
      <c r="G32" s="1064">
        <v>0.58680202848853646</v>
      </c>
      <c r="H32" s="107">
        <v>335.15235223160437</v>
      </c>
      <c r="I32" s="107">
        <v>0.38178294184437878</v>
      </c>
      <c r="J32" s="108">
        <v>-16.967147435897438</v>
      </c>
      <c r="K32" s="108">
        <v>23.598064332479364</v>
      </c>
      <c r="L32" s="1065">
        <v>-2.6866871418256046</v>
      </c>
    </row>
    <row r="33" spans="1:12" ht="15">
      <c r="A33" s="46" t="s">
        <v>114</v>
      </c>
      <c r="B33" s="47" t="s">
        <v>32</v>
      </c>
      <c r="C33" s="94">
        <v>12555.08725490196</v>
      </c>
      <c r="D33" s="94">
        <v>12453.487254901962</v>
      </c>
      <c r="E33" s="95">
        <v>12806.189</v>
      </c>
      <c r="F33" s="95">
        <v>12702.557000000001</v>
      </c>
      <c r="G33" s="1057">
        <v>0.81583574078824916</v>
      </c>
      <c r="H33" s="96">
        <v>322.3</v>
      </c>
      <c r="I33" s="96">
        <v>-0.4939796233405267</v>
      </c>
      <c r="J33" s="104">
        <v>-22.00067590402163</v>
      </c>
      <c r="K33" s="104">
        <v>13.139766581269571</v>
      </c>
      <c r="L33" s="1063">
        <v>-2.4404777321255438</v>
      </c>
    </row>
    <row r="34" spans="1:12" ht="15.75" thickBot="1">
      <c r="A34" s="49" t="s">
        <v>114</v>
      </c>
      <c r="B34" s="50" t="s">
        <v>33</v>
      </c>
      <c r="C34" s="109">
        <v>12510.983333333332</v>
      </c>
      <c r="D34" s="109">
        <v>12472.290196078431</v>
      </c>
      <c r="E34" s="110">
        <v>12761.203</v>
      </c>
      <c r="F34" s="110">
        <v>12721.736000000001</v>
      </c>
      <c r="G34" s="1066">
        <v>0.31023281728215968</v>
      </c>
      <c r="H34" s="104">
        <v>351.3</v>
      </c>
      <c r="I34" s="104">
        <v>0.83237657864524517</v>
      </c>
      <c r="J34" s="104">
        <v>-9.6409247417609443</v>
      </c>
      <c r="K34" s="104">
        <v>10.458297751209793</v>
      </c>
      <c r="L34" s="1063">
        <v>-0.24620940970006444</v>
      </c>
    </row>
    <row r="35" spans="1:12" ht="15.75" thickBot="1">
      <c r="A35" s="51"/>
      <c r="B35" s="52"/>
      <c r="C35" s="111"/>
      <c r="D35" s="111"/>
      <c r="E35" s="111"/>
      <c r="F35" s="111"/>
      <c r="G35" s="1067"/>
      <c r="H35" s="112"/>
      <c r="I35" s="112"/>
      <c r="J35" s="112"/>
      <c r="K35" s="112"/>
      <c r="L35" s="1068"/>
    </row>
    <row r="36" spans="1:12" ht="15">
      <c r="A36" s="46" t="s">
        <v>115</v>
      </c>
      <c r="B36" s="53" t="s">
        <v>30</v>
      </c>
      <c r="C36" s="113">
        <v>12808.826470588236</v>
      </c>
      <c r="D36" s="113">
        <v>12799.308823529411</v>
      </c>
      <c r="E36" s="114">
        <v>13065.003000000001</v>
      </c>
      <c r="F36" s="114">
        <v>13055.295</v>
      </c>
      <c r="G36" s="1069">
        <v>7.4360632984551769E-2</v>
      </c>
      <c r="H36" s="115">
        <v>403.4</v>
      </c>
      <c r="I36" s="115">
        <v>-1.896887159533077</v>
      </c>
      <c r="J36" s="115">
        <v>-13.320825515947469</v>
      </c>
      <c r="K36" s="115">
        <v>2.6302305721605466</v>
      </c>
      <c r="L36" s="1070">
        <v>-0.17621424671055674</v>
      </c>
    </row>
    <row r="37" spans="1:12" ht="15.75" thickBot="1">
      <c r="A37" s="49" t="s">
        <v>115</v>
      </c>
      <c r="B37" s="50" t="s">
        <v>33</v>
      </c>
      <c r="C37" s="109">
        <v>12472.163725490196</v>
      </c>
      <c r="D37" s="109">
        <v>12441.542156862744</v>
      </c>
      <c r="E37" s="110">
        <v>12721.607</v>
      </c>
      <c r="F37" s="110">
        <v>12690.373</v>
      </c>
      <c r="G37" s="1066">
        <v>0.24612357729753395</v>
      </c>
      <c r="H37" s="104">
        <v>369.1</v>
      </c>
      <c r="I37" s="104">
        <v>-0.64602960969043799</v>
      </c>
      <c r="J37" s="104">
        <v>2.4013722126929671</v>
      </c>
      <c r="K37" s="104">
        <v>6.7976088812980358</v>
      </c>
      <c r="L37" s="1063">
        <v>0.65818175408657797</v>
      </c>
    </row>
    <row r="38" spans="1:12" ht="15.75" thickBot="1">
      <c r="A38" s="51"/>
      <c r="B38" s="52"/>
      <c r="C38" s="111"/>
      <c r="D38" s="111"/>
      <c r="E38" s="111"/>
      <c r="F38" s="111"/>
      <c r="G38" s="1067"/>
      <c r="H38" s="112"/>
      <c r="I38" s="112"/>
      <c r="J38" s="112"/>
      <c r="K38" s="112"/>
      <c r="L38" s="1068"/>
    </row>
    <row r="39" spans="1:12" ht="14.25">
      <c r="A39" s="44" t="s">
        <v>116</v>
      </c>
      <c r="B39" s="45" t="s">
        <v>25</v>
      </c>
      <c r="C39" s="100" t="s">
        <v>100</v>
      </c>
      <c r="D39" s="100" t="s">
        <v>100</v>
      </c>
      <c r="E39" s="101" t="s">
        <v>100</v>
      </c>
      <c r="F39" s="101" t="s">
        <v>100</v>
      </c>
      <c r="G39" s="1061" t="s">
        <v>100</v>
      </c>
      <c r="H39" s="102" t="s">
        <v>100</v>
      </c>
      <c r="I39" s="102" t="s">
        <v>100</v>
      </c>
      <c r="J39" s="103" t="s">
        <v>100</v>
      </c>
      <c r="K39" s="103" t="s">
        <v>100</v>
      </c>
      <c r="L39" s="1062" t="s">
        <v>100</v>
      </c>
    </row>
    <row r="40" spans="1:12" ht="15">
      <c r="A40" s="39" t="s">
        <v>116</v>
      </c>
      <c r="B40" s="47" t="s">
        <v>26</v>
      </c>
      <c r="C40" s="94" t="s">
        <v>100</v>
      </c>
      <c r="D40" s="94" t="s">
        <v>100</v>
      </c>
      <c r="E40" s="95" t="s">
        <v>100</v>
      </c>
      <c r="F40" s="95" t="s">
        <v>100</v>
      </c>
      <c r="G40" s="1057" t="s">
        <v>100</v>
      </c>
      <c r="H40" s="96" t="s">
        <v>100</v>
      </c>
      <c r="I40" s="96" t="s">
        <v>100</v>
      </c>
      <c r="J40" s="104" t="s">
        <v>100</v>
      </c>
      <c r="K40" s="104" t="s">
        <v>100</v>
      </c>
      <c r="L40" s="1063" t="s">
        <v>100</v>
      </c>
    </row>
    <row r="41" spans="1:12" ht="15">
      <c r="A41" s="39" t="s">
        <v>116</v>
      </c>
      <c r="B41" s="47" t="s">
        <v>27</v>
      </c>
      <c r="C41" s="94" t="s">
        <v>100</v>
      </c>
      <c r="D41" s="94" t="s">
        <v>100</v>
      </c>
      <c r="E41" s="95" t="s">
        <v>100</v>
      </c>
      <c r="F41" s="95" t="s">
        <v>100</v>
      </c>
      <c r="G41" s="1057" t="s">
        <v>100</v>
      </c>
      <c r="H41" s="96" t="s">
        <v>100</v>
      </c>
      <c r="I41" s="96" t="s">
        <v>100</v>
      </c>
      <c r="J41" s="104" t="s">
        <v>100</v>
      </c>
      <c r="K41" s="104" t="s">
        <v>100</v>
      </c>
      <c r="L41" s="1063" t="s">
        <v>100</v>
      </c>
    </row>
    <row r="42" spans="1:12" ht="15">
      <c r="A42" s="39" t="s">
        <v>116</v>
      </c>
      <c r="B42" s="47" t="s">
        <v>34</v>
      </c>
      <c r="C42" s="94" t="s">
        <v>100</v>
      </c>
      <c r="D42" s="94" t="s">
        <v>100</v>
      </c>
      <c r="E42" s="95" t="s">
        <v>100</v>
      </c>
      <c r="F42" s="95" t="s">
        <v>100</v>
      </c>
      <c r="G42" s="1057" t="s">
        <v>100</v>
      </c>
      <c r="H42" s="96" t="s">
        <v>100</v>
      </c>
      <c r="I42" s="96" t="s">
        <v>100</v>
      </c>
      <c r="J42" s="104" t="s">
        <v>100</v>
      </c>
      <c r="K42" s="104" t="s">
        <v>100</v>
      </c>
      <c r="L42" s="1063" t="s">
        <v>100</v>
      </c>
    </row>
    <row r="43" spans="1:12" ht="14.25">
      <c r="A43" s="54" t="s">
        <v>116</v>
      </c>
      <c r="B43" s="48" t="s">
        <v>28</v>
      </c>
      <c r="C43" s="105" t="s">
        <v>100</v>
      </c>
      <c r="D43" s="105" t="s">
        <v>100</v>
      </c>
      <c r="E43" s="106" t="s">
        <v>100</v>
      </c>
      <c r="F43" s="106" t="s">
        <v>100</v>
      </c>
      <c r="G43" s="1064" t="s">
        <v>100</v>
      </c>
      <c r="H43" s="107" t="s">
        <v>100</v>
      </c>
      <c r="I43" s="107" t="s">
        <v>100</v>
      </c>
      <c r="J43" s="108" t="s">
        <v>100</v>
      </c>
      <c r="K43" s="108" t="s">
        <v>100</v>
      </c>
      <c r="L43" s="1065" t="s">
        <v>100</v>
      </c>
    </row>
    <row r="44" spans="1:12" ht="15">
      <c r="A44" s="39" t="s">
        <v>116</v>
      </c>
      <c r="B44" s="47" t="s">
        <v>30</v>
      </c>
      <c r="C44" s="94" t="s">
        <v>100</v>
      </c>
      <c r="D44" s="94" t="s">
        <v>100</v>
      </c>
      <c r="E44" s="95" t="s">
        <v>100</v>
      </c>
      <c r="F44" s="95" t="s">
        <v>100</v>
      </c>
      <c r="G44" s="1057" t="s">
        <v>100</v>
      </c>
      <c r="H44" s="96" t="s">
        <v>100</v>
      </c>
      <c r="I44" s="96" t="s">
        <v>100</v>
      </c>
      <c r="J44" s="104" t="s">
        <v>100</v>
      </c>
      <c r="K44" s="104" t="s">
        <v>100</v>
      </c>
      <c r="L44" s="1063" t="s">
        <v>100</v>
      </c>
    </row>
    <row r="45" spans="1:12" ht="15">
      <c r="A45" s="39" t="s">
        <v>116</v>
      </c>
      <c r="B45" s="47" t="s">
        <v>35</v>
      </c>
      <c r="C45" s="94" t="s">
        <v>100</v>
      </c>
      <c r="D45" s="94" t="s">
        <v>100</v>
      </c>
      <c r="E45" s="95" t="s">
        <v>100</v>
      </c>
      <c r="F45" s="95" t="s">
        <v>100</v>
      </c>
      <c r="G45" s="1057" t="s">
        <v>100</v>
      </c>
      <c r="H45" s="96" t="s">
        <v>100</v>
      </c>
      <c r="I45" s="96" t="s">
        <v>100</v>
      </c>
      <c r="J45" s="104" t="s">
        <v>100</v>
      </c>
      <c r="K45" s="104" t="s">
        <v>100</v>
      </c>
      <c r="L45" s="1063" t="s">
        <v>100</v>
      </c>
    </row>
    <row r="46" spans="1:12" ht="14.25">
      <c r="A46" s="54" t="s">
        <v>116</v>
      </c>
      <c r="B46" s="48" t="s">
        <v>31</v>
      </c>
      <c r="C46" s="105" t="s">
        <v>100</v>
      </c>
      <c r="D46" s="105" t="s">
        <v>100</v>
      </c>
      <c r="E46" s="106" t="s">
        <v>100</v>
      </c>
      <c r="F46" s="106" t="s">
        <v>100</v>
      </c>
      <c r="G46" s="1064" t="s">
        <v>100</v>
      </c>
      <c r="H46" s="107" t="s">
        <v>100</v>
      </c>
      <c r="I46" s="107" t="s">
        <v>100</v>
      </c>
      <c r="J46" s="108" t="s">
        <v>100</v>
      </c>
      <c r="K46" s="108" t="s">
        <v>100</v>
      </c>
      <c r="L46" s="1065" t="s">
        <v>100</v>
      </c>
    </row>
    <row r="47" spans="1:12" ht="15">
      <c r="A47" s="39" t="s">
        <v>116</v>
      </c>
      <c r="B47" s="47" t="s">
        <v>33</v>
      </c>
      <c r="C47" s="94" t="s">
        <v>100</v>
      </c>
      <c r="D47" s="94" t="s">
        <v>100</v>
      </c>
      <c r="E47" s="95" t="s">
        <v>100</v>
      </c>
      <c r="F47" s="95" t="s">
        <v>100</v>
      </c>
      <c r="G47" s="1057" t="s">
        <v>100</v>
      </c>
      <c r="H47" s="96" t="s">
        <v>100</v>
      </c>
      <c r="I47" s="96" t="s">
        <v>100</v>
      </c>
      <c r="J47" s="104" t="s">
        <v>100</v>
      </c>
      <c r="K47" s="104" t="s">
        <v>100</v>
      </c>
      <c r="L47" s="1063" t="s">
        <v>100</v>
      </c>
    </row>
    <row r="48" spans="1:12" ht="15.75" thickBot="1">
      <c r="A48" s="55" t="s">
        <v>116</v>
      </c>
      <c r="B48" s="47" t="s">
        <v>36</v>
      </c>
      <c r="C48" s="109" t="s">
        <v>100</v>
      </c>
      <c r="D48" s="109" t="s">
        <v>100</v>
      </c>
      <c r="E48" s="110" t="s">
        <v>100</v>
      </c>
      <c r="F48" s="110" t="s">
        <v>100</v>
      </c>
      <c r="G48" s="1066" t="s">
        <v>100</v>
      </c>
      <c r="H48" s="104" t="s">
        <v>100</v>
      </c>
      <c r="I48" s="104" t="s">
        <v>100</v>
      </c>
      <c r="J48" s="104" t="s">
        <v>100</v>
      </c>
      <c r="K48" s="104" t="s">
        <v>100</v>
      </c>
      <c r="L48" s="1063" t="s">
        <v>100</v>
      </c>
    </row>
    <row r="49" spans="1:12" ht="15.75" thickBot="1">
      <c r="A49" s="51"/>
      <c r="B49" s="52"/>
      <c r="C49" s="111"/>
      <c r="D49" s="111"/>
      <c r="E49" s="111"/>
      <c r="F49" s="111"/>
      <c r="G49" s="1067"/>
      <c r="H49" s="112"/>
      <c r="I49" s="112"/>
      <c r="J49" s="112"/>
      <c r="K49" s="112"/>
      <c r="L49" s="1068"/>
    </row>
    <row r="50" spans="1:12" ht="14.25">
      <c r="A50" s="44" t="s">
        <v>24</v>
      </c>
      <c r="B50" s="45" t="s">
        <v>28</v>
      </c>
      <c r="C50" s="100">
        <v>11292.661239815412</v>
      </c>
      <c r="D50" s="100">
        <v>11214.819304473629</v>
      </c>
      <c r="E50" s="101">
        <v>11518.514464611721</v>
      </c>
      <c r="F50" s="101">
        <v>11439.115690563101</v>
      </c>
      <c r="G50" s="1061">
        <v>0.69409888138573939</v>
      </c>
      <c r="H50" s="102">
        <v>349.96319444444441</v>
      </c>
      <c r="I50" s="102">
        <v>-0.94559424997833175</v>
      </c>
      <c r="J50" s="103">
        <v>-8.6680761099365746</v>
      </c>
      <c r="K50" s="103">
        <v>2.4594363791631086</v>
      </c>
      <c r="L50" s="1062">
        <v>-3.108594602644521E-2</v>
      </c>
    </row>
    <row r="51" spans="1:12" ht="15">
      <c r="A51" s="46" t="s">
        <v>24</v>
      </c>
      <c r="B51" s="47" t="s">
        <v>29</v>
      </c>
      <c r="C51" s="94">
        <v>10991.456862745097</v>
      </c>
      <c r="D51" s="94">
        <v>10909.250980392157</v>
      </c>
      <c r="E51" s="95">
        <v>11211.286</v>
      </c>
      <c r="F51" s="95">
        <v>11127.436</v>
      </c>
      <c r="G51" s="1057">
        <v>0.75354286468149867</v>
      </c>
      <c r="H51" s="96">
        <v>327.3</v>
      </c>
      <c r="I51" s="96">
        <v>-2.5892857142857109</v>
      </c>
      <c r="J51" s="104">
        <v>6.666666666666667</v>
      </c>
      <c r="K51" s="104">
        <v>0.45545118132650159</v>
      </c>
      <c r="L51" s="1063">
        <v>6.0548064224563991E-2</v>
      </c>
    </row>
    <row r="52" spans="1:12" ht="15">
      <c r="A52" s="46" t="s">
        <v>24</v>
      </c>
      <c r="B52" s="47" t="s">
        <v>30</v>
      </c>
      <c r="C52" s="94">
        <v>11282.893137254901</v>
      </c>
      <c r="D52" s="94">
        <v>11125.720588235294</v>
      </c>
      <c r="E52" s="95">
        <v>11508.550999999999</v>
      </c>
      <c r="F52" s="95">
        <v>11348.235000000001</v>
      </c>
      <c r="G52" s="1057">
        <v>1.4126954544032519</v>
      </c>
      <c r="H52" s="96">
        <v>342.2</v>
      </c>
      <c r="I52" s="96">
        <v>-2.1167048054920001</v>
      </c>
      <c r="J52" s="104">
        <v>-3.9130434782608701</v>
      </c>
      <c r="K52" s="104">
        <v>1.2581838884144607</v>
      </c>
      <c r="L52" s="1063">
        <v>4.7147662635185217E-2</v>
      </c>
    </row>
    <row r="53" spans="1:12" ht="15">
      <c r="A53" s="46" t="s">
        <v>24</v>
      </c>
      <c r="B53" s="47" t="s">
        <v>35</v>
      </c>
      <c r="C53" s="94">
        <v>11467.310784313724</v>
      </c>
      <c r="D53" s="94">
        <v>11456.522549019608</v>
      </c>
      <c r="E53" s="95">
        <v>11696.656999999999</v>
      </c>
      <c r="F53" s="95">
        <v>11685.653</v>
      </c>
      <c r="G53" s="1057">
        <v>9.4166753026116684E-2</v>
      </c>
      <c r="H53" s="96">
        <v>376.9</v>
      </c>
      <c r="I53" s="96">
        <v>2.9500136574706239</v>
      </c>
      <c r="J53" s="104">
        <v>-22.023809523809522</v>
      </c>
      <c r="K53" s="104">
        <v>0.74580130942214629</v>
      </c>
      <c r="L53" s="1063">
        <v>-0.13878167288619403</v>
      </c>
    </row>
    <row r="54" spans="1:12" ht="14.25">
      <c r="A54" s="44" t="s">
        <v>24</v>
      </c>
      <c r="B54" s="48" t="s">
        <v>31</v>
      </c>
      <c r="C54" s="105">
        <v>10669.524166308227</v>
      </c>
      <c r="D54" s="105">
        <v>10592.694563312816</v>
      </c>
      <c r="E54" s="106">
        <v>10882.914649634391</v>
      </c>
      <c r="F54" s="106">
        <v>10804.548454579073</v>
      </c>
      <c r="G54" s="1064">
        <v>0.72530745162335264</v>
      </c>
      <c r="H54" s="107">
        <v>300.40637732506644</v>
      </c>
      <c r="I54" s="107">
        <v>-0.812180521339117</v>
      </c>
      <c r="J54" s="108">
        <v>-2.7283170591614012</v>
      </c>
      <c r="K54" s="108">
        <v>19.282664389410762</v>
      </c>
      <c r="L54" s="1065">
        <v>0.94862900609146905</v>
      </c>
    </row>
    <row r="55" spans="1:12" ht="15">
      <c r="A55" s="46" t="s">
        <v>24</v>
      </c>
      <c r="B55" s="47" t="s">
        <v>32</v>
      </c>
      <c r="C55" s="94">
        <v>10444.093137254902</v>
      </c>
      <c r="D55" s="94">
        <v>10247.692156862746</v>
      </c>
      <c r="E55" s="95">
        <v>10652.975</v>
      </c>
      <c r="F55" s="95">
        <v>10452.646000000001</v>
      </c>
      <c r="G55" s="1057">
        <v>1.9165386448560462</v>
      </c>
      <c r="H55" s="96">
        <v>275</v>
      </c>
      <c r="I55" s="96">
        <v>-0.47050307636627264</v>
      </c>
      <c r="J55" s="104">
        <v>1.9197207678883073</v>
      </c>
      <c r="K55" s="104">
        <v>6.6495872473669229</v>
      </c>
      <c r="L55" s="1063">
        <v>0.61546761804931549</v>
      </c>
    </row>
    <row r="56" spans="1:12" ht="15">
      <c r="A56" s="46" t="s">
        <v>24</v>
      </c>
      <c r="B56" s="47" t="s">
        <v>33</v>
      </c>
      <c r="C56" s="94">
        <v>10733.863725490195</v>
      </c>
      <c r="D56" s="94">
        <v>10688.65</v>
      </c>
      <c r="E56" s="95">
        <v>10948.540999999999</v>
      </c>
      <c r="F56" s="95">
        <v>10902.423000000001</v>
      </c>
      <c r="G56" s="1057">
        <v>0.42300688571704265</v>
      </c>
      <c r="H56" s="96">
        <v>306.8</v>
      </c>
      <c r="I56" s="96">
        <v>0.22868343678536054</v>
      </c>
      <c r="J56" s="104">
        <v>1.2798138452588714</v>
      </c>
      <c r="K56" s="104">
        <v>9.9117563336179906</v>
      </c>
      <c r="L56" s="1063">
        <v>0.86057688964157997</v>
      </c>
    </row>
    <row r="57" spans="1:12" ht="15">
      <c r="A57" s="46" t="s">
        <v>24</v>
      </c>
      <c r="B57" s="47" t="s">
        <v>36</v>
      </c>
      <c r="C57" s="94">
        <v>10904.174509803921</v>
      </c>
      <c r="D57" s="94">
        <v>10870.143137254901</v>
      </c>
      <c r="E57" s="95">
        <v>11122.258</v>
      </c>
      <c r="F57" s="95">
        <v>11087.546</v>
      </c>
      <c r="G57" s="1057">
        <v>0.31307198184340818</v>
      </c>
      <c r="H57" s="96">
        <v>339.2</v>
      </c>
      <c r="I57" s="96">
        <v>-1.1655011655011656</v>
      </c>
      <c r="J57" s="104">
        <v>-22.528363047001619</v>
      </c>
      <c r="K57" s="104">
        <v>2.7213208084258467</v>
      </c>
      <c r="L57" s="1063">
        <v>-0.52741550159942685</v>
      </c>
    </row>
    <row r="58" spans="1:12" ht="14.25">
      <c r="A58" s="44" t="s">
        <v>24</v>
      </c>
      <c r="B58" s="48" t="s">
        <v>37</v>
      </c>
      <c r="C58" s="105">
        <v>8717.0021520872779</v>
      </c>
      <c r="D58" s="105">
        <v>8630.4123889115781</v>
      </c>
      <c r="E58" s="106">
        <v>8891.3421951290238</v>
      </c>
      <c r="F58" s="106">
        <v>8803.0206366898092</v>
      </c>
      <c r="G58" s="1064">
        <v>1.0033096829411285</v>
      </c>
      <c r="H58" s="107">
        <v>231.99656203288492</v>
      </c>
      <c r="I58" s="107">
        <v>0.56122014628164085</v>
      </c>
      <c r="J58" s="108">
        <v>-9.9596231493943481</v>
      </c>
      <c r="K58" s="108">
        <v>7.6174210076857385</v>
      </c>
      <c r="L58" s="1065">
        <v>-0.20692608582731964</v>
      </c>
    </row>
    <row r="59" spans="1:12" ht="15">
      <c r="A59" s="46" t="s">
        <v>24</v>
      </c>
      <c r="B59" s="47" t="s">
        <v>102</v>
      </c>
      <c r="C59" s="116">
        <v>8145.9323529411768</v>
      </c>
      <c r="D59" s="116">
        <v>7964.3284313725489</v>
      </c>
      <c r="E59" s="117">
        <v>8308.8510000000006</v>
      </c>
      <c r="F59" s="117">
        <v>8123.6149999999998</v>
      </c>
      <c r="G59" s="1071">
        <v>2.280216381500118</v>
      </c>
      <c r="H59" s="118">
        <v>214.3</v>
      </c>
      <c r="I59" s="118">
        <v>0.42174320524836251</v>
      </c>
      <c r="J59" s="119">
        <v>-1.0512483574244416</v>
      </c>
      <c r="K59" s="119">
        <v>4.2869342442356961</v>
      </c>
      <c r="L59" s="1072">
        <v>0.27998394937470206</v>
      </c>
    </row>
    <row r="60" spans="1:12" ht="15">
      <c r="A60" s="46" t="s">
        <v>24</v>
      </c>
      <c r="B60" s="47" t="s">
        <v>38</v>
      </c>
      <c r="C60" s="94">
        <v>9080.0558823529409</v>
      </c>
      <c r="D60" s="94">
        <v>8938.6254901960783</v>
      </c>
      <c r="E60" s="95">
        <v>9261.6569999999992</v>
      </c>
      <c r="F60" s="95">
        <v>9117.3979999999992</v>
      </c>
      <c r="G60" s="1057">
        <v>1.5822387045075801</v>
      </c>
      <c r="H60" s="96">
        <v>240.6</v>
      </c>
      <c r="I60" s="96">
        <v>1.0499790004199916</v>
      </c>
      <c r="J60" s="104">
        <v>-22.522522522522522</v>
      </c>
      <c r="K60" s="104">
        <v>2.4480500996299459</v>
      </c>
      <c r="L60" s="1063">
        <v>-0.47423296692439276</v>
      </c>
    </row>
    <row r="61" spans="1:12" ht="15.75" thickBot="1">
      <c r="A61" s="46" t="s">
        <v>24</v>
      </c>
      <c r="B61" s="47" t="s">
        <v>39</v>
      </c>
      <c r="C61" s="94">
        <v>9914.3323529411773</v>
      </c>
      <c r="D61" s="94">
        <v>10027.160784313724</v>
      </c>
      <c r="E61" s="95">
        <v>10112.619000000001</v>
      </c>
      <c r="F61" s="95">
        <v>10227.704</v>
      </c>
      <c r="G61" s="1057">
        <v>-1.1252281059365732</v>
      </c>
      <c r="H61" s="96">
        <v>294.10000000000002</v>
      </c>
      <c r="I61" s="96">
        <v>3.556338028169022</v>
      </c>
      <c r="J61" s="104">
        <v>-8.8235294117647065</v>
      </c>
      <c r="K61" s="104">
        <v>0.88243666382009678</v>
      </c>
      <c r="L61" s="1063">
        <v>-1.2677068277628489E-2</v>
      </c>
    </row>
    <row r="62" spans="1:12" ht="15.75" thickBot="1">
      <c r="A62" s="51"/>
      <c r="B62" s="52"/>
      <c r="C62" s="111"/>
      <c r="D62" s="111"/>
      <c r="E62" s="111"/>
      <c r="F62" s="111"/>
      <c r="G62" s="1067"/>
      <c r="H62" s="112"/>
      <c r="I62" s="112"/>
      <c r="J62" s="112"/>
      <c r="K62" s="112"/>
      <c r="L62" s="1068"/>
    </row>
    <row r="63" spans="1:12" ht="14.25">
      <c r="A63" s="44" t="s">
        <v>117</v>
      </c>
      <c r="B63" s="48" t="s">
        <v>25</v>
      </c>
      <c r="C63" s="105">
        <v>13994.60566140885</v>
      </c>
      <c r="D63" s="105">
        <v>13811.75173123376</v>
      </c>
      <c r="E63" s="106">
        <v>14274.497774637028</v>
      </c>
      <c r="F63" s="106">
        <v>14087.986765858435</v>
      </c>
      <c r="G63" s="1064">
        <v>1.3239010788297514</v>
      </c>
      <c r="H63" s="107">
        <v>338.38086956521744</v>
      </c>
      <c r="I63" s="107">
        <v>-0.13936494935638419</v>
      </c>
      <c r="J63" s="108">
        <v>-4.5643153526970952</v>
      </c>
      <c r="K63" s="108">
        <v>1.3094221463136921</v>
      </c>
      <c r="L63" s="1065">
        <v>4.0466796692798956E-2</v>
      </c>
    </row>
    <row r="64" spans="1:12" ht="15">
      <c r="A64" s="46" t="s">
        <v>117</v>
      </c>
      <c r="B64" s="47" t="s">
        <v>26</v>
      </c>
      <c r="C64" s="94">
        <v>14172.727450980392</v>
      </c>
      <c r="D64" s="94">
        <v>13687.36274509804</v>
      </c>
      <c r="E64" s="95">
        <v>14456.182000000001</v>
      </c>
      <c r="F64" s="95">
        <v>13961.11</v>
      </c>
      <c r="G64" s="1057">
        <v>3.5460790725092783</v>
      </c>
      <c r="H64" s="96">
        <v>309.39999999999998</v>
      </c>
      <c r="I64" s="96">
        <v>0.25923525599480057</v>
      </c>
      <c r="J64" s="104">
        <v>-20.930232558139537</v>
      </c>
      <c r="K64" s="104">
        <v>0.19356675206376317</v>
      </c>
      <c r="L64" s="1063">
        <v>-3.2844368408014413E-2</v>
      </c>
    </row>
    <row r="65" spans="1:12" ht="15">
      <c r="A65" s="46" t="s">
        <v>117</v>
      </c>
      <c r="B65" s="47" t="s">
        <v>27</v>
      </c>
      <c r="C65" s="94">
        <v>13918.773529411765</v>
      </c>
      <c r="D65" s="94">
        <v>13822.084313725491</v>
      </c>
      <c r="E65" s="95">
        <v>14197.148999999999</v>
      </c>
      <c r="F65" s="95">
        <v>14098.526</v>
      </c>
      <c r="G65" s="1057">
        <v>0.69952702857021787</v>
      </c>
      <c r="H65" s="96">
        <v>336</v>
      </c>
      <c r="I65" s="96">
        <v>-0.79716563330380541</v>
      </c>
      <c r="J65" s="104">
        <v>1.4925373134328357</v>
      </c>
      <c r="K65" s="104">
        <v>0.77426700825505268</v>
      </c>
      <c r="L65" s="1063">
        <v>6.870677236625744E-2</v>
      </c>
    </row>
    <row r="66" spans="1:12" ht="15">
      <c r="A66" s="46" t="s">
        <v>117</v>
      </c>
      <c r="B66" s="47" t="s">
        <v>34</v>
      </c>
      <c r="C66" s="94">
        <v>14068.260784313725</v>
      </c>
      <c r="D66" s="94">
        <v>13863.109803921569</v>
      </c>
      <c r="E66" s="95">
        <v>14349.626</v>
      </c>
      <c r="F66" s="95">
        <v>14140.371999999999</v>
      </c>
      <c r="G66" s="1057">
        <v>1.479833769578345</v>
      </c>
      <c r="H66" s="96">
        <v>360.2</v>
      </c>
      <c r="I66" s="96">
        <v>0.19471488178024718</v>
      </c>
      <c r="J66" s="104">
        <v>-6.25</v>
      </c>
      <c r="K66" s="104">
        <v>0.34158838599487618</v>
      </c>
      <c r="L66" s="1063">
        <v>4.6043927345560398E-3</v>
      </c>
    </row>
    <row r="67" spans="1:12" ht="14.25">
      <c r="A67" s="44" t="s">
        <v>117</v>
      </c>
      <c r="B67" s="48" t="s">
        <v>28</v>
      </c>
      <c r="C67" s="105">
        <v>13431.395582403415</v>
      </c>
      <c r="D67" s="105">
        <v>13592.442411730275</v>
      </c>
      <c r="E67" s="106">
        <v>13700.023494051484</v>
      </c>
      <c r="F67" s="106">
        <v>13864.291259964881</v>
      </c>
      <c r="G67" s="1064">
        <v>-1.1848262766070383</v>
      </c>
      <c r="H67" s="107">
        <v>306.34557309540151</v>
      </c>
      <c r="I67" s="107">
        <v>-0.70356638326000553</v>
      </c>
      <c r="J67" s="108">
        <v>-9.2777085927770848</v>
      </c>
      <c r="K67" s="108">
        <v>8.2949046399089088</v>
      </c>
      <c r="L67" s="1065">
        <v>-0.16128744096725001</v>
      </c>
    </row>
    <row r="68" spans="1:12" ht="15">
      <c r="A68" s="46" t="s">
        <v>117</v>
      </c>
      <c r="B68" s="47" t="s">
        <v>29</v>
      </c>
      <c r="C68" s="94">
        <v>13485.344117647059</v>
      </c>
      <c r="D68" s="94">
        <v>13773.73137254902</v>
      </c>
      <c r="E68" s="95">
        <v>13755.050999999999</v>
      </c>
      <c r="F68" s="95">
        <v>14049.206</v>
      </c>
      <c r="G68" s="1057">
        <v>-2.0937482160913623</v>
      </c>
      <c r="H68" s="96">
        <v>276.8</v>
      </c>
      <c r="I68" s="96">
        <v>-2.3633156966490256</v>
      </c>
      <c r="J68" s="104">
        <v>-17.355371900826448</v>
      </c>
      <c r="K68" s="104">
        <v>1.138627953316254</v>
      </c>
      <c r="L68" s="1063">
        <v>-0.13559277119933166</v>
      </c>
    </row>
    <row r="69" spans="1:12" ht="15">
      <c r="A69" s="46" t="s">
        <v>117</v>
      </c>
      <c r="B69" s="47" t="s">
        <v>30</v>
      </c>
      <c r="C69" s="94">
        <v>13453.076470588236</v>
      </c>
      <c r="D69" s="94">
        <v>13597.682352941176</v>
      </c>
      <c r="E69" s="95">
        <v>13722.138000000001</v>
      </c>
      <c r="F69" s="95">
        <v>13869.636</v>
      </c>
      <c r="G69" s="1057">
        <v>-1.06345977644979</v>
      </c>
      <c r="H69" s="96">
        <v>304.5</v>
      </c>
      <c r="I69" s="96">
        <v>-0.26203734032099946</v>
      </c>
      <c r="J69" s="104">
        <v>-11.452810180275716</v>
      </c>
      <c r="K69" s="104">
        <v>4.7537717050953603</v>
      </c>
      <c r="L69" s="1063">
        <v>-0.21147682059966932</v>
      </c>
    </row>
    <row r="70" spans="1:12" ht="15">
      <c r="A70" s="46" t="s">
        <v>117</v>
      </c>
      <c r="B70" s="47" t="s">
        <v>35</v>
      </c>
      <c r="C70" s="94">
        <v>13369.232352941177</v>
      </c>
      <c r="D70" s="94">
        <v>13492.091176470589</v>
      </c>
      <c r="E70" s="95">
        <v>13636.617</v>
      </c>
      <c r="F70" s="95">
        <v>13761.933000000001</v>
      </c>
      <c r="G70" s="1057">
        <v>-0.91059882358096567</v>
      </c>
      <c r="H70" s="96">
        <v>324</v>
      </c>
      <c r="I70" s="96">
        <v>-1.8479248712511429</v>
      </c>
      <c r="J70" s="104">
        <v>0.23752969121140144</v>
      </c>
      <c r="K70" s="104">
        <v>2.4025049814972959</v>
      </c>
      <c r="L70" s="1063">
        <v>0.18578215083175253</v>
      </c>
    </row>
    <row r="71" spans="1:12" ht="14.25">
      <c r="A71" s="44" t="s">
        <v>117</v>
      </c>
      <c r="B71" s="48" t="s">
        <v>31</v>
      </c>
      <c r="C71" s="105">
        <v>12455.973326092859</v>
      </c>
      <c r="D71" s="105">
        <v>12381.756826034527</v>
      </c>
      <c r="E71" s="106">
        <v>12705.092792614716</v>
      </c>
      <c r="F71" s="106">
        <v>12629.391962555217</v>
      </c>
      <c r="G71" s="1064">
        <v>0.59940201621696199</v>
      </c>
      <c r="H71" s="107">
        <v>270.04389051808408</v>
      </c>
      <c r="I71" s="107">
        <v>0.83434834843623784</v>
      </c>
      <c r="J71" s="108">
        <v>-5.4528650646950094</v>
      </c>
      <c r="K71" s="108">
        <v>11.648163962425278</v>
      </c>
      <c r="L71" s="1065">
        <v>0.25389269031070327</v>
      </c>
    </row>
    <row r="72" spans="1:12" ht="15">
      <c r="A72" s="46" t="s">
        <v>117</v>
      </c>
      <c r="B72" s="47" t="s">
        <v>32</v>
      </c>
      <c r="C72" s="94">
        <v>12112.649019607843</v>
      </c>
      <c r="D72" s="94">
        <v>11960.153921568628</v>
      </c>
      <c r="E72" s="95">
        <v>12354.902</v>
      </c>
      <c r="F72" s="95">
        <v>12199.357</v>
      </c>
      <c r="G72" s="1057">
        <v>1.275026216545676</v>
      </c>
      <c r="H72" s="96">
        <v>242.5</v>
      </c>
      <c r="I72" s="96">
        <v>0.33098882912702166</v>
      </c>
      <c r="J72" s="104">
        <v>-2.2304832713754648</v>
      </c>
      <c r="K72" s="104">
        <v>2.9945915172217474</v>
      </c>
      <c r="L72" s="1063">
        <v>0.16181982387718152</v>
      </c>
    </row>
    <row r="73" spans="1:12" ht="15">
      <c r="A73" s="46" t="s">
        <v>117</v>
      </c>
      <c r="B73" s="47" t="s">
        <v>33</v>
      </c>
      <c r="C73" s="94">
        <v>12589.741176470588</v>
      </c>
      <c r="D73" s="94">
        <v>12544.569607843136</v>
      </c>
      <c r="E73" s="95">
        <v>12841.536</v>
      </c>
      <c r="F73" s="95">
        <v>12795.460999999999</v>
      </c>
      <c r="G73" s="1057">
        <v>0.36008862830343302</v>
      </c>
      <c r="H73" s="96">
        <v>274.60000000000002</v>
      </c>
      <c r="I73" s="96">
        <v>2.0817843866171089</v>
      </c>
      <c r="J73" s="96">
        <v>-5.2469135802469129</v>
      </c>
      <c r="K73" s="96">
        <v>6.9911756333617987</v>
      </c>
      <c r="L73" s="1058">
        <v>0.16724976984031681</v>
      </c>
    </row>
    <row r="74" spans="1:12" ht="15.75" thickBot="1">
      <c r="A74" s="56" t="s">
        <v>117</v>
      </c>
      <c r="B74" s="57" t="s">
        <v>36</v>
      </c>
      <c r="C74" s="97">
        <v>12440.932352941176</v>
      </c>
      <c r="D74" s="97">
        <v>12362.630392156861</v>
      </c>
      <c r="E74" s="98">
        <v>12689.751</v>
      </c>
      <c r="F74" s="98">
        <v>12609.883</v>
      </c>
      <c r="G74" s="1059">
        <v>0.63337621768576591</v>
      </c>
      <c r="H74" s="99">
        <v>300.5</v>
      </c>
      <c r="I74" s="99">
        <v>-1.7010140660778506</v>
      </c>
      <c r="J74" s="99">
        <v>-11.515151515151516</v>
      </c>
      <c r="K74" s="99">
        <v>1.6623968118417307</v>
      </c>
      <c r="L74" s="1060">
        <v>-7.5176903406794837E-2</v>
      </c>
    </row>
    <row r="75" spans="1:12">
      <c r="A75" s="4"/>
      <c r="B75" s="4"/>
      <c r="C75" s="1276"/>
      <c r="D75" s="1276"/>
      <c r="E75" s="1276"/>
      <c r="F75" s="1276"/>
      <c r="G75" s="1277"/>
      <c r="H75" s="1277"/>
      <c r="I75" s="1277"/>
      <c r="J75" s="1277"/>
      <c r="K75" s="1277"/>
      <c r="L75" s="80"/>
    </row>
    <row r="76" spans="1:12" ht="13.5" thickBot="1">
      <c r="G76" s="80"/>
      <c r="H76" s="80"/>
      <c r="I76" s="80"/>
      <c r="J76" s="80"/>
      <c r="K76" s="80"/>
      <c r="L76" s="1278"/>
    </row>
    <row r="77" spans="1:12" ht="21" thickBot="1">
      <c r="A77" s="1021" t="s">
        <v>335</v>
      </c>
      <c r="B77" s="1012"/>
      <c r="C77" s="1012"/>
      <c r="D77" s="1012"/>
      <c r="E77" s="1012"/>
      <c r="F77" s="1012"/>
      <c r="G77" s="1154"/>
      <c r="H77" s="1154"/>
      <c r="I77" s="1154"/>
      <c r="J77" s="1154"/>
      <c r="K77" s="1154"/>
      <c r="L77" s="1155"/>
    </row>
    <row r="78" spans="1:12">
      <c r="A78" s="27"/>
      <c r="B78" s="28"/>
      <c r="C78" s="3" t="s">
        <v>9</v>
      </c>
      <c r="D78" s="3" t="s">
        <v>9</v>
      </c>
      <c r="E78" s="3"/>
      <c r="F78" s="3"/>
      <c r="G78" s="1013"/>
      <c r="H78" s="1313" t="s">
        <v>10</v>
      </c>
      <c r="I78" s="1314"/>
      <c r="J78" s="1044" t="s">
        <v>11</v>
      </c>
      <c r="K78" s="1014" t="s">
        <v>12</v>
      </c>
      <c r="L78" s="1015"/>
    </row>
    <row r="79" spans="1:12" ht="15.75">
      <c r="A79" s="29" t="s">
        <v>13</v>
      </c>
      <c r="B79" s="30" t="s">
        <v>14</v>
      </c>
      <c r="C79" s="1016" t="s">
        <v>40</v>
      </c>
      <c r="D79" s="1016" t="s">
        <v>40</v>
      </c>
      <c r="E79" s="1017" t="s">
        <v>41</v>
      </c>
      <c r="F79" s="1018" t="s">
        <v>41</v>
      </c>
      <c r="G79" s="1045"/>
      <c r="H79" s="1311" t="s">
        <v>15</v>
      </c>
      <c r="I79" s="1312"/>
      <c r="J79" s="1046" t="s">
        <v>16</v>
      </c>
      <c r="K79" s="1019" t="s">
        <v>17</v>
      </c>
      <c r="L79" s="1020"/>
    </row>
    <row r="80" spans="1:12" ht="26.25" thickBot="1">
      <c r="A80" s="31" t="s">
        <v>18</v>
      </c>
      <c r="B80" s="32" t="s">
        <v>19</v>
      </c>
      <c r="C80" s="933" t="s">
        <v>467</v>
      </c>
      <c r="D80" s="1275" t="s">
        <v>463</v>
      </c>
      <c r="E80" s="1009" t="s">
        <v>467</v>
      </c>
      <c r="F80" s="1010" t="s">
        <v>463</v>
      </c>
      <c r="G80" s="1043" t="s">
        <v>20</v>
      </c>
      <c r="H80" s="81" t="s">
        <v>467</v>
      </c>
      <c r="I80" s="947" t="s">
        <v>20</v>
      </c>
      <c r="J80" s="1047" t="s">
        <v>20</v>
      </c>
      <c r="K80" s="1011" t="s">
        <v>467</v>
      </c>
      <c r="L80" s="1048" t="s">
        <v>21</v>
      </c>
    </row>
    <row r="81" spans="1:12" ht="15" thickBot="1">
      <c r="A81" s="33" t="s">
        <v>22</v>
      </c>
      <c r="B81" s="34" t="s">
        <v>23</v>
      </c>
      <c r="C81" s="82">
        <v>12281.232184237899</v>
      </c>
      <c r="D81" s="82">
        <v>12242.585722624157</v>
      </c>
      <c r="E81" s="83">
        <v>12526.856827922657</v>
      </c>
      <c r="F81" s="687">
        <v>12487.43743707664</v>
      </c>
      <c r="G81" s="1049">
        <v>0.3156723790981793</v>
      </c>
      <c r="H81" s="84">
        <v>322.66865016461406</v>
      </c>
      <c r="I81" s="84">
        <v>9.6273760872753564E-2</v>
      </c>
      <c r="J81" s="85">
        <v>-14.233423969880779</v>
      </c>
      <c r="K81" s="84">
        <v>100</v>
      </c>
      <c r="L81" s="1050" t="s">
        <v>23</v>
      </c>
    </row>
    <row r="82" spans="1:12" ht="15" thickBot="1">
      <c r="A82" s="35"/>
      <c r="B82" s="36"/>
      <c r="C82" s="86"/>
      <c r="D82" s="86"/>
      <c r="E82" s="86"/>
      <c r="F82" s="86"/>
      <c r="G82" s="1051"/>
      <c r="H82" s="85"/>
      <c r="I82" s="85"/>
      <c r="J82" s="85"/>
      <c r="K82" s="85"/>
      <c r="L82" s="1052"/>
    </row>
    <row r="83" spans="1:12" ht="15">
      <c r="A83" s="37" t="s">
        <v>108</v>
      </c>
      <c r="B83" s="38" t="s">
        <v>23</v>
      </c>
      <c r="C83" s="87">
        <v>11780.857282913166</v>
      </c>
      <c r="D83" s="87">
        <v>12294.866184595387</v>
      </c>
      <c r="E83" s="88">
        <v>12016.47442857143</v>
      </c>
      <c r="F83" s="88">
        <v>12540.763508287295</v>
      </c>
      <c r="G83" s="1053">
        <v>-4.180679105936413</v>
      </c>
      <c r="H83" s="89">
        <v>245.02499999999998</v>
      </c>
      <c r="I83" s="89">
        <v>-5.2441854041213292</v>
      </c>
      <c r="J83" s="89">
        <v>14.285714285714285</v>
      </c>
      <c r="K83" s="89">
        <v>9.7549079380563355E-2</v>
      </c>
      <c r="L83" s="1054">
        <v>2.4342637213652665E-2</v>
      </c>
    </row>
    <row r="84" spans="1:12" ht="15">
      <c r="A84" s="46" t="s">
        <v>109</v>
      </c>
      <c r="B84" s="90" t="s">
        <v>23</v>
      </c>
      <c r="C84" s="91">
        <v>12837.914743444742</v>
      </c>
      <c r="D84" s="91">
        <v>12739.237841283926</v>
      </c>
      <c r="E84" s="92">
        <v>13094.673038313638</v>
      </c>
      <c r="F84" s="92">
        <v>12994.022598109605</v>
      </c>
      <c r="G84" s="1055">
        <v>0.77459031215380891</v>
      </c>
      <c r="H84" s="93">
        <v>355.69050593379137</v>
      </c>
      <c r="I84" s="93">
        <v>1.2694557940455533</v>
      </c>
      <c r="J84" s="93">
        <v>-19.889917438078559</v>
      </c>
      <c r="K84" s="93">
        <v>39.044019022070479</v>
      </c>
      <c r="L84" s="1056">
        <v>-2.7568594552355208</v>
      </c>
    </row>
    <row r="85" spans="1:12" ht="15">
      <c r="A85" s="39" t="s">
        <v>110</v>
      </c>
      <c r="B85" s="40" t="s">
        <v>23</v>
      </c>
      <c r="C85" s="94">
        <v>12565.765351677386</v>
      </c>
      <c r="D85" s="94">
        <v>12593.231237203536</v>
      </c>
      <c r="E85" s="95">
        <v>12817.080658710935</v>
      </c>
      <c r="F85" s="95">
        <v>12845.095861947606</v>
      </c>
      <c r="G85" s="1057">
        <v>-0.2181003827278844</v>
      </c>
      <c r="H85" s="96">
        <v>376.5984427141268</v>
      </c>
      <c r="I85" s="96">
        <v>-3.228873455973237</v>
      </c>
      <c r="J85" s="96">
        <v>-7.4150360453141095</v>
      </c>
      <c r="K85" s="96">
        <v>10.962077795390806</v>
      </c>
      <c r="L85" s="1058">
        <v>0.80729846052362397</v>
      </c>
    </row>
    <row r="86" spans="1:12" ht="15">
      <c r="A86" s="39" t="s">
        <v>111</v>
      </c>
      <c r="B86" s="40" t="s">
        <v>23</v>
      </c>
      <c r="C86" s="94" t="s">
        <v>100</v>
      </c>
      <c r="D86" s="94" t="s">
        <v>100</v>
      </c>
      <c r="E86" s="95" t="s">
        <v>100</v>
      </c>
      <c r="F86" s="95" t="s">
        <v>100</v>
      </c>
      <c r="G86" s="1057" t="s">
        <v>100</v>
      </c>
      <c r="H86" s="96" t="s">
        <v>100</v>
      </c>
      <c r="I86" s="96" t="s">
        <v>100</v>
      </c>
      <c r="J86" s="96" t="s">
        <v>100</v>
      </c>
      <c r="K86" s="96" t="s">
        <v>100</v>
      </c>
      <c r="L86" s="1058" t="s">
        <v>100</v>
      </c>
    </row>
    <row r="87" spans="1:12" ht="15">
      <c r="A87" s="39" t="s">
        <v>98</v>
      </c>
      <c r="B87" s="40" t="s">
        <v>23</v>
      </c>
      <c r="C87" s="94">
        <v>10460.836330823342</v>
      </c>
      <c r="D87" s="94">
        <v>10253.96912298234</v>
      </c>
      <c r="E87" s="95">
        <v>10670.053057439809</v>
      </c>
      <c r="F87" s="95">
        <v>10459.048505441988</v>
      </c>
      <c r="G87" s="1057">
        <v>2.0174354472878924</v>
      </c>
      <c r="H87" s="96">
        <v>283.39912854030501</v>
      </c>
      <c r="I87" s="96">
        <v>1.0887933282120879</v>
      </c>
      <c r="J87" s="96">
        <v>-6.25</v>
      </c>
      <c r="K87" s="96">
        <v>27.984392147299108</v>
      </c>
      <c r="L87" s="1058">
        <v>2.3830535152137706</v>
      </c>
    </row>
    <row r="88" spans="1:12" ht="15.75" thickBot="1">
      <c r="A88" s="41" t="s">
        <v>112</v>
      </c>
      <c r="B88" s="42" t="s">
        <v>23</v>
      </c>
      <c r="C88" s="97">
        <v>13161.616750908584</v>
      </c>
      <c r="D88" s="97">
        <v>13116.012478159264</v>
      </c>
      <c r="E88" s="98">
        <v>13424.849085926757</v>
      </c>
      <c r="F88" s="98">
        <v>13378.332727722449</v>
      </c>
      <c r="G88" s="1059">
        <v>0.3476992174661428</v>
      </c>
      <c r="H88" s="99">
        <v>287.34635503617142</v>
      </c>
      <c r="I88" s="99">
        <v>0.34191320271928133</v>
      </c>
      <c r="J88" s="99">
        <v>-15.988779803646564</v>
      </c>
      <c r="K88" s="99">
        <v>21.911961955859041</v>
      </c>
      <c r="L88" s="1060">
        <v>-0.4578351577155253</v>
      </c>
    </row>
    <row r="89" spans="1:12" ht="15" thickBot="1">
      <c r="A89" s="35"/>
      <c r="B89" s="43"/>
      <c r="C89" s="86"/>
      <c r="D89" s="86"/>
      <c r="E89" s="86"/>
      <c r="F89" s="86"/>
      <c r="G89" s="1051"/>
      <c r="H89" s="85"/>
      <c r="I89" s="85"/>
      <c r="J89" s="85"/>
      <c r="K89" s="85"/>
      <c r="L89" s="1052"/>
    </row>
    <row r="90" spans="1:12" ht="14.25">
      <c r="A90" s="44" t="s">
        <v>113</v>
      </c>
      <c r="B90" s="45" t="s">
        <v>25</v>
      </c>
      <c r="C90" s="100" t="s">
        <v>100</v>
      </c>
      <c r="D90" s="100" t="s">
        <v>254</v>
      </c>
      <c r="E90" s="101" t="s">
        <v>100</v>
      </c>
      <c r="F90" s="101" t="s">
        <v>254</v>
      </c>
      <c r="G90" s="1061" t="s">
        <v>100</v>
      </c>
      <c r="H90" s="102" t="s">
        <v>100</v>
      </c>
      <c r="I90" s="102" t="s">
        <v>100</v>
      </c>
      <c r="J90" s="103" t="s">
        <v>100</v>
      </c>
      <c r="K90" s="103" t="s">
        <v>100</v>
      </c>
      <c r="L90" s="1062" t="s">
        <v>100</v>
      </c>
    </row>
    <row r="91" spans="1:12" ht="15">
      <c r="A91" s="46" t="s">
        <v>113</v>
      </c>
      <c r="B91" s="47" t="s">
        <v>26</v>
      </c>
      <c r="C91" s="94" t="s">
        <v>100</v>
      </c>
      <c r="D91" s="94" t="s">
        <v>100</v>
      </c>
      <c r="E91" s="95" t="s">
        <v>100</v>
      </c>
      <c r="F91" s="95" t="s">
        <v>100</v>
      </c>
      <c r="G91" s="1057" t="s">
        <v>100</v>
      </c>
      <c r="H91" s="96" t="s">
        <v>100</v>
      </c>
      <c r="I91" s="96" t="s">
        <v>100</v>
      </c>
      <c r="J91" s="104" t="s">
        <v>100</v>
      </c>
      <c r="K91" s="104" t="s">
        <v>100</v>
      </c>
      <c r="L91" s="1063" t="s">
        <v>100</v>
      </c>
    </row>
    <row r="92" spans="1:12" ht="15">
      <c r="A92" s="46" t="s">
        <v>113</v>
      </c>
      <c r="B92" s="47" t="s">
        <v>27</v>
      </c>
      <c r="C92" s="1279" t="s">
        <v>100</v>
      </c>
      <c r="D92" s="94" t="s">
        <v>254</v>
      </c>
      <c r="E92" s="1280" t="s">
        <v>100</v>
      </c>
      <c r="F92" s="95" t="s">
        <v>254</v>
      </c>
      <c r="G92" s="1057" t="s">
        <v>100</v>
      </c>
      <c r="H92" s="96" t="s">
        <v>100</v>
      </c>
      <c r="I92" s="96" t="s">
        <v>100</v>
      </c>
      <c r="J92" s="104" t="s">
        <v>100</v>
      </c>
      <c r="K92" s="104" t="s">
        <v>100</v>
      </c>
      <c r="L92" s="1063" t="s">
        <v>100</v>
      </c>
    </row>
    <row r="93" spans="1:12" ht="14.25">
      <c r="A93" s="44" t="s">
        <v>113</v>
      </c>
      <c r="B93" s="48" t="s">
        <v>28</v>
      </c>
      <c r="C93" s="105">
        <v>12045.098039215685</v>
      </c>
      <c r="D93" s="105">
        <v>12445.098039215685</v>
      </c>
      <c r="E93" s="106">
        <v>12286</v>
      </c>
      <c r="F93" s="106">
        <v>12694</v>
      </c>
      <c r="G93" s="1064">
        <v>-3.2141169056247048</v>
      </c>
      <c r="H93" s="107">
        <v>250</v>
      </c>
      <c r="I93" s="107">
        <v>-3.8461538461538463</v>
      </c>
      <c r="J93" s="108">
        <v>-50</v>
      </c>
      <c r="K93" s="108">
        <v>1.2193634922570419E-2</v>
      </c>
      <c r="L93" s="1065">
        <v>-8.7224914108326359E-3</v>
      </c>
    </row>
    <row r="94" spans="1:12" ht="15">
      <c r="A94" s="46" t="s">
        <v>113</v>
      </c>
      <c r="B94" s="47" t="s">
        <v>29</v>
      </c>
      <c r="C94" s="94" t="s">
        <v>254</v>
      </c>
      <c r="D94" s="94" t="s">
        <v>254</v>
      </c>
      <c r="E94" s="95" t="s">
        <v>254</v>
      </c>
      <c r="F94" s="95" t="s">
        <v>254</v>
      </c>
      <c r="G94" s="1282" t="s">
        <v>100</v>
      </c>
      <c r="H94" s="96" t="s">
        <v>254</v>
      </c>
      <c r="I94" s="96" t="s">
        <v>100</v>
      </c>
      <c r="J94" s="104" t="s">
        <v>100</v>
      </c>
      <c r="K94" s="104" t="s">
        <v>254</v>
      </c>
      <c r="L94" s="1063" t="s">
        <v>100</v>
      </c>
    </row>
    <row r="95" spans="1:12" ht="15">
      <c r="A95" s="46" t="s">
        <v>113</v>
      </c>
      <c r="B95" s="47" t="s">
        <v>30</v>
      </c>
      <c r="C95" s="94" t="s">
        <v>100</v>
      </c>
      <c r="D95" s="94" t="s">
        <v>100</v>
      </c>
      <c r="E95" s="95" t="s">
        <v>100</v>
      </c>
      <c r="F95" s="95" t="s">
        <v>100</v>
      </c>
      <c r="G95" s="1057" t="s">
        <v>100</v>
      </c>
      <c r="H95" s="96" t="s">
        <v>100</v>
      </c>
      <c r="I95" s="96" t="s">
        <v>100</v>
      </c>
      <c r="J95" s="104" t="s">
        <v>100</v>
      </c>
      <c r="K95" s="104" t="s">
        <v>100</v>
      </c>
      <c r="L95" s="1063" t="s">
        <v>100</v>
      </c>
    </row>
    <row r="96" spans="1:12" ht="14.25">
      <c r="A96" s="44" t="s">
        <v>113</v>
      </c>
      <c r="B96" s="48" t="s">
        <v>31</v>
      </c>
      <c r="C96" s="105">
        <v>11742.225593395253</v>
      </c>
      <c r="D96" s="105">
        <v>11765.436610918878</v>
      </c>
      <c r="E96" s="106">
        <v>11977.070105263158</v>
      </c>
      <c r="F96" s="106">
        <v>12000.745343137256</v>
      </c>
      <c r="G96" s="1064">
        <v>-0.19728139542297154</v>
      </c>
      <c r="H96" s="107">
        <v>244.31428571428569</v>
      </c>
      <c r="I96" s="107">
        <v>-4.1998683602447953</v>
      </c>
      <c r="J96" s="108">
        <v>75</v>
      </c>
      <c r="K96" s="108">
        <v>8.5355444457992924E-2</v>
      </c>
      <c r="L96" s="1065">
        <v>4.3523191791186813E-2</v>
      </c>
    </row>
    <row r="97" spans="1:12" ht="15">
      <c r="A97" s="46" t="s">
        <v>113</v>
      </c>
      <c r="B97" s="47" t="s">
        <v>32</v>
      </c>
      <c r="C97" s="94" t="s">
        <v>254</v>
      </c>
      <c r="D97" s="94">
        <v>11655.220588235296</v>
      </c>
      <c r="E97" s="95" t="s">
        <v>254</v>
      </c>
      <c r="F97" s="95">
        <v>11888.325000000001</v>
      </c>
      <c r="G97" s="1282" t="s">
        <v>100</v>
      </c>
      <c r="H97" s="96" t="s">
        <v>254</v>
      </c>
      <c r="I97" s="96" t="s">
        <v>100</v>
      </c>
      <c r="J97" s="104" t="s">
        <v>100</v>
      </c>
      <c r="K97" s="104" t="s">
        <v>254</v>
      </c>
      <c r="L97" s="1063" t="s">
        <v>100</v>
      </c>
    </row>
    <row r="98" spans="1:12" ht="15.75" thickBot="1">
      <c r="A98" s="49" t="s">
        <v>113</v>
      </c>
      <c r="B98" s="50" t="s">
        <v>33</v>
      </c>
      <c r="C98" s="109" t="s">
        <v>254</v>
      </c>
      <c r="D98" s="109" t="s">
        <v>254</v>
      </c>
      <c r="E98" s="110" t="s">
        <v>254</v>
      </c>
      <c r="F98" s="110" t="s">
        <v>254</v>
      </c>
      <c r="G98" s="1281" t="s">
        <v>100</v>
      </c>
      <c r="H98" s="104" t="s">
        <v>254</v>
      </c>
      <c r="I98" s="104" t="s">
        <v>100</v>
      </c>
      <c r="J98" s="104" t="s">
        <v>100</v>
      </c>
      <c r="K98" s="104" t="s">
        <v>254</v>
      </c>
      <c r="L98" s="1063" t="s">
        <v>100</v>
      </c>
    </row>
    <row r="99" spans="1:12" ht="15" thickBot="1">
      <c r="A99" s="35"/>
      <c r="B99" s="43"/>
      <c r="C99" s="86"/>
      <c r="D99" s="86"/>
      <c r="E99" s="86"/>
      <c r="F99" s="86"/>
      <c r="G99" s="1051"/>
      <c r="H99" s="85"/>
      <c r="I99" s="85"/>
      <c r="J99" s="85"/>
      <c r="K99" s="85"/>
      <c r="L99" s="1052"/>
    </row>
    <row r="100" spans="1:12" ht="14.25">
      <c r="A100" s="44" t="s">
        <v>114</v>
      </c>
      <c r="B100" s="45" t="s">
        <v>25</v>
      </c>
      <c r="C100" s="100">
        <v>13169.914712259579</v>
      </c>
      <c r="D100" s="100">
        <v>13324.021190382762</v>
      </c>
      <c r="E100" s="101">
        <v>13433.31300650477</v>
      </c>
      <c r="F100" s="101">
        <v>13590.501614190418</v>
      </c>
      <c r="G100" s="1061">
        <v>-1.1566063722145532</v>
      </c>
      <c r="H100" s="102">
        <v>429.02093023255816</v>
      </c>
      <c r="I100" s="102">
        <v>4.06183499667896</v>
      </c>
      <c r="J100" s="103">
        <v>7.5</v>
      </c>
      <c r="K100" s="103">
        <v>2.6216315083526398</v>
      </c>
      <c r="L100" s="1062">
        <v>0.53001887501233425</v>
      </c>
    </row>
    <row r="101" spans="1:12" ht="15">
      <c r="A101" s="46" t="s">
        <v>114</v>
      </c>
      <c r="B101" s="47" t="s">
        <v>26</v>
      </c>
      <c r="C101" s="94">
        <v>13419.70882352941</v>
      </c>
      <c r="D101" s="94">
        <v>13353.290196078431</v>
      </c>
      <c r="E101" s="95">
        <v>13688.102999999999</v>
      </c>
      <c r="F101" s="95">
        <v>13620.356</v>
      </c>
      <c r="G101" s="1057">
        <v>0.49739522226878208</v>
      </c>
      <c r="H101" s="96">
        <v>411.9</v>
      </c>
      <c r="I101" s="96">
        <v>-1.7179670722977918</v>
      </c>
      <c r="J101" s="104">
        <v>14.678899082568808</v>
      </c>
      <c r="K101" s="104">
        <v>1.5242043653213022</v>
      </c>
      <c r="L101" s="1063">
        <v>0.3842754801508359</v>
      </c>
    </row>
    <row r="102" spans="1:12" ht="15">
      <c r="A102" s="46" t="s">
        <v>114</v>
      </c>
      <c r="B102" s="47" t="s">
        <v>27</v>
      </c>
      <c r="C102" s="94">
        <v>12854.285294117646</v>
      </c>
      <c r="D102" s="94">
        <v>13287.65980392157</v>
      </c>
      <c r="E102" s="95">
        <v>13111.370999999999</v>
      </c>
      <c r="F102" s="95">
        <v>13553.413</v>
      </c>
      <c r="G102" s="1057">
        <v>-3.2614810749144976</v>
      </c>
      <c r="H102" s="96">
        <v>452.8</v>
      </c>
      <c r="I102" s="96">
        <v>12.051472407819844</v>
      </c>
      <c r="J102" s="104">
        <v>-1.098901098901099</v>
      </c>
      <c r="K102" s="104">
        <v>1.0974271430313376</v>
      </c>
      <c r="L102" s="1063">
        <v>0.14574339486149857</v>
      </c>
    </row>
    <row r="103" spans="1:12" ht="14.25">
      <c r="A103" s="44" t="s">
        <v>114</v>
      </c>
      <c r="B103" s="48" t="s">
        <v>28</v>
      </c>
      <c r="C103" s="105">
        <v>13033.88278298468</v>
      </c>
      <c r="D103" s="105">
        <v>13038.048484632005</v>
      </c>
      <c r="E103" s="106">
        <v>13294.560438644374</v>
      </c>
      <c r="F103" s="106">
        <v>13298.809454324646</v>
      </c>
      <c r="G103" s="1064">
        <v>-3.1950346343902314E-2</v>
      </c>
      <c r="H103" s="107">
        <v>376.24057826520442</v>
      </c>
      <c r="I103" s="107">
        <v>-1.3952406674354376</v>
      </c>
      <c r="J103" s="108">
        <v>-7.0435588507877664</v>
      </c>
      <c r="K103" s="108">
        <v>12.23021582733813</v>
      </c>
      <c r="L103" s="1065">
        <v>0.9459656704671815</v>
      </c>
    </row>
    <row r="104" spans="1:12" ht="15">
      <c r="A104" s="46" t="s">
        <v>114</v>
      </c>
      <c r="B104" s="47" t="s">
        <v>29</v>
      </c>
      <c r="C104" s="94">
        <v>13279.658823529411</v>
      </c>
      <c r="D104" s="94">
        <v>13182.643137254901</v>
      </c>
      <c r="E104" s="95">
        <v>13545.252</v>
      </c>
      <c r="F104" s="95">
        <v>13446.296</v>
      </c>
      <c r="G104" s="1057">
        <v>0.73593501139644801</v>
      </c>
      <c r="H104" s="96">
        <v>364.1</v>
      </c>
      <c r="I104" s="96">
        <v>-2.0710059171597606</v>
      </c>
      <c r="J104" s="104">
        <v>-9.2857142857142865</v>
      </c>
      <c r="K104" s="104">
        <v>6.1943665406657722</v>
      </c>
      <c r="L104" s="1063">
        <v>0.33785116731291698</v>
      </c>
    </row>
    <row r="105" spans="1:12" ht="15">
      <c r="A105" s="46" t="s">
        <v>114</v>
      </c>
      <c r="B105" s="47" t="s">
        <v>30</v>
      </c>
      <c r="C105" s="94">
        <v>12797.622549019608</v>
      </c>
      <c r="D105" s="94">
        <v>12890.121568627452</v>
      </c>
      <c r="E105" s="95">
        <v>13053.575000000001</v>
      </c>
      <c r="F105" s="95">
        <v>13147.924000000001</v>
      </c>
      <c r="G105" s="1057">
        <v>-0.71759617716074531</v>
      </c>
      <c r="H105" s="96">
        <v>388.7</v>
      </c>
      <c r="I105" s="96">
        <v>-0.86712573323132724</v>
      </c>
      <c r="J105" s="104">
        <v>-4.6242774566473983</v>
      </c>
      <c r="K105" s="104">
        <v>6.0358492866723568</v>
      </c>
      <c r="L105" s="1063">
        <v>0.60811450315426452</v>
      </c>
    </row>
    <row r="106" spans="1:12" ht="14.25">
      <c r="A106" s="44" t="s">
        <v>114</v>
      </c>
      <c r="B106" s="48" t="s">
        <v>31</v>
      </c>
      <c r="C106" s="105">
        <v>12681.682867310563</v>
      </c>
      <c r="D106" s="105">
        <v>12551.01792316522</v>
      </c>
      <c r="E106" s="106">
        <v>12935.316524656775</v>
      </c>
      <c r="F106" s="106">
        <v>12802.038281628526</v>
      </c>
      <c r="G106" s="1064">
        <v>1.0410704928098016</v>
      </c>
      <c r="H106" s="107">
        <v>337.35493951612904</v>
      </c>
      <c r="I106" s="107">
        <v>0.7936838812829724</v>
      </c>
      <c r="J106" s="108">
        <v>-27.005150846210448</v>
      </c>
      <c r="K106" s="108">
        <v>24.192171686379709</v>
      </c>
      <c r="L106" s="1065">
        <v>-4.2328440007150441</v>
      </c>
    </row>
    <row r="107" spans="1:12" ht="15">
      <c r="A107" s="46" t="s">
        <v>114</v>
      </c>
      <c r="B107" s="47" t="s">
        <v>32</v>
      </c>
      <c r="C107" s="94">
        <v>12816.035294117646</v>
      </c>
      <c r="D107" s="94">
        <v>12598.39705882353</v>
      </c>
      <c r="E107" s="95">
        <v>13072.356</v>
      </c>
      <c r="F107" s="95">
        <v>12850.365</v>
      </c>
      <c r="G107" s="1057">
        <v>1.7275073509585137</v>
      </c>
      <c r="H107" s="96">
        <v>327.2</v>
      </c>
      <c r="I107" s="96">
        <v>0.30656039239730226</v>
      </c>
      <c r="J107" s="104">
        <v>-35.45706371191136</v>
      </c>
      <c r="K107" s="104">
        <v>14.205584684794538</v>
      </c>
      <c r="L107" s="1063">
        <v>-4.6712193311017174</v>
      </c>
    </row>
    <row r="108" spans="1:12" ht="15.75" thickBot="1">
      <c r="A108" s="49" t="s">
        <v>114</v>
      </c>
      <c r="B108" s="50" t="s">
        <v>33</v>
      </c>
      <c r="C108" s="109">
        <v>12503.937254901961</v>
      </c>
      <c r="D108" s="109">
        <v>12464.081372549019</v>
      </c>
      <c r="E108" s="110">
        <v>12754.016</v>
      </c>
      <c r="F108" s="110">
        <v>12713.362999999999</v>
      </c>
      <c r="G108" s="1066">
        <v>0.31976590301087326</v>
      </c>
      <c r="H108" s="104">
        <v>351.8</v>
      </c>
      <c r="I108" s="104">
        <v>8.5348506401141208E-2</v>
      </c>
      <c r="J108" s="104">
        <v>-10.295728368017524</v>
      </c>
      <c r="K108" s="104">
        <v>9.986587001585173</v>
      </c>
      <c r="L108" s="1063">
        <v>0.43837533038667864</v>
      </c>
    </row>
    <row r="109" spans="1:12" ht="15.75" thickBot="1">
      <c r="A109" s="51"/>
      <c r="B109" s="52"/>
      <c r="C109" s="111"/>
      <c r="D109" s="111"/>
      <c r="E109" s="111"/>
      <c r="F109" s="111"/>
      <c r="G109" s="1067"/>
      <c r="H109" s="112"/>
      <c r="I109" s="112"/>
      <c r="J109" s="112"/>
      <c r="K109" s="112"/>
      <c r="L109" s="1068"/>
    </row>
    <row r="110" spans="1:12" ht="15">
      <c r="A110" s="46" t="s">
        <v>115</v>
      </c>
      <c r="B110" s="53" t="s">
        <v>30</v>
      </c>
      <c r="C110" s="113">
        <v>12791.318627450981</v>
      </c>
      <c r="D110" s="113">
        <v>12870.887254901962</v>
      </c>
      <c r="E110" s="114">
        <v>13047.145</v>
      </c>
      <c r="F110" s="114">
        <v>13128.305</v>
      </c>
      <c r="G110" s="1069">
        <v>-0.61820623454436696</v>
      </c>
      <c r="H110" s="115">
        <v>400</v>
      </c>
      <c r="I110" s="115">
        <v>-3.2180014517299806</v>
      </c>
      <c r="J110" s="115">
        <v>-22.792022792022792</v>
      </c>
      <c r="K110" s="115">
        <v>3.3044750640165836</v>
      </c>
      <c r="L110" s="1070">
        <v>-0.36630510749565248</v>
      </c>
    </row>
    <row r="111" spans="1:12" ht="15.75" thickBot="1">
      <c r="A111" s="49" t="s">
        <v>115</v>
      </c>
      <c r="B111" s="50" t="s">
        <v>33</v>
      </c>
      <c r="C111" s="109">
        <v>12459.540196078431</v>
      </c>
      <c r="D111" s="109">
        <v>12420.23137254902</v>
      </c>
      <c r="E111" s="110">
        <v>12708.731</v>
      </c>
      <c r="F111" s="110">
        <v>12668.636</v>
      </c>
      <c r="G111" s="1066">
        <v>0.31649026777625738</v>
      </c>
      <c r="H111" s="104">
        <v>366.5</v>
      </c>
      <c r="I111" s="104">
        <v>-2.3968042609853528</v>
      </c>
      <c r="J111" s="104">
        <v>1.2903225806451613</v>
      </c>
      <c r="K111" s="104">
        <v>7.6576027313742232</v>
      </c>
      <c r="L111" s="1063">
        <v>1.1736035680192769</v>
      </c>
    </row>
    <row r="112" spans="1:12" ht="15.75" thickBot="1">
      <c r="A112" s="51"/>
      <c r="B112" s="52"/>
      <c r="C112" s="111"/>
      <c r="D112" s="111"/>
      <c r="E112" s="111"/>
      <c r="F112" s="111"/>
      <c r="G112" s="1067"/>
      <c r="H112" s="112"/>
      <c r="I112" s="112"/>
      <c r="J112" s="112"/>
      <c r="K112" s="112"/>
      <c r="L112" s="1068"/>
    </row>
    <row r="113" spans="1:12" ht="14.25">
      <c r="A113" s="44" t="s">
        <v>116</v>
      </c>
      <c r="B113" s="45" t="s">
        <v>25</v>
      </c>
      <c r="C113" s="100" t="s">
        <v>100</v>
      </c>
      <c r="D113" s="100" t="s">
        <v>100</v>
      </c>
      <c r="E113" s="101" t="s">
        <v>100</v>
      </c>
      <c r="F113" s="101" t="s">
        <v>100</v>
      </c>
      <c r="G113" s="1061" t="s">
        <v>100</v>
      </c>
      <c r="H113" s="102" t="s">
        <v>100</v>
      </c>
      <c r="I113" s="102" t="s">
        <v>100</v>
      </c>
      <c r="J113" s="103" t="s">
        <v>100</v>
      </c>
      <c r="K113" s="103" t="s">
        <v>100</v>
      </c>
      <c r="L113" s="1062" t="s">
        <v>100</v>
      </c>
    </row>
    <row r="114" spans="1:12" ht="15">
      <c r="A114" s="39" t="s">
        <v>116</v>
      </c>
      <c r="B114" s="47" t="s">
        <v>26</v>
      </c>
      <c r="C114" s="94" t="s">
        <v>100</v>
      </c>
      <c r="D114" s="94" t="s">
        <v>100</v>
      </c>
      <c r="E114" s="95" t="s">
        <v>100</v>
      </c>
      <c r="F114" s="95" t="s">
        <v>100</v>
      </c>
      <c r="G114" s="1057" t="s">
        <v>100</v>
      </c>
      <c r="H114" s="96" t="s">
        <v>100</v>
      </c>
      <c r="I114" s="96" t="s">
        <v>100</v>
      </c>
      <c r="J114" s="104" t="s">
        <v>100</v>
      </c>
      <c r="K114" s="104" t="s">
        <v>100</v>
      </c>
      <c r="L114" s="1063" t="s">
        <v>100</v>
      </c>
    </row>
    <row r="115" spans="1:12" ht="15">
      <c r="A115" s="39" t="s">
        <v>116</v>
      </c>
      <c r="B115" s="47" t="s">
        <v>27</v>
      </c>
      <c r="C115" s="94" t="s">
        <v>100</v>
      </c>
      <c r="D115" s="94" t="s">
        <v>100</v>
      </c>
      <c r="E115" s="95" t="s">
        <v>100</v>
      </c>
      <c r="F115" s="95" t="s">
        <v>100</v>
      </c>
      <c r="G115" s="1057" t="s">
        <v>100</v>
      </c>
      <c r="H115" s="96" t="s">
        <v>100</v>
      </c>
      <c r="I115" s="96" t="s">
        <v>100</v>
      </c>
      <c r="J115" s="104" t="s">
        <v>100</v>
      </c>
      <c r="K115" s="104" t="s">
        <v>100</v>
      </c>
      <c r="L115" s="1063" t="s">
        <v>100</v>
      </c>
    </row>
    <row r="116" spans="1:12" ht="15">
      <c r="A116" s="39" t="s">
        <v>116</v>
      </c>
      <c r="B116" s="47" t="s">
        <v>34</v>
      </c>
      <c r="C116" s="94" t="s">
        <v>100</v>
      </c>
      <c r="D116" s="94" t="s">
        <v>100</v>
      </c>
      <c r="E116" s="95" t="s">
        <v>100</v>
      </c>
      <c r="F116" s="95" t="s">
        <v>100</v>
      </c>
      <c r="G116" s="1057" t="s">
        <v>100</v>
      </c>
      <c r="H116" s="96" t="s">
        <v>100</v>
      </c>
      <c r="I116" s="96" t="s">
        <v>100</v>
      </c>
      <c r="J116" s="104" t="s">
        <v>100</v>
      </c>
      <c r="K116" s="104" t="s">
        <v>100</v>
      </c>
      <c r="L116" s="1063" t="s">
        <v>100</v>
      </c>
    </row>
    <row r="117" spans="1:12" ht="14.25">
      <c r="A117" s="54" t="s">
        <v>116</v>
      </c>
      <c r="B117" s="48" t="s">
        <v>28</v>
      </c>
      <c r="C117" s="105" t="s">
        <v>100</v>
      </c>
      <c r="D117" s="105" t="s">
        <v>100</v>
      </c>
      <c r="E117" s="106" t="s">
        <v>100</v>
      </c>
      <c r="F117" s="106" t="s">
        <v>100</v>
      </c>
      <c r="G117" s="1064" t="s">
        <v>100</v>
      </c>
      <c r="H117" s="107" t="s">
        <v>100</v>
      </c>
      <c r="I117" s="107" t="s">
        <v>100</v>
      </c>
      <c r="J117" s="108" t="s">
        <v>100</v>
      </c>
      <c r="K117" s="108" t="s">
        <v>100</v>
      </c>
      <c r="L117" s="1065" t="s">
        <v>100</v>
      </c>
    </row>
    <row r="118" spans="1:12" ht="15">
      <c r="A118" s="39" t="s">
        <v>116</v>
      </c>
      <c r="B118" s="47" t="s">
        <v>30</v>
      </c>
      <c r="C118" s="94" t="s">
        <v>100</v>
      </c>
      <c r="D118" s="94" t="s">
        <v>100</v>
      </c>
      <c r="E118" s="95" t="s">
        <v>100</v>
      </c>
      <c r="F118" s="95" t="s">
        <v>100</v>
      </c>
      <c r="G118" s="1057" t="s">
        <v>100</v>
      </c>
      <c r="H118" s="96" t="s">
        <v>100</v>
      </c>
      <c r="I118" s="96" t="s">
        <v>100</v>
      </c>
      <c r="J118" s="104" t="s">
        <v>100</v>
      </c>
      <c r="K118" s="104" t="s">
        <v>100</v>
      </c>
      <c r="L118" s="1063" t="s">
        <v>100</v>
      </c>
    </row>
    <row r="119" spans="1:12" ht="15">
      <c r="A119" s="39" t="s">
        <v>116</v>
      </c>
      <c r="B119" s="47" t="s">
        <v>35</v>
      </c>
      <c r="C119" s="94" t="s">
        <v>100</v>
      </c>
      <c r="D119" s="94" t="s">
        <v>100</v>
      </c>
      <c r="E119" s="95" t="s">
        <v>100</v>
      </c>
      <c r="F119" s="95" t="s">
        <v>100</v>
      </c>
      <c r="G119" s="1057" t="s">
        <v>100</v>
      </c>
      <c r="H119" s="96" t="s">
        <v>100</v>
      </c>
      <c r="I119" s="96" t="s">
        <v>100</v>
      </c>
      <c r="J119" s="104" t="s">
        <v>100</v>
      </c>
      <c r="K119" s="104" t="s">
        <v>100</v>
      </c>
      <c r="L119" s="1063" t="s">
        <v>100</v>
      </c>
    </row>
    <row r="120" spans="1:12" ht="14.25">
      <c r="A120" s="54" t="s">
        <v>116</v>
      </c>
      <c r="B120" s="48" t="s">
        <v>31</v>
      </c>
      <c r="C120" s="105" t="s">
        <v>100</v>
      </c>
      <c r="D120" s="105" t="s">
        <v>100</v>
      </c>
      <c r="E120" s="106" t="s">
        <v>100</v>
      </c>
      <c r="F120" s="106" t="s">
        <v>100</v>
      </c>
      <c r="G120" s="1064" t="s">
        <v>100</v>
      </c>
      <c r="H120" s="107" t="s">
        <v>100</v>
      </c>
      <c r="I120" s="107" t="s">
        <v>100</v>
      </c>
      <c r="J120" s="108" t="s">
        <v>100</v>
      </c>
      <c r="K120" s="108" t="s">
        <v>100</v>
      </c>
      <c r="L120" s="1065" t="s">
        <v>100</v>
      </c>
    </row>
    <row r="121" spans="1:12" ht="15">
      <c r="A121" s="39" t="s">
        <v>116</v>
      </c>
      <c r="B121" s="47" t="s">
        <v>33</v>
      </c>
      <c r="C121" s="94" t="s">
        <v>100</v>
      </c>
      <c r="D121" s="94" t="s">
        <v>100</v>
      </c>
      <c r="E121" s="95" t="s">
        <v>100</v>
      </c>
      <c r="F121" s="95" t="s">
        <v>100</v>
      </c>
      <c r="G121" s="1057" t="s">
        <v>100</v>
      </c>
      <c r="H121" s="96" t="s">
        <v>100</v>
      </c>
      <c r="I121" s="96" t="s">
        <v>100</v>
      </c>
      <c r="J121" s="104" t="s">
        <v>100</v>
      </c>
      <c r="K121" s="104" t="s">
        <v>100</v>
      </c>
      <c r="L121" s="1063" t="s">
        <v>100</v>
      </c>
    </row>
    <row r="122" spans="1:12" ht="15.75" thickBot="1">
      <c r="A122" s="55" t="s">
        <v>116</v>
      </c>
      <c r="B122" s="47" t="s">
        <v>36</v>
      </c>
      <c r="C122" s="109" t="s">
        <v>100</v>
      </c>
      <c r="D122" s="109" t="s">
        <v>100</v>
      </c>
      <c r="E122" s="110" t="s">
        <v>100</v>
      </c>
      <c r="F122" s="110" t="s">
        <v>100</v>
      </c>
      <c r="G122" s="1066" t="s">
        <v>100</v>
      </c>
      <c r="H122" s="104" t="s">
        <v>100</v>
      </c>
      <c r="I122" s="104" t="s">
        <v>100</v>
      </c>
      <c r="J122" s="104" t="s">
        <v>100</v>
      </c>
      <c r="K122" s="104" t="s">
        <v>100</v>
      </c>
      <c r="L122" s="1063" t="s">
        <v>100</v>
      </c>
    </row>
    <row r="123" spans="1:12" ht="15.75" thickBot="1">
      <c r="A123" s="51"/>
      <c r="B123" s="52"/>
      <c r="C123" s="111"/>
      <c r="D123" s="111"/>
      <c r="E123" s="111"/>
      <c r="F123" s="111"/>
      <c r="G123" s="1067"/>
      <c r="H123" s="112"/>
      <c r="I123" s="112"/>
      <c r="J123" s="112"/>
      <c r="K123" s="112"/>
      <c r="L123" s="1068"/>
    </row>
    <row r="124" spans="1:12" ht="14.25">
      <c r="A124" s="44" t="s">
        <v>24</v>
      </c>
      <c r="B124" s="45" t="s">
        <v>28</v>
      </c>
      <c r="C124" s="100">
        <v>11178.773599412378</v>
      </c>
      <c r="D124" s="100">
        <v>11284.636318364326</v>
      </c>
      <c r="E124" s="101">
        <v>11402.349071400626</v>
      </c>
      <c r="F124" s="101">
        <v>11510.329044731612</v>
      </c>
      <c r="G124" s="1061">
        <v>-0.93811369693562274</v>
      </c>
      <c r="H124" s="102">
        <v>343.09597315436241</v>
      </c>
      <c r="I124" s="102">
        <v>-1.1014927392351304</v>
      </c>
      <c r="J124" s="103">
        <v>-14.367816091954023</v>
      </c>
      <c r="K124" s="103">
        <v>1.8168516034629922</v>
      </c>
      <c r="L124" s="1062">
        <v>-2.8513875430733471E-3</v>
      </c>
    </row>
    <row r="125" spans="1:12" ht="15">
      <c r="A125" s="46" t="s">
        <v>24</v>
      </c>
      <c r="B125" s="47" t="s">
        <v>29</v>
      </c>
      <c r="C125" s="94">
        <v>11075.76274509804</v>
      </c>
      <c r="D125" s="94">
        <v>11162.931372549019</v>
      </c>
      <c r="E125" s="95">
        <v>11297.278</v>
      </c>
      <c r="F125" s="95">
        <v>11386.19</v>
      </c>
      <c r="G125" s="1057">
        <v>-0.78087578022148108</v>
      </c>
      <c r="H125" s="96">
        <v>323.89999999999998</v>
      </c>
      <c r="I125" s="96">
        <v>-1.4902676399026866</v>
      </c>
      <c r="J125" s="104">
        <v>-11.538461538461538</v>
      </c>
      <c r="K125" s="104">
        <v>0.28045360321911961</v>
      </c>
      <c r="L125" s="1063">
        <v>8.5439608848799087E-3</v>
      </c>
    </row>
    <row r="126" spans="1:12" ht="15">
      <c r="A126" s="46" t="s">
        <v>24</v>
      </c>
      <c r="B126" s="47" t="s">
        <v>30</v>
      </c>
      <c r="C126" s="94">
        <v>11162.573529411766</v>
      </c>
      <c r="D126" s="94">
        <v>11220.901960784313</v>
      </c>
      <c r="E126" s="95">
        <v>11385.825000000001</v>
      </c>
      <c r="F126" s="95">
        <v>11445.32</v>
      </c>
      <c r="G126" s="1057">
        <v>-0.51981945458929057</v>
      </c>
      <c r="H126" s="96">
        <v>336.6</v>
      </c>
      <c r="I126" s="96">
        <v>-4.4835414301929504</v>
      </c>
      <c r="J126" s="104">
        <v>-10.784313725490197</v>
      </c>
      <c r="K126" s="104">
        <v>1.109620777953908</v>
      </c>
      <c r="L126" s="1063">
        <v>4.2898334950352224E-2</v>
      </c>
    </row>
    <row r="127" spans="1:12" ht="15">
      <c r="A127" s="46" t="s">
        <v>24</v>
      </c>
      <c r="B127" s="47" t="s">
        <v>35</v>
      </c>
      <c r="C127" s="94">
        <v>11275.678431372547</v>
      </c>
      <c r="D127" s="94">
        <v>11494.54117647059</v>
      </c>
      <c r="E127" s="95">
        <v>11501.191999999999</v>
      </c>
      <c r="F127" s="95">
        <v>11724.432000000001</v>
      </c>
      <c r="G127" s="1057">
        <v>-1.9040581240950656</v>
      </c>
      <c r="H127" s="96">
        <v>372.6</v>
      </c>
      <c r="I127" s="96">
        <v>8.0000000000000071</v>
      </c>
      <c r="J127" s="104">
        <v>-23.913043478260871</v>
      </c>
      <c r="K127" s="104">
        <v>0.42677722228996462</v>
      </c>
      <c r="L127" s="1063">
        <v>-5.4293683378305646E-2</v>
      </c>
    </row>
    <row r="128" spans="1:12" ht="14.25">
      <c r="A128" s="44" t="s">
        <v>24</v>
      </c>
      <c r="B128" s="48" t="s">
        <v>31</v>
      </c>
      <c r="C128" s="105">
        <v>10787.923251715019</v>
      </c>
      <c r="D128" s="105">
        <v>10634.01356748555</v>
      </c>
      <c r="E128" s="106">
        <v>11003.681716749321</v>
      </c>
      <c r="F128" s="106">
        <v>10846.693838835261</v>
      </c>
      <c r="G128" s="1064">
        <v>1.4473339088080834</v>
      </c>
      <c r="H128" s="107">
        <v>298.43146666666672</v>
      </c>
      <c r="I128" s="107">
        <v>-0.25422844748418</v>
      </c>
      <c r="J128" s="108">
        <v>2.1798365122615802</v>
      </c>
      <c r="K128" s="108">
        <v>18.290452383855627</v>
      </c>
      <c r="L128" s="1065">
        <v>2.9380156551377858</v>
      </c>
    </row>
    <row r="129" spans="1:12" ht="15">
      <c r="A129" s="46" t="s">
        <v>24</v>
      </c>
      <c r="B129" s="47" t="s">
        <v>32</v>
      </c>
      <c r="C129" s="94">
        <v>10589.3</v>
      </c>
      <c r="D129" s="94">
        <v>10351.537254901959</v>
      </c>
      <c r="E129" s="95">
        <v>10801.085999999999</v>
      </c>
      <c r="F129" s="95">
        <v>10558.567999999999</v>
      </c>
      <c r="G129" s="1057">
        <v>2.2968834410120773</v>
      </c>
      <c r="H129" s="96">
        <v>273.10000000000002</v>
      </c>
      <c r="I129" s="96">
        <v>0.70058997050148752</v>
      </c>
      <c r="J129" s="104">
        <v>11.20331950207469</v>
      </c>
      <c r="K129" s="104">
        <v>6.5357883184977439</v>
      </c>
      <c r="L129" s="1063">
        <v>1.4950018721476077</v>
      </c>
    </row>
    <row r="130" spans="1:12" ht="15">
      <c r="A130" s="46" t="s">
        <v>24</v>
      </c>
      <c r="B130" s="47" t="s">
        <v>33</v>
      </c>
      <c r="C130" s="94">
        <v>10886.363725490197</v>
      </c>
      <c r="D130" s="94">
        <v>10734.758823529412</v>
      </c>
      <c r="E130" s="95">
        <v>11104.091</v>
      </c>
      <c r="F130" s="95">
        <v>10949.454</v>
      </c>
      <c r="G130" s="1057">
        <v>1.4122804662223396</v>
      </c>
      <c r="H130" s="96">
        <v>309.3</v>
      </c>
      <c r="I130" s="96">
        <v>0.19436345966958948</v>
      </c>
      <c r="J130" s="104">
        <v>0.57670126874279126</v>
      </c>
      <c r="K130" s="104">
        <v>10.632849652481404</v>
      </c>
      <c r="L130" s="1063">
        <v>1.5657088869511799</v>
      </c>
    </row>
    <row r="131" spans="1:12" ht="15">
      <c r="A131" s="46" t="s">
        <v>24</v>
      </c>
      <c r="B131" s="47" t="s">
        <v>36</v>
      </c>
      <c r="C131" s="94">
        <v>10867.869607843139</v>
      </c>
      <c r="D131" s="94">
        <v>10877.991176470587</v>
      </c>
      <c r="E131" s="95">
        <v>11085.227000000001</v>
      </c>
      <c r="F131" s="95">
        <v>11095.550999999999</v>
      </c>
      <c r="G131" s="1057">
        <v>-9.3046302973134945E-2</v>
      </c>
      <c r="H131" s="96">
        <v>343</v>
      </c>
      <c r="I131" s="96">
        <v>-8.7387124963592008E-2</v>
      </c>
      <c r="J131" s="104">
        <v>-22.689075630252102</v>
      </c>
      <c r="K131" s="104">
        <v>1.1218144128764784</v>
      </c>
      <c r="L131" s="1063">
        <v>-0.12269510396100336</v>
      </c>
    </row>
    <row r="132" spans="1:12" ht="14.25">
      <c r="A132" s="44" t="s">
        <v>24</v>
      </c>
      <c r="B132" s="48" t="s">
        <v>37</v>
      </c>
      <c r="C132" s="105">
        <v>9253.2085005896315</v>
      </c>
      <c r="D132" s="105">
        <v>9026.8401468304328</v>
      </c>
      <c r="E132" s="106">
        <v>9438.2726706014237</v>
      </c>
      <c r="F132" s="106">
        <v>9207.3769497670419</v>
      </c>
      <c r="G132" s="1064">
        <v>2.5077252956415967</v>
      </c>
      <c r="H132" s="107">
        <v>234.72523219814241</v>
      </c>
      <c r="I132" s="107">
        <v>1.3268283593607544</v>
      </c>
      <c r="J132" s="108">
        <v>-19.851116625310176</v>
      </c>
      <c r="K132" s="108">
        <v>7.8770881599804898</v>
      </c>
      <c r="L132" s="1065">
        <v>-0.55211075238094054</v>
      </c>
    </row>
    <row r="133" spans="1:12" ht="15">
      <c r="A133" s="46" t="s">
        <v>24</v>
      </c>
      <c r="B133" s="47" t="s">
        <v>102</v>
      </c>
      <c r="C133" s="116">
        <v>8475.8127450980392</v>
      </c>
      <c r="D133" s="116">
        <v>8161.7166666666653</v>
      </c>
      <c r="E133" s="117">
        <v>8645.3289999999997</v>
      </c>
      <c r="F133" s="117">
        <v>8324.9509999999991</v>
      </c>
      <c r="G133" s="1071">
        <v>3.8484070356690463</v>
      </c>
      <c r="H133" s="118">
        <v>208.4</v>
      </c>
      <c r="I133" s="118">
        <v>-1.0915994304698542</v>
      </c>
      <c r="J133" s="119">
        <v>-13.239436619718308</v>
      </c>
      <c r="K133" s="119">
        <v>3.7556395561516887</v>
      </c>
      <c r="L133" s="1072">
        <v>4.3027131972646959E-2</v>
      </c>
    </row>
    <row r="134" spans="1:12" ht="15">
      <c r="A134" s="46" t="s">
        <v>24</v>
      </c>
      <c r="B134" s="47" t="s">
        <v>38</v>
      </c>
      <c r="C134" s="94">
        <v>9593.9431372549025</v>
      </c>
      <c r="D134" s="94">
        <v>9280.9588235294104</v>
      </c>
      <c r="E134" s="95">
        <v>9785.8220000000001</v>
      </c>
      <c r="F134" s="95">
        <v>9466.5779999999995</v>
      </c>
      <c r="G134" s="1057">
        <v>3.3723273605309183</v>
      </c>
      <c r="H134" s="96">
        <v>241.1</v>
      </c>
      <c r="I134" s="96">
        <v>2.9901751388295601</v>
      </c>
      <c r="J134" s="104">
        <v>-30.447761194029848</v>
      </c>
      <c r="K134" s="104">
        <v>2.8411169369589073</v>
      </c>
      <c r="L134" s="1063">
        <v>-0.66233422388610386</v>
      </c>
    </row>
    <row r="135" spans="1:12" ht="15.75" thickBot="1">
      <c r="A135" s="46" t="s">
        <v>24</v>
      </c>
      <c r="B135" s="47" t="s">
        <v>39</v>
      </c>
      <c r="C135" s="94">
        <v>10236.85294117647</v>
      </c>
      <c r="D135" s="94">
        <v>10363.900980392156</v>
      </c>
      <c r="E135" s="95">
        <v>10441.59</v>
      </c>
      <c r="F135" s="95">
        <v>10571.179</v>
      </c>
      <c r="G135" s="1057">
        <v>-1.2258708323830287</v>
      </c>
      <c r="H135" s="96">
        <v>297.8</v>
      </c>
      <c r="I135" s="96">
        <v>3.1520609629373135</v>
      </c>
      <c r="J135" s="104">
        <v>-9.4827586206896548</v>
      </c>
      <c r="K135" s="104">
        <v>1.2803316668698939</v>
      </c>
      <c r="L135" s="1063">
        <v>6.7196339532516802E-2</v>
      </c>
    </row>
    <row r="136" spans="1:12" ht="15.75" thickBot="1">
      <c r="A136" s="51"/>
      <c r="B136" s="52"/>
      <c r="C136" s="111"/>
      <c r="D136" s="111"/>
      <c r="E136" s="111"/>
      <c r="F136" s="111"/>
      <c r="G136" s="1067"/>
      <c r="H136" s="112"/>
      <c r="I136" s="112"/>
      <c r="J136" s="112"/>
      <c r="K136" s="112"/>
      <c r="L136" s="1068"/>
    </row>
    <row r="137" spans="1:12" ht="14.25">
      <c r="A137" s="44" t="s">
        <v>117</v>
      </c>
      <c r="B137" s="48" t="s">
        <v>25</v>
      </c>
      <c r="C137" s="105">
        <v>14246.333174982259</v>
      </c>
      <c r="D137" s="105">
        <v>13857.176120917464</v>
      </c>
      <c r="E137" s="106">
        <v>14531.259838481905</v>
      </c>
      <c r="F137" s="106">
        <v>14134.319643335813</v>
      </c>
      <c r="G137" s="1064">
        <v>2.8083431333268636</v>
      </c>
      <c r="H137" s="107">
        <v>333.27058823529416</v>
      </c>
      <c r="I137" s="107">
        <v>-1.9781439458064154</v>
      </c>
      <c r="J137" s="108">
        <v>-13.924050632911392</v>
      </c>
      <c r="K137" s="108">
        <v>0.8291671747347884</v>
      </c>
      <c r="L137" s="1065">
        <v>2.9801845653677494E-3</v>
      </c>
    </row>
    <row r="138" spans="1:12" ht="15">
      <c r="A138" s="46" t="s">
        <v>117</v>
      </c>
      <c r="B138" s="47" t="s">
        <v>26</v>
      </c>
      <c r="C138" s="94">
        <v>14682.168627450979</v>
      </c>
      <c r="D138" s="94">
        <v>14067.50294117647</v>
      </c>
      <c r="E138" s="95">
        <v>14975.812</v>
      </c>
      <c r="F138" s="95">
        <v>14348.852999999999</v>
      </c>
      <c r="G138" s="1057">
        <v>4.3694015124414527</v>
      </c>
      <c r="H138" s="96">
        <v>320</v>
      </c>
      <c r="I138" s="96">
        <v>4.2005861282969637</v>
      </c>
      <c r="J138" s="104">
        <v>-42.857142857142854</v>
      </c>
      <c r="K138" s="104">
        <v>0.14632361907084501</v>
      </c>
      <c r="L138" s="1063">
        <v>-7.3295707429887058E-2</v>
      </c>
    </row>
    <row r="139" spans="1:12" ht="15">
      <c r="A139" s="46" t="s">
        <v>117</v>
      </c>
      <c r="B139" s="47" t="s">
        <v>27</v>
      </c>
      <c r="C139" s="94">
        <v>14209.32745098039</v>
      </c>
      <c r="D139" s="94">
        <v>13839.160784313724</v>
      </c>
      <c r="E139" s="95">
        <v>14493.513999999999</v>
      </c>
      <c r="F139" s="95">
        <v>14115.944</v>
      </c>
      <c r="G139" s="1057">
        <v>2.6747768339120621</v>
      </c>
      <c r="H139" s="96">
        <v>333.6</v>
      </c>
      <c r="I139" s="96">
        <v>-4.165469692617064</v>
      </c>
      <c r="J139" s="104">
        <v>7.1428571428571423</v>
      </c>
      <c r="K139" s="104">
        <v>0.5487135715156688</v>
      </c>
      <c r="L139" s="1063">
        <v>0.10947491851420466</v>
      </c>
    </row>
    <row r="140" spans="1:12" ht="15">
      <c r="A140" s="46" t="s">
        <v>117</v>
      </c>
      <c r="B140" s="47" t="s">
        <v>34</v>
      </c>
      <c r="C140" s="94">
        <v>13952.854901960784</v>
      </c>
      <c r="D140" s="94">
        <v>13668.363725490195</v>
      </c>
      <c r="E140" s="95">
        <v>14231.912</v>
      </c>
      <c r="F140" s="95">
        <v>13941.731</v>
      </c>
      <c r="G140" s="1057">
        <v>2.0813842986928988</v>
      </c>
      <c r="H140" s="96">
        <v>346.4</v>
      </c>
      <c r="I140" s="96">
        <v>-4.2829510914617304</v>
      </c>
      <c r="J140" s="104">
        <v>-31.25</v>
      </c>
      <c r="K140" s="104">
        <v>0.13412998414827459</v>
      </c>
      <c r="L140" s="1063">
        <v>-3.3199026518949848E-2</v>
      </c>
    </row>
    <row r="141" spans="1:12" ht="14.25">
      <c r="A141" s="44" t="s">
        <v>117</v>
      </c>
      <c r="B141" s="48" t="s">
        <v>28</v>
      </c>
      <c r="C141" s="105">
        <v>13706.377211335286</v>
      </c>
      <c r="D141" s="105">
        <v>13854.632827197749</v>
      </c>
      <c r="E141" s="106">
        <v>13980.504755561991</v>
      </c>
      <c r="F141" s="106">
        <v>14131.725483741704</v>
      </c>
      <c r="G141" s="1064">
        <v>-1.0700797178213621</v>
      </c>
      <c r="H141" s="107">
        <v>307.41023738872406</v>
      </c>
      <c r="I141" s="107">
        <v>-1.3267659755757932</v>
      </c>
      <c r="J141" s="108">
        <v>-12.353706111833549</v>
      </c>
      <c r="K141" s="108">
        <v>8.2185099378124615</v>
      </c>
      <c r="L141" s="1065">
        <v>0.17625936261898723</v>
      </c>
    </row>
    <row r="142" spans="1:12" ht="15">
      <c r="A142" s="46" t="s">
        <v>117</v>
      </c>
      <c r="B142" s="47" t="s">
        <v>29</v>
      </c>
      <c r="C142" s="94">
        <v>13964.285294117646</v>
      </c>
      <c r="D142" s="94">
        <v>14359.898039215686</v>
      </c>
      <c r="E142" s="95">
        <v>14243.571</v>
      </c>
      <c r="F142" s="95">
        <v>14647.096</v>
      </c>
      <c r="G142" s="1057">
        <v>-2.7549829672721451</v>
      </c>
      <c r="H142" s="96">
        <v>280.5</v>
      </c>
      <c r="I142" s="96">
        <v>-1.888772298006288</v>
      </c>
      <c r="J142" s="104">
        <v>-16.783216783216783</v>
      </c>
      <c r="K142" s="104">
        <v>1.4510425557858797</v>
      </c>
      <c r="L142" s="1063">
        <v>-4.4460477052438607E-2</v>
      </c>
    </row>
    <row r="143" spans="1:12" ht="15">
      <c r="A143" s="46" t="s">
        <v>117</v>
      </c>
      <c r="B143" s="47" t="s">
        <v>30</v>
      </c>
      <c r="C143" s="94">
        <v>13711.525490196078</v>
      </c>
      <c r="D143" s="94">
        <v>13868.046078431371</v>
      </c>
      <c r="E143" s="95">
        <v>13985.755999999999</v>
      </c>
      <c r="F143" s="95">
        <v>14145.406999999999</v>
      </c>
      <c r="G143" s="1057">
        <v>-1.1286419683788513</v>
      </c>
      <c r="H143" s="96">
        <v>310.3</v>
      </c>
      <c r="I143" s="96">
        <v>-0.35324341682722094</v>
      </c>
      <c r="J143" s="104">
        <v>-8.7719298245614024</v>
      </c>
      <c r="K143" s="104">
        <v>5.0725521277892938</v>
      </c>
      <c r="L143" s="1063">
        <v>0.30367532377339757</v>
      </c>
    </row>
    <row r="144" spans="1:12" ht="15">
      <c r="A144" s="46" t="s">
        <v>117</v>
      </c>
      <c r="B144" s="47" t="s">
        <v>35</v>
      </c>
      <c r="C144" s="94">
        <v>13499.052941176469</v>
      </c>
      <c r="D144" s="94">
        <v>13456.680392156863</v>
      </c>
      <c r="E144" s="95">
        <v>13769.034</v>
      </c>
      <c r="F144" s="95">
        <v>13725.814</v>
      </c>
      <c r="G144" s="1057">
        <v>0.31488114293257469</v>
      </c>
      <c r="H144" s="96">
        <v>321.8</v>
      </c>
      <c r="I144" s="96">
        <v>-3.5082458770614657</v>
      </c>
      <c r="J144" s="104">
        <v>-18.235294117647058</v>
      </c>
      <c r="K144" s="104">
        <v>1.6949152542372881</v>
      </c>
      <c r="L144" s="1063">
        <v>-8.2955484101971511E-2</v>
      </c>
    </row>
    <row r="145" spans="1:12" ht="14.25">
      <c r="A145" s="44" t="s">
        <v>117</v>
      </c>
      <c r="B145" s="48" t="s">
        <v>31</v>
      </c>
      <c r="C145" s="105">
        <v>12681.827957978305</v>
      </c>
      <c r="D145" s="105">
        <v>12547.171109466122</v>
      </c>
      <c r="E145" s="106">
        <v>12935.464517137871</v>
      </c>
      <c r="F145" s="106">
        <v>12798.114531655445</v>
      </c>
      <c r="G145" s="1064">
        <v>1.0732048470319442</v>
      </c>
      <c r="H145" s="107">
        <v>271.56824644549761</v>
      </c>
      <c r="I145" s="107">
        <v>1.2978535449557103</v>
      </c>
      <c r="J145" s="108">
        <v>-18.280402788536019</v>
      </c>
      <c r="K145" s="108">
        <v>12.86428484331179</v>
      </c>
      <c r="L145" s="1065">
        <v>-0.6370747048998826</v>
      </c>
    </row>
    <row r="146" spans="1:12" ht="15">
      <c r="A146" s="46" t="s">
        <v>117</v>
      </c>
      <c r="B146" s="47" t="s">
        <v>32</v>
      </c>
      <c r="C146" s="94">
        <v>12270.558823529411</v>
      </c>
      <c r="D146" s="94">
        <v>12153.367647058823</v>
      </c>
      <c r="E146" s="95">
        <v>12515.97</v>
      </c>
      <c r="F146" s="95">
        <v>12396.434999999999</v>
      </c>
      <c r="G146" s="1057">
        <v>0.96426916286819453</v>
      </c>
      <c r="H146" s="96">
        <v>247.3</v>
      </c>
      <c r="I146" s="96">
        <v>0.44679122664501331</v>
      </c>
      <c r="J146" s="104">
        <v>-14.634146341463413</v>
      </c>
      <c r="K146" s="104">
        <v>3.414217778319717</v>
      </c>
      <c r="L146" s="1063">
        <v>-1.6026940358383701E-2</v>
      </c>
    </row>
    <row r="147" spans="1:12" ht="15">
      <c r="A147" s="46" t="s">
        <v>117</v>
      </c>
      <c r="B147" s="47" t="s">
        <v>33</v>
      </c>
      <c r="C147" s="94">
        <v>12855.237254901962</v>
      </c>
      <c r="D147" s="94">
        <v>12707.540196078431</v>
      </c>
      <c r="E147" s="95">
        <v>13112.342000000001</v>
      </c>
      <c r="F147" s="95">
        <v>12961.691000000001</v>
      </c>
      <c r="G147" s="1057">
        <v>1.1622789032696415</v>
      </c>
      <c r="H147" s="96">
        <v>277.89999999999998</v>
      </c>
      <c r="I147" s="96">
        <v>3.5780842340663312</v>
      </c>
      <c r="J147" s="96">
        <v>-14.091470951792337</v>
      </c>
      <c r="K147" s="96">
        <v>8.4745762711864394</v>
      </c>
      <c r="L147" s="1058">
        <v>1.4003169324904974E-2</v>
      </c>
    </row>
    <row r="148" spans="1:12" ht="15.75" thickBot="1">
      <c r="A148" s="56" t="s">
        <v>117</v>
      </c>
      <c r="B148" s="57" t="s">
        <v>36</v>
      </c>
      <c r="C148" s="97">
        <v>12473.625490196078</v>
      </c>
      <c r="D148" s="97">
        <v>12484.983333333334</v>
      </c>
      <c r="E148" s="98">
        <v>12723.098</v>
      </c>
      <c r="F148" s="98">
        <v>12734.683000000001</v>
      </c>
      <c r="G148" s="1059">
        <v>-9.097203283349059E-2</v>
      </c>
      <c r="H148" s="99">
        <v>301.5</v>
      </c>
      <c r="I148" s="99">
        <v>-3.8584183673469457</v>
      </c>
      <c r="J148" s="99">
        <v>-48.051948051948052</v>
      </c>
      <c r="K148" s="99">
        <v>0.97549079380563342</v>
      </c>
      <c r="L148" s="1060">
        <v>-0.63505093386640166</v>
      </c>
    </row>
    <row r="149" spans="1:12">
      <c r="G149" s="80"/>
      <c r="H149" s="80"/>
      <c r="I149" s="80"/>
      <c r="J149" s="80"/>
      <c r="K149" s="80"/>
      <c r="L149" s="80"/>
    </row>
    <row r="150" spans="1:12" ht="13.5" thickBot="1">
      <c r="G150" s="80"/>
      <c r="H150" s="80"/>
      <c r="I150" s="80"/>
      <c r="J150" s="80"/>
      <c r="K150" s="80"/>
      <c r="L150" s="1278"/>
    </row>
    <row r="151" spans="1:12" ht="21" thickBot="1">
      <c r="A151" s="1021" t="s">
        <v>336</v>
      </c>
      <c r="B151" s="1012"/>
      <c r="C151" s="1012"/>
      <c r="D151" s="1012"/>
      <c r="E151" s="1012"/>
      <c r="F151" s="1012"/>
      <c r="G151" s="1154"/>
      <c r="H151" s="1154"/>
      <c r="I151" s="1154"/>
      <c r="J151" s="1154"/>
      <c r="K151" s="1154"/>
      <c r="L151" s="1155"/>
    </row>
    <row r="152" spans="1:12">
      <c r="A152" s="27"/>
      <c r="B152" s="28"/>
      <c r="C152" s="3" t="s">
        <v>9</v>
      </c>
      <c r="D152" s="3" t="s">
        <v>9</v>
      </c>
      <c r="E152" s="3"/>
      <c r="F152" s="3"/>
      <c r="G152" s="1013"/>
      <c r="H152" s="1313" t="s">
        <v>10</v>
      </c>
      <c r="I152" s="1314"/>
      <c r="J152" s="1044" t="s">
        <v>11</v>
      </c>
      <c r="K152" s="1014" t="s">
        <v>12</v>
      </c>
      <c r="L152" s="1015"/>
    </row>
    <row r="153" spans="1:12" ht="15.75">
      <c r="A153" s="29" t="s">
        <v>13</v>
      </c>
      <c r="B153" s="30" t="s">
        <v>14</v>
      </c>
      <c r="C153" s="1016" t="s">
        <v>40</v>
      </c>
      <c r="D153" s="1016" t="s">
        <v>40</v>
      </c>
      <c r="E153" s="1017" t="s">
        <v>41</v>
      </c>
      <c r="F153" s="1018" t="s">
        <v>41</v>
      </c>
      <c r="G153" s="1045"/>
      <c r="H153" s="1311" t="s">
        <v>15</v>
      </c>
      <c r="I153" s="1312"/>
      <c r="J153" s="1046" t="s">
        <v>16</v>
      </c>
      <c r="K153" s="1019" t="s">
        <v>17</v>
      </c>
      <c r="L153" s="1020"/>
    </row>
    <row r="154" spans="1:12" ht="26.25" thickBot="1">
      <c r="A154" s="31" t="s">
        <v>18</v>
      </c>
      <c r="B154" s="32" t="s">
        <v>19</v>
      </c>
      <c r="C154" s="933" t="s">
        <v>467</v>
      </c>
      <c r="D154" s="1275" t="s">
        <v>463</v>
      </c>
      <c r="E154" s="1009" t="s">
        <v>467</v>
      </c>
      <c r="F154" s="1010" t="s">
        <v>463</v>
      </c>
      <c r="G154" s="1043" t="s">
        <v>20</v>
      </c>
      <c r="H154" s="81" t="s">
        <v>467</v>
      </c>
      <c r="I154" s="947" t="s">
        <v>20</v>
      </c>
      <c r="J154" s="1047" t="s">
        <v>20</v>
      </c>
      <c r="K154" s="1011" t="s">
        <v>467</v>
      </c>
      <c r="L154" s="1048" t="s">
        <v>21</v>
      </c>
    </row>
    <row r="155" spans="1:12" ht="15" thickBot="1">
      <c r="A155" s="33" t="s">
        <v>22</v>
      </c>
      <c r="B155" s="34" t="s">
        <v>23</v>
      </c>
      <c r="C155" s="82">
        <v>12170.659542743546</v>
      </c>
      <c r="D155" s="82">
        <v>12115.059887186268</v>
      </c>
      <c r="E155" s="83">
        <v>12414.072733598417</v>
      </c>
      <c r="F155" s="687">
        <v>12357.361084929993</v>
      </c>
      <c r="G155" s="1049">
        <v>0.45893009258736689</v>
      </c>
      <c r="H155" s="84">
        <v>325.92105458596359</v>
      </c>
      <c r="I155" s="84">
        <v>-0.16707727709853515</v>
      </c>
      <c r="J155" s="85">
        <v>-0.11127596439169139</v>
      </c>
      <c r="K155" s="84">
        <v>100</v>
      </c>
      <c r="L155" s="1050" t="s">
        <v>23</v>
      </c>
    </row>
    <row r="156" spans="1:12" ht="15" thickBot="1">
      <c r="A156" s="35"/>
      <c r="B156" s="36"/>
      <c r="C156" s="86"/>
      <c r="D156" s="86"/>
      <c r="E156" s="86"/>
      <c r="F156" s="86"/>
      <c r="G156" s="1051"/>
      <c r="H156" s="85"/>
      <c r="I156" s="85"/>
      <c r="J156" s="85"/>
      <c r="K156" s="85"/>
      <c r="L156" s="1052"/>
    </row>
    <row r="157" spans="1:12" ht="15">
      <c r="A157" s="37" t="s">
        <v>108</v>
      </c>
      <c r="B157" s="38" t="s">
        <v>23</v>
      </c>
      <c r="C157" s="87">
        <v>11767.423538406187</v>
      </c>
      <c r="D157" s="87">
        <v>12124.011750445634</v>
      </c>
      <c r="E157" s="88">
        <v>12002.77200917431</v>
      </c>
      <c r="F157" s="88">
        <v>12366.491985454546</v>
      </c>
      <c r="G157" s="1053">
        <v>-2.9411734282288191</v>
      </c>
      <c r="H157" s="89">
        <v>242.22222222222223</v>
      </c>
      <c r="I157" s="89">
        <v>-3.1075877506656817</v>
      </c>
      <c r="J157" s="89">
        <v>-18.181818181818183</v>
      </c>
      <c r="K157" s="89">
        <v>0.11139992573338284</v>
      </c>
      <c r="L157" s="1054">
        <v>-2.4604030745351085E-2</v>
      </c>
    </row>
    <row r="158" spans="1:12" ht="15">
      <c r="A158" s="46" t="s">
        <v>109</v>
      </c>
      <c r="B158" s="90" t="s">
        <v>23</v>
      </c>
      <c r="C158" s="91">
        <v>12670.437784717224</v>
      </c>
      <c r="D158" s="91">
        <v>12613.410901963582</v>
      </c>
      <c r="E158" s="92">
        <v>12923.846540411569</v>
      </c>
      <c r="F158" s="92">
        <v>12865.679120002853</v>
      </c>
      <c r="G158" s="1055">
        <v>0.45211309769322822</v>
      </c>
      <c r="H158" s="93">
        <v>357.53248730964464</v>
      </c>
      <c r="I158" s="93">
        <v>0.51969804108569617</v>
      </c>
      <c r="J158" s="93">
        <v>-0.14080540692762603</v>
      </c>
      <c r="K158" s="93">
        <v>43.891570738952836</v>
      </c>
      <c r="L158" s="1056">
        <v>-1.2979211591179762E-2</v>
      </c>
    </row>
    <row r="159" spans="1:12" ht="15">
      <c r="A159" s="39" t="s">
        <v>110</v>
      </c>
      <c r="B159" s="40" t="s">
        <v>23</v>
      </c>
      <c r="C159" s="94">
        <v>12635.864352579883</v>
      </c>
      <c r="D159" s="94">
        <v>12574.022635528421</v>
      </c>
      <c r="E159" s="95">
        <v>12888.581639631482</v>
      </c>
      <c r="F159" s="95">
        <v>12825.503088238989</v>
      </c>
      <c r="G159" s="1057">
        <v>0.49182126391857572</v>
      </c>
      <c r="H159" s="96">
        <v>376.28696296296295</v>
      </c>
      <c r="I159" s="96">
        <v>0.7577844917776696</v>
      </c>
      <c r="J159" s="96">
        <v>5.6338028169014089</v>
      </c>
      <c r="K159" s="96">
        <v>8.354994430003714</v>
      </c>
      <c r="L159" s="1058">
        <v>0.45440095819362547</v>
      </c>
    </row>
    <row r="160" spans="1:12" ht="15">
      <c r="A160" s="39" t="s">
        <v>111</v>
      </c>
      <c r="B160" s="40" t="s">
        <v>23</v>
      </c>
      <c r="C160" s="94" t="s">
        <v>100</v>
      </c>
      <c r="D160" s="94" t="s">
        <v>100</v>
      </c>
      <c r="E160" s="95" t="s">
        <v>100</v>
      </c>
      <c r="F160" s="95" t="s">
        <v>100</v>
      </c>
      <c r="G160" s="1057" t="s">
        <v>100</v>
      </c>
      <c r="H160" s="96" t="s">
        <v>100</v>
      </c>
      <c r="I160" s="96" t="s">
        <v>100</v>
      </c>
      <c r="J160" s="96" t="s">
        <v>100</v>
      </c>
      <c r="K160" s="96" t="s">
        <v>100</v>
      </c>
      <c r="L160" s="1058" t="s">
        <v>100</v>
      </c>
    </row>
    <row r="161" spans="1:12" ht="15">
      <c r="A161" s="39" t="s">
        <v>98</v>
      </c>
      <c r="B161" s="40" t="s">
        <v>23</v>
      </c>
      <c r="C161" s="94">
        <v>10367.940097620076</v>
      </c>
      <c r="D161" s="94">
        <v>10349.073886689535</v>
      </c>
      <c r="E161" s="95">
        <v>10575.298899572477</v>
      </c>
      <c r="F161" s="95">
        <v>10556.055364423326</v>
      </c>
      <c r="G161" s="1057">
        <v>0.18229854320399877</v>
      </c>
      <c r="H161" s="96">
        <v>288.03494423791818</v>
      </c>
      <c r="I161" s="96">
        <v>-2.0966582627152301</v>
      </c>
      <c r="J161" s="96">
        <v>-4.1852181656277825</v>
      </c>
      <c r="K161" s="96">
        <v>26.63696001980443</v>
      </c>
      <c r="L161" s="1058">
        <v>-1.1325750939443324</v>
      </c>
    </row>
    <row r="162" spans="1:12" ht="15.75" thickBot="1">
      <c r="A162" s="41" t="s">
        <v>112</v>
      </c>
      <c r="B162" s="42" t="s">
        <v>23</v>
      </c>
      <c r="C162" s="97">
        <v>12919.726507216687</v>
      </c>
      <c r="D162" s="97">
        <v>13015.51844929913</v>
      </c>
      <c r="E162" s="98">
        <v>13178.121037361021</v>
      </c>
      <c r="F162" s="98">
        <v>13275.828818285114</v>
      </c>
      <c r="G162" s="1059">
        <v>-0.73598253081960119</v>
      </c>
      <c r="H162" s="99">
        <v>288.32121390689451</v>
      </c>
      <c r="I162" s="99">
        <v>-0.44657643041638145</v>
      </c>
      <c r="J162" s="99">
        <v>3.4125533211456429</v>
      </c>
      <c r="K162" s="99">
        <v>21.005074885505632</v>
      </c>
      <c r="L162" s="1060">
        <v>0.71575737808723616</v>
      </c>
    </row>
    <row r="163" spans="1:12" ht="15" thickBot="1">
      <c r="A163" s="35"/>
      <c r="B163" s="43"/>
      <c r="C163" s="86"/>
      <c r="D163" s="86"/>
      <c r="E163" s="86"/>
      <c r="F163" s="86"/>
      <c r="G163" s="1051"/>
      <c r="H163" s="85"/>
      <c r="I163" s="85"/>
      <c r="J163" s="85"/>
      <c r="K163" s="85"/>
      <c r="L163" s="1052"/>
    </row>
    <row r="164" spans="1:12" ht="14.25">
      <c r="A164" s="44" t="s">
        <v>113</v>
      </c>
      <c r="B164" s="45" t="s">
        <v>25</v>
      </c>
      <c r="C164" s="100" t="s">
        <v>100</v>
      </c>
      <c r="D164" s="100" t="s">
        <v>100</v>
      </c>
      <c r="E164" s="101" t="s">
        <v>100</v>
      </c>
      <c r="F164" s="101" t="s">
        <v>100</v>
      </c>
      <c r="G164" s="1061" t="s">
        <v>100</v>
      </c>
      <c r="H164" s="102" t="s">
        <v>100</v>
      </c>
      <c r="I164" s="102" t="s">
        <v>100</v>
      </c>
      <c r="J164" s="103" t="s">
        <v>100</v>
      </c>
      <c r="K164" s="103" t="s">
        <v>100</v>
      </c>
      <c r="L164" s="1062" t="s">
        <v>100</v>
      </c>
    </row>
    <row r="165" spans="1:12" ht="15">
      <c r="A165" s="46" t="s">
        <v>113</v>
      </c>
      <c r="B165" s="47" t="s">
        <v>26</v>
      </c>
      <c r="C165" s="94" t="s">
        <v>100</v>
      </c>
      <c r="D165" s="94" t="s">
        <v>100</v>
      </c>
      <c r="E165" s="95" t="s">
        <v>100</v>
      </c>
      <c r="F165" s="95" t="s">
        <v>100</v>
      </c>
      <c r="G165" s="1057" t="s">
        <v>100</v>
      </c>
      <c r="H165" s="96" t="s">
        <v>100</v>
      </c>
      <c r="I165" s="96" t="s">
        <v>100</v>
      </c>
      <c r="J165" s="104" t="s">
        <v>100</v>
      </c>
      <c r="K165" s="104" t="s">
        <v>100</v>
      </c>
      <c r="L165" s="1063" t="s">
        <v>100</v>
      </c>
    </row>
    <row r="166" spans="1:12" ht="15">
      <c r="A166" s="46" t="s">
        <v>113</v>
      </c>
      <c r="B166" s="47" t="s">
        <v>27</v>
      </c>
      <c r="C166" s="94" t="s">
        <v>100</v>
      </c>
      <c r="D166" s="94" t="s">
        <v>100</v>
      </c>
      <c r="E166" s="95" t="s">
        <v>100</v>
      </c>
      <c r="F166" s="95" t="s">
        <v>100</v>
      </c>
      <c r="G166" s="1057" t="s">
        <v>100</v>
      </c>
      <c r="H166" s="96" t="s">
        <v>100</v>
      </c>
      <c r="I166" s="96" t="s">
        <v>100</v>
      </c>
      <c r="J166" s="104" t="s">
        <v>100</v>
      </c>
      <c r="K166" s="104" t="s">
        <v>100</v>
      </c>
      <c r="L166" s="1063" t="s">
        <v>100</v>
      </c>
    </row>
    <row r="167" spans="1:12" ht="14.25">
      <c r="A167" s="44" t="s">
        <v>113</v>
      </c>
      <c r="B167" s="48" t="s">
        <v>28</v>
      </c>
      <c r="C167" s="105">
        <v>12836.009640522876</v>
      </c>
      <c r="D167" s="105">
        <v>11999.964349376112</v>
      </c>
      <c r="E167" s="106">
        <v>13092.729833333333</v>
      </c>
      <c r="F167" s="106">
        <v>12239.963636363635</v>
      </c>
      <c r="G167" s="1064">
        <v>6.9670647912402313</v>
      </c>
      <c r="H167" s="107">
        <v>300</v>
      </c>
      <c r="I167" s="107">
        <v>63.636363636363626</v>
      </c>
      <c r="J167" s="108">
        <v>-33.333333333333329</v>
      </c>
      <c r="K167" s="108">
        <v>2.4755539051862854E-2</v>
      </c>
      <c r="L167" s="1065">
        <v>-1.2336449078700948E-2</v>
      </c>
    </row>
    <row r="168" spans="1:12" ht="15">
      <c r="A168" s="46" t="s">
        <v>113</v>
      </c>
      <c r="B168" s="47" t="s">
        <v>29</v>
      </c>
      <c r="C168" s="94" t="s">
        <v>254</v>
      </c>
      <c r="D168" s="94" t="s">
        <v>254</v>
      </c>
      <c r="E168" s="95" t="s">
        <v>254</v>
      </c>
      <c r="F168" s="95" t="s">
        <v>254</v>
      </c>
      <c r="G168" s="1282" t="s">
        <v>100</v>
      </c>
      <c r="H168" s="96" t="s">
        <v>254</v>
      </c>
      <c r="I168" s="96" t="s">
        <v>100</v>
      </c>
      <c r="J168" s="104" t="s">
        <v>100</v>
      </c>
      <c r="K168" s="104" t="s">
        <v>254</v>
      </c>
      <c r="L168" s="1063" t="s">
        <v>100</v>
      </c>
    </row>
    <row r="169" spans="1:12" ht="15">
      <c r="A169" s="46" t="s">
        <v>113</v>
      </c>
      <c r="B169" s="47" t="s">
        <v>30</v>
      </c>
      <c r="C169" s="94" t="s">
        <v>254</v>
      </c>
      <c r="D169" s="94" t="s">
        <v>254</v>
      </c>
      <c r="E169" s="95" t="s">
        <v>254</v>
      </c>
      <c r="F169" s="95" t="s">
        <v>254</v>
      </c>
      <c r="G169" s="1282" t="s">
        <v>100</v>
      </c>
      <c r="H169" s="96" t="s">
        <v>254</v>
      </c>
      <c r="I169" s="96" t="s">
        <v>100</v>
      </c>
      <c r="J169" s="104" t="s">
        <v>100</v>
      </c>
      <c r="K169" s="104" t="s">
        <v>254</v>
      </c>
      <c r="L169" s="1063" t="s">
        <v>100</v>
      </c>
    </row>
    <row r="170" spans="1:12" ht="14.25">
      <c r="A170" s="44" t="s">
        <v>113</v>
      </c>
      <c r="B170" s="48" t="s">
        <v>31</v>
      </c>
      <c r="C170" s="105">
        <v>11361.631347728964</v>
      </c>
      <c r="D170" s="105">
        <v>12155.023600713012</v>
      </c>
      <c r="E170" s="106">
        <v>11588.863974683543</v>
      </c>
      <c r="F170" s="106">
        <v>12398.124072727273</v>
      </c>
      <c r="G170" s="1064">
        <v>-6.5272785890560332</v>
      </c>
      <c r="H170" s="107">
        <v>225.71428571428572</v>
      </c>
      <c r="I170" s="107">
        <v>-17.918346937847826</v>
      </c>
      <c r="J170" s="108">
        <v>-12.5</v>
      </c>
      <c r="K170" s="108">
        <v>8.6644386681519983E-2</v>
      </c>
      <c r="L170" s="1065">
        <v>-1.2267581666650137E-2</v>
      </c>
    </row>
    <row r="171" spans="1:12" ht="15">
      <c r="A171" s="46" t="s">
        <v>113</v>
      </c>
      <c r="B171" s="47" t="s">
        <v>32</v>
      </c>
      <c r="C171" s="94">
        <v>11619.15294117647</v>
      </c>
      <c r="D171" s="94">
        <v>12535.915686274509</v>
      </c>
      <c r="E171" s="95">
        <v>11851.536</v>
      </c>
      <c r="F171" s="95">
        <v>12786.634</v>
      </c>
      <c r="G171" s="1057">
        <v>-7.3130895902705895</v>
      </c>
      <c r="H171" s="96">
        <v>196</v>
      </c>
      <c r="I171" s="96">
        <v>-31.944444444444443</v>
      </c>
      <c r="J171" s="104">
        <v>0</v>
      </c>
      <c r="K171" s="104">
        <v>6.1888847629657136E-2</v>
      </c>
      <c r="L171" s="1063">
        <v>6.8867412050810373E-5</v>
      </c>
    </row>
    <row r="172" spans="1:12" ht="15.75" thickBot="1">
      <c r="A172" s="49" t="s">
        <v>113</v>
      </c>
      <c r="B172" s="50" t="s">
        <v>33</v>
      </c>
      <c r="C172" s="109" t="s">
        <v>254</v>
      </c>
      <c r="D172" s="109" t="s">
        <v>254</v>
      </c>
      <c r="E172" s="110" t="s">
        <v>254</v>
      </c>
      <c r="F172" s="110" t="s">
        <v>254</v>
      </c>
      <c r="G172" s="1281" t="s">
        <v>100</v>
      </c>
      <c r="H172" s="104" t="s">
        <v>254</v>
      </c>
      <c r="I172" s="104" t="s">
        <v>100</v>
      </c>
      <c r="J172" s="104" t="s">
        <v>100</v>
      </c>
      <c r="K172" s="104" t="s">
        <v>254</v>
      </c>
      <c r="L172" s="1063" t="s">
        <v>100</v>
      </c>
    </row>
    <row r="173" spans="1:12" ht="15" thickBot="1">
      <c r="A173" s="35"/>
      <c r="B173" s="43"/>
      <c r="C173" s="86"/>
      <c r="D173" s="86"/>
      <c r="E173" s="86"/>
      <c r="F173" s="86"/>
      <c r="G173" s="1051"/>
      <c r="H173" s="85"/>
      <c r="I173" s="85"/>
      <c r="J173" s="85"/>
      <c r="K173" s="85"/>
      <c r="L173" s="1052"/>
    </row>
    <row r="174" spans="1:12" ht="14.25">
      <c r="A174" s="44" t="s">
        <v>114</v>
      </c>
      <c r="B174" s="45" t="s">
        <v>25</v>
      </c>
      <c r="C174" s="100">
        <v>13182.979629637435</v>
      </c>
      <c r="D174" s="100">
        <v>13193.426735998266</v>
      </c>
      <c r="E174" s="101">
        <v>13446.639222230184</v>
      </c>
      <c r="F174" s="101">
        <v>13457.295270718232</v>
      </c>
      <c r="G174" s="1061">
        <v>-7.9184176862306457E-2</v>
      </c>
      <c r="H174" s="102">
        <v>420.30180722891572</v>
      </c>
      <c r="I174" s="102">
        <v>0.71683638148908235</v>
      </c>
      <c r="J174" s="103">
        <v>-4.3227665706051877</v>
      </c>
      <c r="K174" s="103">
        <v>4.1094194826092343</v>
      </c>
      <c r="L174" s="1062">
        <v>-0.18088714449264476</v>
      </c>
    </row>
    <row r="175" spans="1:12" ht="15">
      <c r="A175" s="46" t="s">
        <v>114</v>
      </c>
      <c r="B175" s="47" t="s">
        <v>26</v>
      </c>
      <c r="C175" s="94">
        <v>13240.482352941175</v>
      </c>
      <c r="D175" s="94">
        <v>13284.348039215685</v>
      </c>
      <c r="E175" s="95">
        <v>13505.291999999999</v>
      </c>
      <c r="F175" s="95">
        <v>13550.035</v>
      </c>
      <c r="G175" s="1057">
        <v>-0.33020578913634097</v>
      </c>
      <c r="H175" s="96">
        <v>410.7</v>
      </c>
      <c r="I175" s="96">
        <v>2.0372670807453388</v>
      </c>
      <c r="J175" s="104">
        <v>-3.4825870646766171</v>
      </c>
      <c r="K175" s="104">
        <v>2.4012872880306966</v>
      </c>
      <c r="L175" s="1063">
        <v>-8.3875916717078169E-2</v>
      </c>
    </row>
    <row r="176" spans="1:12" ht="15">
      <c r="A176" s="46" t="s">
        <v>114</v>
      </c>
      <c r="B176" s="47" t="s">
        <v>27</v>
      </c>
      <c r="C176" s="94">
        <v>13106.459803921569</v>
      </c>
      <c r="D176" s="94">
        <v>13078.316666666666</v>
      </c>
      <c r="E176" s="95">
        <v>13368.589</v>
      </c>
      <c r="F176" s="95">
        <v>13339.883</v>
      </c>
      <c r="G176" s="1057">
        <v>0.21518929363923306</v>
      </c>
      <c r="H176" s="96">
        <v>433.8</v>
      </c>
      <c r="I176" s="96">
        <v>-0.89102124742974131</v>
      </c>
      <c r="J176" s="104">
        <v>-5.4794520547945202</v>
      </c>
      <c r="K176" s="104">
        <v>1.708132194578537</v>
      </c>
      <c r="L176" s="1063">
        <v>-9.7011227775567699E-2</v>
      </c>
    </row>
    <row r="177" spans="1:12" ht="14.25">
      <c r="A177" s="44" t="s">
        <v>114</v>
      </c>
      <c r="B177" s="48" t="s">
        <v>28</v>
      </c>
      <c r="C177" s="105">
        <v>12862.429644134967</v>
      </c>
      <c r="D177" s="105">
        <v>12798.771761118092</v>
      </c>
      <c r="E177" s="106">
        <v>13119.678237017666</v>
      </c>
      <c r="F177" s="106">
        <v>13054.747196340455</v>
      </c>
      <c r="G177" s="1064">
        <v>0.49737493725970211</v>
      </c>
      <c r="H177" s="107">
        <v>380.42124789207418</v>
      </c>
      <c r="I177" s="107">
        <v>-0.48401001603135124</v>
      </c>
      <c r="J177" s="108">
        <v>7.0397111913357406</v>
      </c>
      <c r="K177" s="108">
        <v>14.680034657754673</v>
      </c>
      <c r="L177" s="1065">
        <v>0.98072704153311108</v>
      </c>
    </row>
    <row r="178" spans="1:12" ht="15">
      <c r="A178" s="46" t="s">
        <v>114</v>
      </c>
      <c r="B178" s="47" t="s">
        <v>29</v>
      </c>
      <c r="C178" s="94">
        <v>12830.513725490197</v>
      </c>
      <c r="D178" s="94">
        <v>12783.359803921569</v>
      </c>
      <c r="E178" s="95">
        <v>13087.124</v>
      </c>
      <c r="F178" s="95">
        <v>13039.027</v>
      </c>
      <c r="G178" s="1057">
        <v>0.36886954831828905</v>
      </c>
      <c r="H178" s="96">
        <v>365.1</v>
      </c>
      <c r="I178" s="96">
        <v>1.1077263915812794</v>
      </c>
      <c r="J178" s="104">
        <v>8.2278481012658222</v>
      </c>
      <c r="K178" s="104">
        <v>6.3497957668028224</v>
      </c>
      <c r="L178" s="1063">
        <v>0.48926164217374257</v>
      </c>
    </row>
    <row r="179" spans="1:12" ht="15">
      <c r="A179" s="46" t="s">
        <v>114</v>
      </c>
      <c r="B179" s="47" t="s">
        <v>30</v>
      </c>
      <c r="C179" s="94">
        <v>12885.080392156862</v>
      </c>
      <c r="D179" s="94">
        <v>12809.22450980392</v>
      </c>
      <c r="E179" s="95">
        <v>13142.781999999999</v>
      </c>
      <c r="F179" s="95">
        <v>13065.409</v>
      </c>
      <c r="G179" s="1057">
        <v>0.59219730511306301</v>
      </c>
      <c r="H179" s="96">
        <v>392.1</v>
      </c>
      <c r="I179" s="96">
        <v>-1.5071590052750563</v>
      </c>
      <c r="J179" s="104">
        <v>6.1514195583596214</v>
      </c>
      <c r="K179" s="104">
        <v>8.3302388909518505</v>
      </c>
      <c r="L179" s="1063">
        <v>0.4914653993593685</v>
      </c>
    </row>
    <row r="180" spans="1:12" ht="14.25">
      <c r="A180" s="44" t="s">
        <v>114</v>
      </c>
      <c r="B180" s="48" t="s">
        <v>31</v>
      </c>
      <c r="C180" s="105">
        <v>12436.875687403894</v>
      </c>
      <c r="D180" s="105">
        <v>12379.475966800299</v>
      </c>
      <c r="E180" s="106">
        <v>12685.613201151971</v>
      </c>
      <c r="F180" s="106">
        <v>12627.065486136305</v>
      </c>
      <c r="G180" s="1064">
        <v>0.4636684198711673</v>
      </c>
      <c r="H180" s="107">
        <v>333.87100591715972</v>
      </c>
      <c r="I180" s="107">
        <v>0.73750492353881958</v>
      </c>
      <c r="J180" s="108">
        <v>-3.2442748091603053</v>
      </c>
      <c r="K180" s="108">
        <v>25.102116598588935</v>
      </c>
      <c r="L180" s="1065">
        <v>-0.81281910863163631</v>
      </c>
    </row>
    <row r="181" spans="1:12" ht="15">
      <c r="A181" s="46" t="s">
        <v>114</v>
      </c>
      <c r="B181" s="47" t="s">
        <v>32</v>
      </c>
      <c r="C181" s="94">
        <v>12331.588235294117</v>
      </c>
      <c r="D181" s="94">
        <v>12247.655882352941</v>
      </c>
      <c r="E181" s="95">
        <v>12578.22</v>
      </c>
      <c r="F181" s="95">
        <v>12492.609</v>
      </c>
      <c r="G181" s="1057">
        <v>0.68529320016338435</v>
      </c>
      <c r="H181" s="96">
        <v>319</v>
      </c>
      <c r="I181" s="96">
        <v>0.31446540880503149</v>
      </c>
      <c r="J181" s="104">
        <v>2.1359223300970873</v>
      </c>
      <c r="K181" s="104">
        <v>13.021413541279861</v>
      </c>
      <c r="L181" s="1063">
        <v>0.2864976164529569</v>
      </c>
    </row>
    <row r="182" spans="1:12" ht="15.75" thickBot="1">
      <c r="A182" s="49" t="s">
        <v>114</v>
      </c>
      <c r="B182" s="50" t="s">
        <v>33</v>
      </c>
      <c r="C182" s="109">
        <v>12540.344117647059</v>
      </c>
      <c r="D182" s="109">
        <v>12497.09705882353</v>
      </c>
      <c r="E182" s="110">
        <v>12791.151</v>
      </c>
      <c r="F182" s="110">
        <v>12747.039000000001</v>
      </c>
      <c r="G182" s="1066">
        <v>0.34605683719959723</v>
      </c>
      <c r="H182" s="104">
        <v>349.9</v>
      </c>
      <c r="I182" s="104">
        <v>1.5969802555168409</v>
      </c>
      <c r="J182" s="104">
        <v>-8.4427767354596615</v>
      </c>
      <c r="K182" s="104">
        <v>12.080703057309073</v>
      </c>
      <c r="L182" s="1063">
        <v>-1.0993167250845985</v>
      </c>
    </row>
    <row r="183" spans="1:12" ht="15.75" thickBot="1">
      <c r="A183" s="51"/>
      <c r="B183" s="52"/>
      <c r="C183" s="111"/>
      <c r="D183" s="111"/>
      <c r="E183" s="111"/>
      <c r="F183" s="111"/>
      <c r="G183" s="1067"/>
      <c r="H183" s="112"/>
      <c r="I183" s="112"/>
      <c r="J183" s="112"/>
      <c r="K183" s="112"/>
      <c r="L183" s="1068"/>
    </row>
    <row r="184" spans="1:12" ht="15">
      <c r="A184" s="46" t="s">
        <v>115</v>
      </c>
      <c r="B184" s="53" t="s">
        <v>30</v>
      </c>
      <c r="C184" s="113">
        <v>12803.661764705883</v>
      </c>
      <c r="D184" s="113">
        <v>12764.231372549018</v>
      </c>
      <c r="E184" s="114">
        <v>13059.735000000001</v>
      </c>
      <c r="F184" s="114">
        <v>13019.516</v>
      </c>
      <c r="G184" s="1069">
        <v>0.30891317311642741</v>
      </c>
      <c r="H184" s="115">
        <v>400.5</v>
      </c>
      <c r="I184" s="115">
        <v>-0.98887515451174279</v>
      </c>
      <c r="J184" s="115">
        <v>9.7402597402597415</v>
      </c>
      <c r="K184" s="115">
        <v>2.0918430498824114</v>
      </c>
      <c r="L184" s="1070">
        <v>0.1877876591801364</v>
      </c>
    </row>
    <row r="185" spans="1:12" ht="15.75" thickBot="1">
      <c r="A185" s="49" t="s">
        <v>115</v>
      </c>
      <c r="B185" s="50" t="s">
        <v>33</v>
      </c>
      <c r="C185" s="109">
        <v>12574.89705882353</v>
      </c>
      <c r="D185" s="109">
        <v>12506.834313725489</v>
      </c>
      <c r="E185" s="110">
        <v>12826.395</v>
      </c>
      <c r="F185" s="110">
        <v>12756.971</v>
      </c>
      <c r="G185" s="1066">
        <v>0.54420441968552635</v>
      </c>
      <c r="H185" s="104">
        <v>368.2</v>
      </c>
      <c r="I185" s="104">
        <v>1.2651265126512556</v>
      </c>
      <c r="J185" s="104">
        <v>4.3298969072164946</v>
      </c>
      <c r="K185" s="104">
        <v>6.263151380121303</v>
      </c>
      <c r="L185" s="1063">
        <v>0.26661329901348907</v>
      </c>
    </row>
    <row r="186" spans="1:12" ht="15.75" thickBot="1">
      <c r="A186" s="51"/>
      <c r="B186" s="52"/>
      <c r="C186" s="111"/>
      <c r="D186" s="111"/>
      <c r="E186" s="111"/>
      <c r="F186" s="111"/>
      <c r="G186" s="1067"/>
      <c r="H186" s="112"/>
      <c r="I186" s="112"/>
      <c r="J186" s="112"/>
      <c r="K186" s="112"/>
      <c r="L186" s="1068"/>
    </row>
    <row r="187" spans="1:12" ht="14.25">
      <c r="A187" s="44" t="s">
        <v>116</v>
      </c>
      <c r="B187" s="45" t="s">
        <v>25</v>
      </c>
      <c r="C187" s="100" t="s">
        <v>100</v>
      </c>
      <c r="D187" s="100" t="s">
        <v>100</v>
      </c>
      <c r="E187" s="101" t="s">
        <v>100</v>
      </c>
      <c r="F187" s="101" t="s">
        <v>100</v>
      </c>
      <c r="G187" s="1061" t="s">
        <v>100</v>
      </c>
      <c r="H187" s="102" t="s">
        <v>100</v>
      </c>
      <c r="I187" s="102" t="s">
        <v>100</v>
      </c>
      <c r="J187" s="103" t="s">
        <v>100</v>
      </c>
      <c r="K187" s="103" t="s">
        <v>100</v>
      </c>
      <c r="L187" s="1062" t="s">
        <v>100</v>
      </c>
    </row>
    <row r="188" spans="1:12" ht="15">
      <c r="A188" s="39" t="s">
        <v>116</v>
      </c>
      <c r="B188" s="47" t="s">
        <v>26</v>
      </c>
      <c r="C188" s="94" t="s">
        <v>100</v>
      </c>
      <c r="D188" s="94" t="s">
        <v>100</v>
      </c>
      <c r="E188" s="95" t="s">
        <v>100</v>
      </c>
      <c r="F188" s="95" t="s">
        <v>100</v>
      </c>
      <c r="G188" s="1057" t="s">
        <v>100</v>
      </c>
      <c r="H188" s="96" t="s">
        <v>100</v>
      </c>
      <c r="I188" s="96" t="s">
        <v>100</v>
      </c>
      <c r="J188" s="104" t="s">
        <v>100</v>
      </c>
      <c r="K188" s="104" t="s">
        <v>100</v>
      </c>
      <c r="L188" s="1063" t="s">
        <v>100</v>
      </c>
    </row>
    <row r="189" spans="1:12" ht="15">
      <c r="A189" s="39" t="s">
        <v>116</v>
      </c>
      <c r="B189" s="47" t="s">
        <v>27</v>
      </c>
      <c r="C189" s="94" t="s">
        <v>100</v>
      </c>
      <c r="D189" s="94" t="s">
        <v>100</v>
      </c>
      <c r="E189" s="95" t="s">
        <v>100</v>
      </c>
      <c r="F189" s="95" t="s">
        <v>100</v>
      </c>
      <c r="G189" s="1057" t="s">
        <v>100</v>
      </c>
      <c r="H189" s="96" t="s">
        <v>100</v>
      </c>
      <c r="I189" s="96" t="s">
        <v>100</v>
      </c>
      <c r="J189" s="104" t="s">
        <v>100</v>
      </c>
      <c r="K189" s="104" t="s">
        <v>100</v>
      </c>
      <c r="L189" s="1063" t="s">
        <v>100</v>
      </c>
    </row>
    <row r="190" spans="1:12" ht="15">
      <c r="A190" s="39" t="s">
        <v>116</v>
      </c>
      <c r="B190" s="47" t="s">
        <v>34</v>
      </c>
      <c r="C190" s="94" t="s">
        <v>100</v>
      </c>
      <c r="D190" s="94" t="s">
        <v>100</v>
      </c>
      <c r="E190" s="95" t="s">
        <v>100</v>
      </c>
      <c r="F190" s="95" t="s">
        <v>100</v>
      </c>
      <c r="G190" s="1057" t="s">
        <v>100</v>
      </c>
      <c r="H190" s="96" t="s">
        <v>100</v>
      </c>
      <c r="I190" s="96" t="s">
        <v>100</v>
      </c>
      <c r="J190" s="104" t="s">
        <v>100</v>
      </c>
      <c r="K190" s="104" t="s">
        <v>100</v>
      </c>
      <c r="L190" s="1063" t="s">
        <v>100</v>
      </c>
    </row>
    <row r="191" spans="1:12" ht="14.25">
      <c r="A191" s="54" t="s">
        <v>116</v>
      </c>
      <c r="B191" s="48" t="s">
        <v>28</v>
      </c>
      <c r="C191" s="105" t="s">
        <v>100</v>
      </c>
      <c r="D191" s="105" t="s">
        <v>100</v>
      </c>
      <c r="E191" s="106" t="s">
        <v>100</v>
      </c>
      <c r="F191" s="106" t="s">
        <v>100</v>
      </c>
      <c r="G191" s="1064" t="s">
        <v>100</v>
      </c>
      <c r="H191" s="107" t="s">
        <v>100</v>
      </c>
      <c r="I191" s="107" t="s">
        <v>100</v>
      </c>
      <c r="J191" s="108" t="s">
        <v>100</v>
      </c>
      <c r="K191" s="108" t="s">
        <v>100</v>
      </c>
      <c r="L191" s="1065" t="s">
        <v>100</v>
      </c>
    </row>
    <row r="192" spans="1:12" ht="15">
      <c r="A192" s="39" t="s">
        <v>116</v>
      </c>
      <c r="B192" s="47" t="s">
        <v>30</v>
      </c>
      <c r="C192" s="94" t="s">
        <v>100</v>
      </c>
      <c r="D192" s="94" t="s">
        <v>100</v>
      </c>
      <c r="E192" s="95" t="s">
        <v>100</v>
      </c>
      <c r="F192" s="95" t="s">
        <v>100</v>
      </c>
      <c r="G192" s="1057" t="s">
        <v>100</v>
      </c>
      <c r="H192" s="96" t="s">
        <v>100</v>
      </c>
      <c r="I192" s="96" t="s">
        <v>100</v>
      </c>
      <c r="J192" s="104" t="s">
        <v>100</v>
      </c>
      <c r="K192" s="104" t="s">
        <v>100</v>
      </c>
      <c r="L192" s="1063" t="s">
        <v>100</v>
      </c>
    </row>
    <row r="193" spans="1:12" ht="15">
      <c r="A193" s="39" t="s">
        <v>116</v>
      </c>
      <c r="B193" s="47" t="s">
        <v>35</v>
      </c>
      <c r="C193" s="94" t="s">
        <v>100</v>
      </c>
      <c r="D193" s="94" t="s">
        <v>100</v>
      </c>
      <c r="E193" s="95" t="s">
        <v>100</v>
      </c>
      <c r="F193" s="95" t="s">
        <v>100</v>
      </c>
      <c r="G193" s="1057" t="s">
        <v>100</v>
      </c>
      <c r="H193" s="96" t="s">
        <v>100</v>
      </c>
      <c r="I193" s="96" t="s">
        <v>100</v>
      </c>
      <c r="J193" s="104" t="s">
        <v>100</v>
      </c>
      <c r="K193" s="104" t="s">
        <v>100</v>
      </c>
      <c r="L193" s="1063" t="s">
        <v>100</v>
      </c>
    </row>
    <row r="194" spans="1:12" ht="14.25">
      <c r="A194" s="54" t="s">
        <v>116</v>
      </c>
      <c r="B194" s="48" t="s">
        <v>31</v>
      </c>
      <c r="C194" s="105" t="s">
        <v>100</v>
      </c>
      <c r="D194" s="105" t="s">
        <v>100</v>
      </c>
      <c r="E194" s="106" t="s">
        <v>100</v>
      </c>
      <c r="F194" s="106" t="s">
        <v>100</v>
      </c>
      <c r="G194" s="1064" t="s">
        <v>100</v>
      </c>
      <c r="H194" s="107" t="s">
        <v>100</v>
      </c>
      <c r="I194" s="107" t="s">
        <v>100</v>
      </c>
      <c r="J194" s="108" t="s">
        <v>100</v>
      </c>
      <c r="K194" s="108" t="s">
        <v>100</v>
      </c>
      <c r="L194" s="1065" t="s">
        <v>100</v>
      </c>
    </row>
    <row r="195" spans="1:12" ht="15">
      <c r="A195" s="39" t="s">
        <v>116</v>
      </c>
      <c r="B195" s="47" t="s">
        <v>33</v>
      </c>
      <c r="C195" s="94" t="s">
        <v>100</v>
      </c>
      <c r="D195" s="94" t="s">
        <v>100</v>
      </c>
      <c r="E195" s="95" t="s">
        <v>100</v>
      </c>
      <c r="F195" s="95" t="s">
        <v>100</v>
      </c>
      <c r="G195" s="1057" t="s">
        <v>100</v>
      </c>
      <c r="H195" s="96" t="s">
        <v>100</v>
      </c>
      <c r="I195" s="96" t="s">
        <v>100</v>
      </c>
      <c r="J195" s="104" t="s">
        <v>100</v>
      </c>
      <c r="K195" s="104" t="s">
        <v>100</v>
      </c>
      <c r="L195" s="1063" t="s">
        <v>100</v>
      </c>
    </row>
    <row r="196" spans="1:12" ht="15.75" thickBot="1">
      <c r="A196" s="55" t="s">
        <v>116</v>
      </c>
      <c r="B196" s="47" t="s">
        <v>36</v>
      </c>
      <c r="C196" s="109" t="s">
        <v>100</v>
      </c>
      <c r="D196" s="109" t="s">
        <v>100</v>
      </c>
      <c r="E196" s="110" t="s">
        <v>100</v>
      </c>
      <c r="F196" s="110" t="s">
        <v>100</v>
      </c>
      <c r="G196" s="1066" t="s">
        <v>100</v>
      </c>
      <c r="H196" s="104" t="s">
        <v>100</v>
      </c>
      <c r="I196" s="104" t="s">
        <v>100</v>
      </c>
      <c r="J196" s="104" t="s">
        <v>100</v>
      </c>
      <c r="K196" s="104" t="s">
        <v>100</v>
      </c>
      <c r="L196" s="1063" t="s">
        <v>100</v>
      </c>
    </row>
    <row r="197" spans="1:12" ht="15.75" thickBot="1">
      <c r="A197" s="51"/>
      <c r="B197" s="52"/>
      <c r="C197" s="111"/>
      <c r="D197" s="111"/>
      <c r="E197" s="111"/>
      <c r="F197" s="111"/>
      <c r="G197" s="1067"/>
      <c r="H197" s="112"/>
      <c r="I197" s="112"/>
      <c r="J197" s="112"/>
      <c r="K197" s="112"/>
      <c r="L197" s="1068"/>
    </row>
    <row r="198" spans="1:12" ht="14.25">
      <c r="A198" s="44" t="s">
        <v>24</v>
      </c>
      <c r="B198" s="45" t="s">
        <v>28</v>
      </c>
      <c r="C198" s="100">
        <v>11454.080633176451</v>
      </c>
      <c r="D198" s="100">
        <v>11276.514353182232</v>
      </c>
      <c r="E198" s="101">
        <v>11683.16224583998</v>
      </c>
      <c r="F198" s="101">
        <v>11502.044640245877</v>
      </c>
      <c r="G198" s="1061">
        <v>1.5746557352104964</v>
      </c>
      <c r="H198" s="102">
        <v>355.2214574898785</v>
      </c>
      <c r="I198" s="102">
        <v>-1.1695719668800841</v>
      </c>
      <c r="J198" s="103">
        <v>-4.2635658914728678</v>
      </c>
      <c r="K198" s="103">
        <v>3.0573090729050625</v>
      </c>
      <c r="L198" s="1062">
        <v>-0.13260190632342406</v>
      </c>
    </row>
    <row r="199" spans="1:12" ht="15">
      <c r="A199" s="46" t="s">
        <v>24</v>
      </c>
      <c r="B199" s="47" t="s">
        <v>29</v>
      </c>
      <c r="C199" s="94">
        <v>11085.211764705882</v>
      </c>
      <c r="D199" s="94">
        <v>10781.953921568627</v>
      </c>
      <c r="E199" s="95">
        <v>11306.915999999999</v>
      </c>
      <c r="F199" s="95">
        <v>10997.593000000001</v>
      </c>
      <c r="G199" s="1057">
        <v>2.8126427300955625</v>
      </c>
      <c r="H199" s="96">
        <v>326.5</v>
      </c>
      <c r="I199" s="96">
        <v>-3.9705882352941173</v>
      </c>
      <c r="J199" s="104">
        <v>8.5106382978723403</v>
      </c>
      <c r="K199" s="104">
        <v>0.63126624582250279</v>
      </c>
      <c r="L199" s="1063">
        <v>5.0158431777003298E-2</v>
      </c>
    </row>
    <row r="200" spans="1:12" ht="15">
      <c r="A200" s="46" t="s">
        <v>24</v>
      </c>
      <c r="B200" s="47" t="s">
        <v>30</v>
      </c>
      <c r="C200" s="94">
        <v>11523.259803921568</v>
      </c>
      <c r="D200" s="94">
        <v>11204.595098039215</v>
      </c>
      <c r="E200" s="95">
        <v>11753.725</v>
      </c>
      <c r="F200" s="95">
        <v>11428.687</v>
      </c>
      <c r="G200" s="1057">
        <v>2.8440537395065633</v>
      </c>
      <c r="H200" s="96">
        <v>349.7</v>
      </c>
      <c r="I200" s="96">
        <v>-1.130901894260673</v>
      </c>
      <c r="J200" s="104">
        <v>0</v>
      </c>
      <c r="K200" s="104">
        <v>1.3120435697487312</v>
      </c>
      <c r="L200" s="1063">
        <v>1.4599891354769579E-3</v>
      </c>
    </row>
    <row r="201" spans="1:12" ht="15">
      <c r="A201" s="46" t="s">
        <v>24</v>
      </c>
      <c r="B201" s="47" t="s">
        <v>35</v>
      </c>
      <c r="C201" s="94">
        <v>11559.230392156864</v>
      </c>
      <c r="D201" s="94">
        <v>11546.492156862745</v>
      </c>
      <c r="E201" s="95">
        <v>11790.415000000001</v>
      </c>
      <c r="F201" s="95">
        <v>11777.422</v>
      </c>
      <c r="G201" s="1057">
        <v>0.11032125706288178</v>
      </c>
      <c r="H201" s="96">
        <v>378</v>
      </c>
      <c r="I201" s="96">
        <v>1.0965498796469706</v>
      </c>
      <c r="J201" s="104">
        <v>-14.285714285714285</v>
      </c>
      <c r="K201" s="104">
        <v>1.1139992573338284</v>
      </c>
      <c r="L201" s="1063">
        <v>-0.18422032723590465</v>
      </c>
    </row>
    <row r="202" spans="1:12" ht="14.25">
      <c r="A202" s="44" t="s">
        <v>24</v>
      </c>
      <c r="B202" s="48" t="s">
        <v>31</v>
      </c>
      <c r="C202" s="105">
        <v>10725.688247351065</v>
      </c>
      <c r="D202" s="105">
        <v>10687.058355874018</v>
      </c>
      <c r="E202" s="106">
        <v>10940.202012298087</v>
      </c>
      <c r="F202" s="106">
        <v>10900.7995229915</v>
      </c>
      <c r="G202" s="1064">
        <v>0.36146421391826389</v>
      </c>
      <c r="H202" s="107">
        <v>298.60218926553671</v>
      </c>
      <c r="I202" s="107">
        <v>-1.9426903574324017</v>
      </c>
      <c r="J202" s="108">
        <v>-6.4729194187582566</v>
      </c>
      <c r="K202" s="108">
        <v>17.526921648718901</v>
      </c>
      <c r="L202" s="1065">
        <v>-1.1921683611722962</v>
      </c>
    </row>
    <row r="203" spans="1:12" ht="15">
      <c r="A203" s="46" t="s">
        <v>24</v>
      </c>
      <c r="B203" s="47" t="s">
        <v>32</v>
      </c>
      <c r="C203" s="94">
        <v>10438.655882352941</v>
      </c>
      <c r="D203" s="94">
        <v>10217.924509803921</v>
      </c>
      <c r="E203" s="95">
        <v>10647.429</v>
      </c>
      <c r="F203" s="95">
        <v>10422.282999999999</v>
      </c>
      <c r="G203" s="1057">
        <v>2.1602368694076017</v>
      </c>
      <c r="H203" s="96">
        <v>274.89999999999998</v>
      </c>
      <c r="I203" s="96">
        <v>-0.97262247838618354</v>
      </c>
      <c r="J203" s="104">
        <v>5.7077625570776256</v>
      </c>
      <c r="K203" s="104">
        <v>5.7309072905062504</v>
      </c>
      <c r="L203" s="1063">
        <v>0.31547702344393524</v>
      </c>
    </row>
    <row r="204" spans="1:12" ht="15">
      <c r="A204" s="46" t="s">
        <v>24</v>
      </c>
      <c r="B204" s="47" t="s">
        <v>33</v>
      </c>
      <c r="C204" s="94">
        <v>10767.725490196079</v>
      </c>
      <c r="D204" s="94">
        <v>10763.388235294118</v>
      </c>
      <c r="E204" s="95">
        <v>10983.08</v>
      </c>
      <c r="F204" s="95">
        <v>10978.656000000001</v>
      </c>
      <c r="G204" s="1057">
        <v>4.0296371431977354E-2</v>
      </c>
      <c r="H204" s="96">
        <v>298.5</v>
      </c>
      <c r="I204" s="96">
        <v>0</v>
      </c>
      <c r="J204" s="104">
        <v>-3.427719821162444</v>
      </c>
      <c r="K204" s="104">
        <v>8.0207946528035645</v>
      </c>
      <c r="L204" s="1063">
        <v>-0.27544669239920516</v>
      </c>
    </row>
    <row r="205" spans="1:12" ht="15">
      <c r="A205" s="46" t="s">
        <v>24</v>
      </c>
      <c r="B205" s="47" t="s">
        <v>36</v>
      </c>
      <c r="C205" s="94">
        <v>11003.83725490196</v>
      </c>
      <c r="D205" s="94">
        <v>10987.038235294118</v>
      </c>
      <c r="E205" s="95">
        <v>11223.914000000001</v>
      </c>
      <c r="F205" s="95">
        <v>11206.779</v>
      </c>
      <c r="G205" s="1057">
        <v>0.15289852686485758</v>
      </c>
      <c r="H205" s="96">
        <v>334.8</v>
      </c>
      <c r="I205" s="96">
        <v>-2.5611175785797471</v>
      </c>
      <c r="J205" s="104">
        <v>-24.691358024691358</v>
      </c>
      <c r="K205" s="104">
        <v>3.7752197054090852</v>
      </c>
      <c r="L205" s="1063">
        <v>-1.2321986922170276</v>
      </c>
    </row>
    <row r="206" spans="1:12" ht="14.25">
      <c r="A206" s="44" t="s">
        <v>24</v>
      </c>
      <c r="B206" s="48" t="s">
        <v>37</v>
      </c>
      <c r="C206" s="105">
        <v>8111.6752665396325</v>
      </c>
      <c r="D206" s="105">
        <v>8089.0186144401669</v>
      </c>
      <c r="E206" s="106">
        <v>8273.908771870425</v>
      </c>
      <c r="F206" s="106">
        <v>8250.7989867289707</v>
      </c>
      <c r="G206" s="1064">
        <v>0.28009148179013077</v>
      </c>
      <c r="H206" s="107">
        <v>223.49856850715744</v>
      </c>
      <c r="I206" s="107">
        <v>-1.0003649490578075</v>
      </c>
      <c r="J206" s="108">
        <v>3.1645569620253164</v>
      </c>
      <c r="K206" s="108">
        <v>6.0527292981804672</v>
      </c>
      <c r="L206" s="1065">
        <v>0.19219517355138738</v>
      </c>
    </row>
    <row r="207" spans="1:12" ht="15">
      <c r="A207" s="46" t="s">
        <v>24</v>
      </c>
      <c r="B207" s="47" t="s">
        <v>102</v>
      </c>
      <c r="C207" s="116">
        <v>7937.0931372549021</v>
      </c>
      <c r="D207" s="116">
        <v>7796.7578431372549</v>
      </c>
      <c r="E207" s="117">
        <v>8095.835</v>
      </c>
      <c r="F207" s="117">
        <v>7952.6930000000002</v>
      </c>
      <c r="G207" s="1071">
        <v>1.7999185936135069</v>
      </c>
      <c r="H207" s="118">
        <v>215</v>
      </c>
      <c r="I207" s="118">
        <v>1.03383458646616</v>
      </c>
      <c r="J207" s="119">
        <v>13.928571428571429</v>
      </c>
      <c r="K207" s="119">
        <v>3.9485084787721254</v>
      </c>
      <c r="L207" s="1072">
        <v>0.48658958658617113</v>
      </c>
    </row>
    <row r="208" spans="1:12" ht="15">
      <c r="A208" s="46" t="s">
        <v>24</v>
      </c>
      <c r="B208" s="47" t="s">
        <v>38</v>
      </c>
      <c r="C208" s="94">
        <v>8289.6313725490199</v>
      </c>
      <c r="D208" s="94">
        <v>8310.6049019607835</v>
      </c>
      <c r="E208" s="95">
        <v>8455.4240000000009</v>
      </c>
      <c r="F208" s="95">
        <v>8476.8169999999991</v>
      </c>
      <c r="G208" s="1057">
        <v>-0.25237067168016264</v>
      </c>
      <c r="H208" s="96">
        <v>234.3</v>
      </c>
      <c r="I208" s="96">
        <v>-2.9813664596273246</v>
      </c>
      <c r="J208" s="104">
        <v>-8.3333333333333321</v>
      </c>
      <c r="K208" s="104">
        <v>1.7700210422081939</v>
      </c>
      <c r="L208" s="1063">
        <v>-0.1587623405811236</v>
      </c>
    </row>
    <row r="209" spans="1:12" ht="15.75" thickBot="1">
      <c r="A209" s="46" t="s">
        <v>24</v>
      </c>
      <c r="B209" s="47" t="s">
        <v>39</v>
      </c>
      <c r="C209" s="94">
        <v>8946.0901960784322</v>
      </c>
      <c r="D209" s="94">
        <v>9018.8382352941171</v>
      </c>
      <c r="E209" s="95">
        <v>9125.0120000000006</v>
      </c>
      <c r="F209" s="95">
        <v>9199.2150000000001</v>
      </c>
      <c r="G209" s="1057">
        <v>-0.80662317382515258</v>
      </c>
      <c r="H209" s="96">
        <v>266.7</v>
      </c>
      <c r="I209" s="96">
        <v>3.9360872954013892</v>
      </c>
      <c r="J209" s="104">
        <v>-28.947368421052634</v>
      </c>
      <c r="K209" s="104">
        <v>0.33419977720014854</v>
      </c>
      <c r="L209" s="1063">
        <v>-0.1356320724536596</v>
      </c>
    </row>
    <row r="210" spans="1:12" ht="15.75" thickBot="1">
      <c r="A210" s="51"/>
      <c r="B210" s="52"/>
      <c r="C210" s="111"/>
      <c r="D210" s="111"/>
      <c r="E210" s="111"/>
      <c r="F210" s="111"/>
      <c r="G210" s="1067"/>
      <c r="H210" s="112"/>
      <c r="I210" s="112"/>
      <c r="J210" s="112"/>
      <c r="K210" s="112"/>
      <c r="L210" s="1068"/>
    </row>
    <row r="211" spans="1:12" ht="14.25">
      <c r="A211" s="44" t="s">
        <v>117</v>
      </c>
      <c r="B211" s="48" t="s">
        <v>25</v>
      </c>
      <c r="C211" s="105">
        <v>14031.596822373696</v>
      </c>
      <c r="D211" s="105">
        <v>13841.835665735625</v>
      </c>
      <c r="E211" s="106">
        <v>14312.228758821171</v>
      </c>
      <c r="F211" s="106">
        <v>14118.672379050338</v>
      </c>
      <c r="G211" s="1064">
        <v>1.3709247907617497</v>
      </c>
      <c r="H211" s="107">
        <v>344.03241379310344</v>
      </c>
      <c r="I211" s="107">
        <v>1.6548949923174845</v>
      </c>
      <c r="J211" s="108">
        <v>0</v>
      </c>
      <c r="K211" s="108">
        <v>1.7947765812600571</v>
      </c>
      <c r="L211" s="1065">
        <v>1.9971549494735008E-3</v>
      </c>
    </row>
    <row r="212" spans="1:12" ht="15">
      <c r="A212" s="46" t="s">
        <v>117</v>
      </c>
      <c r="B212" s="47" t="s">
        <v>26</v>
      </c>
      <c r="C212" s="94">
        <v>13896.869607843139</v>
      </c>
      <c r="D212" s="94">
        <v>13334.176470588236</v>
      </c>
      <c r="E212" s="95">
        <v>14174.807000000001</v>
      </c>
      <c r="F212" s="95">
        <v>13600.86</v>
      </c>
      <c r="G212" s="1057">
        <v>4.2199316807907739</v>
      </c>
      <c r="H212" s="96">
        <v>304.3</v>
      </c>
      <c r="I212" s="96">
        <v>-2.154340836012858</v>
      </c>
      <c r="J212" s="104">
        <v>0</v>
      </c>
      <c r="K212" s="104">
        <v>0.25993316004455996</v>
      </c>
      <c r="L212" s="1063">
        <v>2.8924313061340357E-4</v>
      </c>
    </row>
    <row r="213" spans="1:12" ht="15">
      <c r="A213" s="46" t="s">
        <v>117</v>
      </c>
      <c r="B213" s="47" t="s">
        <v>27</v>
      </c>
      <c r="C213" s="94">
        <v>14016.030392156863</v>
      </c>
      <c r="D213" s="94">
        <v>13906.85882352941</v>
      </c>
      <c r="E213" s="95">
        <v>14296.351000000001</v>
      </c>
      <c r="F213" s="95">
        <v>14184.995999999999</v>
      </c>
      <c r="G213" s="1057">
        <v>0.7850196080421975</v>
      </c>
      <c r="H213" s="96">
        <v>342.4</v>
      </c>
      <c r="I213" s="96">
        <v>2.4842861418736768</v>
      </c>
      <c r="J213" s="104">
        <v>-2.5641025641025639</v>
      </c>
      <c r="K213" s="104">
        <v>0.94071048397078838</v>
      </c>
      <c r="L213" s="1063">
        <v>-2.3681207423870365E-2</v>
      </c>
    </row>
    <row r="214" spans="1:12" ht="15">
      <c r="A214" s="46" t="s">
        <v>117</v>
      </c>
      <c r="B214" s="47" t="s">
        <v>34</v>
      </c>
      <c r="C214" s="94">
        <v>14104.060784313726</v>
      </c>
      <c r="D214" s="94">
        <v>13940.167647058823</v>
      </c>
      <c r="E214" s="95">
        <v>14386.142</v>
      </c>
      <c r="F214" s="95">
        <v>14218.971</v>
      </c>
      <c r="G214" s="1057">
        <v>1.1756898582886222</v>
      </c>
      <c r="H214" s="96">
        <v>364</v>
      </c>
      <c r="I214" s="96">
        <v>1.590845660061398</v>
      </c>
      <c r="J214" s="104">
        <v>4.3478260869565215</v>
      </c>
      <c r="K214" s="104">
        <v>0.5941329372447085</v>
      </c>
      <c r="L214" s="1063">
        <v>2.538911924273024E-2</v>
      </c>
    </row>
    <row r="215" spans="1:12" ht="14.25">
      <c r="A215" s="44" t="s">
        <v>117</v>
      </c>
      <c r="B215" s="48" t="s">
        <v>28</v>
      </c>
      <c r="C215" s="105">
        <v>13317.332635848323</v>
      </c>
      <c r="D215" s="105">
        <v>13464.607329738619</v>
      </c>
      <c r="E215" s="106">
        <v>13583.67928856529</v>
      </c>
      <c r="F215" s="106">
        <v>13733.899476333392</v>
      </c>
      <c r="G215" s="1064">
        <v>-1.093791228244863</v>
      </c>
      <c r="H215" s="107">
        <v>304.86419213973801</v>
      </c>
      <c r="I215" s="107">
        <v>-1.4316128134910113E-2</v>
      </c>
      <c r="J215" s="108">
        <v>-10.196078431372548</v>
      </c>
      <c r="K215" s="108">
        <v>8.5035276643148894</v>
      </c>
      <c r="L215" s="1065">
        <v>-0.95492930897887973</v>
      </c>
    </row>
    <row r="216" spans="1:12" ht="15">
      <c r="A216" s="46" t="s">
        <v>117</v>
      </c>
      <c r="B216" s="47" t="s">
        <v>29</v>
      </c>
      <c r="C216" s="94">
        <v>12927.434313725491</v>
      </c>
      <c r="D216" s="94">
        <v>12977.849019607844</v>
      </c>
      <c r="E216" s="95">
        <v>13185.983</v>
      </c>
      <c r="F216" s="95">
        <v>13237.406000000001</v>
      </c>
      <c r="G216" s="1057">
        <v>-0.38846734775680886</v>
      </c>
      <c r="H216" s="96">
        <v>271.10000000000002</v>
      </c>
      <c r="I216" s="96">
        <v>-3.282197645379946</v>
      </c>
      <c r="J216" s="104">
        <v>-18.888888888888889</v>
      </c>
      <c r="K216" s="104">
        <v>0.9035771753929942</v>
      </c>
      <c r="L216" s="1063">
        <v>-0.20918246852391986</v>
      </c>
    </row>
    <row r="217" spans="1:12" ht="15">
      <c r="A217" s="46" t="s">
        <v>117</v>
      </c>
      <c r="B217" s="47" t="s">
        <v>30</v>
      </c>
      <c r="C217" s="94">
        <v>13364.790196078431</v>
      </c>
      <c r="D217" s="94">
        <v>13508.301960784314</v>
      </c>
      <c r="E217" s="95">
        <v>13632.085999999999</v>
      </c>
      <c r="F217" s="95">
        <v>13778.468000000001</v>
      </c>
      <c r="G217" s="1057">
        <v>-1.0623967773485514</v>
      </c>
      <c r="H217" s="96">
        <v>297.39999999999998</v>
      </c>
      <c r="I217" s="96">
        <v>-0.1007725898555631</v>
      </c>
      <c r="J217" s="104">
        <v>-19.080459770114942</v>
      </c>
      <c r="K217" s="104">
        <v>4.3569748731278626</v>
      </c>
      <c r="L217" s="1063">
        <v>-1.0213634058038883</v>
      </c>
    </row>
    <row r="218" spans="1:12" ht="15">
      <c r="A218" s="46" t="s">
        <v>117</v>
      </c>
      <c r="B218" s="47" t="s">
        <v>35</v>
      </c>
      <c r="C218" s="94">
        <v>13349.670588235294</v>
      </c>
      <c r="D218" s="94">
        <v>13548.953921568627</v>
      </c>
      <c r="E218" s="95">
        <v>13616.664000000001</v>
      </c>
      <c r="F218" s="95">
        <v>13819.933000000001</v>
      </c>
      <c r="G218" s="1057">
        <v>-1.470839258048503</v>
      </c>
      <c r="H218" s="96">
        <v>324.3</v>
      </c>
      <c r="I218" s="96">
        <v>-0.88630806845965082</v>
      </c>
      <c r="J218" s="104">
        <v>9.1666666666666661</v>
      </c>
      <c r="K218" s="104">
        <v>3.2429756157940339</v>
      </c>
      <c r="L218" s="1063">
        <v>0.27561656534892975</v>
      </c>
    </row>
    <row r="219" spans="1:12" ht="14.25">
      <c r="A219" s="44" t="s">
        <v>117</v>
      </c>
      <c r="B219" s="48" t="s">
        <v>31</v>
      </c>
      <c r="C219" s="105">
        <v>12316.38362849554</v>
      </c>
      <c r="D219" s="105">
        <v>12262.471510954336</v>
      </c>
      <c r="E219" s="106">
        <v>12562.71130106545</v>
      </c>
      <c r="F219" s="106">
        <v>12507.720941173422</v>
      </c>
      <c r="G219" s="1064">
        <v>0.43965131737956126</v>
      </c>
      <c r="H219" s="107">
        <v>265.84358381502892</v>
      </c>
      <c r="I219" s="107">
        <v>0.72630325173541499</v>
      </c>
      <c r="J219" s="108">
        <v>18.331053351573185</v>
      </c>
      <c r="K219" s="108">
        <v>10.706770639930685</v>
      </c>
      <c r="L219" s="1065">
        <v>1.6686895321166393</v>
      </c>
    </row>
    <row r="220" spans="1:12" ht="15">
      <c r="A220" s="46" t="s">
        <v>117</v>
      </c>
      <c r="B220" s="47" t="s">
        <v>32</v>
      </c>
      <c r="C220" s="94">
        <v>11970.305882352941</v>
      </c>
      <c r="D220" s="94">
        <v>11702.126470588235</v>
      </c>
      <c r="E220" s="95">
        <v>12209.712</v>
      </c>
      <c r="F220" s="95">
        <v>11936.169</v>
      </c>
      <c r="G220" s="1057">
        <v>2.2917152061100987</v>
      </c>
      <c r="H220" s="96">
        <v>236.3</v>
      </c>
      <c r="I220" s="96">
        <v>0.38232795242141276</v>
      </c>
      <c r="J220" s="104">
        <v>18.041237113402062</v>
      </c>
      <c r="K220" s="104">
        <v>2.8345092214382968</v>
      </c>
      <c r="L220" s="1063">
        <v>0.43589398899517118</v>
      </c>
    </row>
    <row r="221" spans="1:12" ht="15">
      <c r="A221" s="46" t="s">
        <v>117</v>
      </c>
      <c r="B221" s="47" t="s">
        <v>33</v>
      </c>
      <c r="C221" s="94">
        <v>12348.595098039215</v>
      </c>
      <c r="D221" s="94">
        <v>12411.398039215686</v>
      </c>
      <c r="E221" s="95">
        <v>12595.566999999999</v>
      </c>
      <c r="F221" s="95">
        <v>12659.626</v>
      </c>
      <c r="G221" s="1057">
        <v>-0.50601020914836747</v>
      </c>
      <c r="H221" s="96">
        <v>268</v>
      </c>
      <c r="I221" s="96">
        <v>0.48743907011623971</v>
      </c>
      <c r="J221" s="96">
        <v>13.06532663316583</v>
      </c>
      <c r="K221" s="96">
        <v>5.5699962866691424</v>
      </c>
      <c r="L221" s="1058">
        <v>0.64912586134767913</v>
      </c>
    </row>
    <row r="222" spans="1:12" ht="15.75" thickBot="1">
      <c r="A222" s="56" t="s">
        <v>117</v>
      </c>
      <c r="B222" s="57" t="s">
        <v>36</v>
      </c>
      <c r="C222" s="97">
        <v>12585.057843137254</v>
      </c>
      <c r="D222" s="97">
        <v>12500.392156862745</v>
      </c>
      <c r="E222" s="98">
        <v>12836.759</v>
      </c>
      <c r="F222" s="98">
        <v>12750.4</v>
      </c>
      <c r="G222" s="1059">
        <v>0.67730424143556578</v>
      </c>
      <c r="H222" s="99">
        <v>297</v>
      </c>
      <c r="I222" s="99">
        <v>0.40567951318458034</v>
      </c>
      <c r="J222" s="99">
        <v>33.812949640287769</v>
      </c>
      <c r="K222" s="99">
        <v>2.3022651318232454</v>
      </c>
      <c r="L222" s="1060">
        <v>0.58366968177378964</v>
      </c>
    </row>
    <row r="223" spans="1:12">
      <c r="G223" s="80"/>
      <c r="H223" s="80"/>
      <c r="I223" s="80"/>
      <c r="J223" s="80"/>
      <c r="K223" s="80"/>
      <c r="L223" s="80"/>
    </row>
    <row r="224" spans="1:12">
      <c r="G224" s="80"/>
      <c r="H224" s="80"/>
      <c r="I224" s="80"/>
      <c r="J224" s="80"/>
      <c r="K224" s="80"/>
      <c r="L224" s="1078"/>
    </row>
    <row r="225" spans="1:12" ht="13.5" thickBot="1">
      <c r="G225" s="80"/>
      <c r="H225" s="80"/>
      <c r="I225" s="80"/>
      <c r="J225" s="80"/>
      <c r="K225" s="80"/>
      <c r="L225" s="1278"/>
    </row>
    <row r="226" spans="1:12" ht="21" thickBot="1">
      <c r="A226" s="1021" t="s">
        <v>324</v>
      </c>
      <c r="B226" s="1012"/>
      <c r="C226" s="1012"/>
      <c r="D226" s="1012"/>
      <c r="E226" s="1012"/>
      <c r="F226" s="1012"/>
      <c r="G226" s="1154"/>
      <c r="H226" s="1154"/>
      <c r="I226" s="1154"/>
      <c r="J226" s="1154"/>
      <c r="K226" s="1154"/>
      <c r="L226" s="1155"/>
    </row>
    <row r="227" spans="1:12">
      <c r="A227" s="27"/>
      <c r="B227" s="28"/>
      <c r="C227" s="3" t="s">
        <v>9</v>
      </c>
      <c r="D227" s="3" t="s">
        <v>9</v>
      </c>
      <c r="E227" s="3"/>
      <c r="F227" s="3"/>
      <c r="G227" s="1013"/>
      <c r="H227" s="1313" t="s">
        <v>10</v>
      </c>
      <c r="I227" s="1314"/>
      <c r="J227" s="1044" t="s">
        <v>11</v>
      </c>
      <c r="K227" s="1014" t="s">
        <v>12</v>
      </c>
      <c r="L227" s="1015"/>
    </row>
    <row r="228" spans="1:12" ht="15.75">
      <c r="A228" s="29" t="s">
        <v>13</v>
      </c>
      <c r="B228" s="30" t="s">
        <v>14</v>
      </c>
      <c r="C228" s="1016" t="s">
        <v>40</v>
      </c>
      <c r="D228" s="1016" t="s">
        <v>40</v>
      </c>
      <c r="E228" s="1017" t="s">
        <v>41</v>
      </c>
      <c r="F228" s="1018" t="s">
        <v>41</v>
      </c>
      <c r="G228" s="1045"/>
      <c r="H228" s="1311" t="s">
        <v>15</v>
      </c>
      <c r="I228" s="1312"/>
      <c r="J228" s="1046" t="s">
        <v>16</v>
      </c>
      <c r="K228" s="1019" t="s">
        <v>17</v>
      </c>
      <c r="L228" s="1020"/>
    </row>
    <row r="229" spans="1:12" ht="26.25" thickBot="1">
      <c r="A229" s="31" t="s">
        <v>18</v>
      </c>
      <c r="B229" s="32" t="s">
        <v>19</v>
      </c>
      <c r="C229" s="933" t="s">
        <v>467</v>
      </c>
      <c r="D229" s="1275" t="s">
        <v>463</v>
      </c>
      <c r="E229" s="1009" t="s">
        <v>467</v>
      </c>
      <c r="F229" s="1010" t="s">
        <v>463</v>
      </c>
      <c r="G229" s="1043" t="s">
        <v>20</v>
      </c>
      <c r="H229" s="81" t="s">
        <v>467</v>
      </c>
      <c r="I229" s="947" t="s">
        <v>20</v>
      </c>
      <c r="J229" s="1047" t="s">
        <v>20</v>
      </c>
      <c r="K229" s="1011" t="s">
        <v>467</v>
      </c>
      <c r="L229" s="1048" t="s">
        <v>21</v>
      </c>
    </row>
    <row r="230" spans="1:12" ht="15" thickBot="1">
      <c r="A230" s="33" t="s">
        <v>22</v>
      </c>
      <c r="B230" s="34" t="s">
        <v>23</v>
      </c>
      <c r="C230" s="82">
        <v>10924.423705129862</v>
      </c>
      <c r="D230" s="82">
        <v>10896.142340088645</v>
      </c>
      <c r="E230" s="83">
        <v>11142.91217923246</v>
      </c>
      <c r="F230" s="687">
        <v>11114.065186890419</v>
      </c>
      <c r="G230" s="1049">
        <v>0.25122983695798334</v>
      </c>
      <c r="H230" s="84">
        <v>314.42781662781658</v>
      </c>
      <c r="I230" s="84">
        <v>0.18061136628113172</v>
      </c>
      <c r="J230" s="85">
        <v>-3.1602708803611739</v>
      </c>
      <c r="K230" s="84">
        <v>100</v>
      </c>
      <c r="L230" s="1050" t="s">
        <v>23</v>
      </c>
    </row>
    <row r="231" spans="1:12" ht="15" thickBot="1">
      <c r="A231" s="35"/>
      <c r="B231" s="36"/>
      <c r="C231" s="86"/>
      <c r="D231" s="86"/>
      <c r="E231" s="86"/>
      <c r="F231" s="86"/>
      <c r="G231" s="1051"/>
      <c r="H231" s="85"/>
      <c r="I231" s="85"/>
      <c r="J231" s="85"/>
      <c r="K231" s="85"/>
      <c r="L231" s="1052"/>
    </row>
    <row r="232" spans="1:12" ht="15">
      <c r="A232" s="37" t="s">
        <v>108</v>
      </c>
      <c r="B232" s="38" t="s">
        <v>23</v>
      </c>
      <c r="C232" s="87" t="s">
        <v>100</v>
      </c>
      <c r="D232" s="87" t="s">
        <v>100</v>
      </c>
      <c r="E232" s="88" t="s">
        <v>100</v>
      </c>
      <c r="F232" s="88" t="s">
        <v>100</v>
      </c>
      <c r="G232" s="1053" t="s">
        <v>100</v>
      </c>
      <c r="H232" s="89" t="s">
        <v>100</v>
      </c>
      <c r="I232" s="89" t="s">
        <v>100</v>
      </c>
      <c r="J232" s="89" t="s">
        <v>100</v>
      </c>
      <c r="K232" s="89" t="s">
        <v>100</v>
      </c>
      <c r="L232" s="1054" t="s">
        <v>100</v>
      </c>
    </row>
    <row r="233" spans="1:12" ht="15">
      <c r="A233" s="46" t="s">
        <v>109</v>
      </c>
      <c r="B233" s="90" t="s">
        <v>23</v>
      </c>
      <c r="C233" s="91">
        <v>12309.124643459156</v>
      </c>
      <c r="D233" s="91">
        <v>12180.79617813227</v>
      </c>
      <c r="E233" s="92">
        <v>12555.30713632834</v>
      </c>
      <c r="F233" s="92">
        <v>12424.412101694916</v>
      </c>
      <c r="G233" s="1055">
        <v>1.0535310126711557</v>
      </c>
      <c r="H233" s="93">
        <v>354.92913385826773</v>
      </c>
      <c r="I233" s="93">
        <v>-1.5256489900152932</v>
      </c>
      <c r="J233" s="93">
        <v>-7.6363636363636367</v>
      </c>
      <c r="K233" s="93">
        <v>19.735819735819735</v>
      </c>
      <c r="L233" s="1056">
        <v>-0.95643007606890151</v>
      </c>
    </row>
    <row r="234" spans="1:12" ht="15">
      <c r="A234" s="39" t="s">
        <v>110</v>
      </c>
      <c r="B234" s="40" t="s">
        <v>23</v>
      </c>
      <c r="C234" s="94">
        <v>12167.152635584942</v>
      </c>
      <c r="D234" s="94">
        <v>12146.814662803266</v>
      </c>
      <c r="E234" s="95">
        <v>12410.495688296642</v>
      </c>
      <c r="F234" s="95">
        <v>12389.750956059332</v>
      </c>
      <c r="G234" s="1057">
        <v>0.16743461842681026</v>
      </c>
      <c r="H234" s="96">
        <v>420.99512195121952</v>
      </c>
      <c r="I234" s="96">
        <v>4.8673109157937748</v>
      </c>
      <c r="J234" s="96">
        <v>-7.8651685393258424</v>
      </c>
      <c r="K234" s="96">
        <v>6.3714063714063709</v>
      </c>
      <c r="L234" s="1058">
        <v>-0.32535811316849816</v>
      </c>
    </row>
    <row r="235" spans="1:12" ht="15">
      <c r="A235" s="39" t="s">
        <v>111</v>
      </c>
      <c r="B235" s="40" t="s">
        <v>23</v>
      </c>
      <c r="C235" s="94" t="s">
        <v>100</v>
      </c>
      <c r="D235" s="94" t="s">
        <v>100</v>
      </c>
      <c r="E235" s="95" t="s">
        <v>100</v>
      </c>
      <c r="F235" s="95" t="s">
        <v>100</v>
      </c>
      <c r="G235" s="1057" t="s">
        <v>100</v>
      </c>
      <c r="H235" s="96" t="s">
        <v>100</v>
      </c>
      <c r="I235" s="96" t="s">
        <v>100</v>
      </c>
      <c r="J235" s="96" t="s">
        <v>100</v>
      </c>
      <c r="K235" s="96" t="s">
        <v>100</v>
      </c>
      <c r="L235" s="1058" t="s">
        <v>100</v>
      </c>
    </row>
    <row r="236" spans="1:12" ht="15">
      <c r="A236" s="39" t="s">
        <v>98</v>
      </c>
      <c r="B236" s="40" t="s">
        <v>23</v>
      </c>
      <c r="C236" s="94">
        <v>9763.3712862482153</v>
      </c>
      <c r="D236" s="94">
        <v>9786.4209576917583</v>
      </c>
      <c r="E236" s="95">
        <v>9958.6387119731789</v>
      </c>
      <c r="F236" s="95">
        <v>9982.149376845593</v>
      </c>
      <c r="G236" s="1057">
        <v>-0.23552707923755334</v>
      </c>
      <c r="H236" s="96">
        <v>294.070985915493</v>
      </c>
      <c r="I236" s="96">
        <v>1.0435149192802209</v>
      </c>
      <c r="J236" s="96">
        <v>-4.9531459170013381</v>
      </c>
      <c r="K236" s="96">
        <v>55.167055167055167</v>
      </c>
      <c r="L236" s="1058">
        <v>-1.04061977651142</v>
      </c>
    </row>
    <row r="237" spans="1:12" ht="15.75" thickBot="1">
      <c r="A237" s="41" t="s">
        <v>112</v>
      </c>
      <c r="B237" s="42" t="s">
        <v>23</v>
      </c>
      <c r="C237" s="97">
        <v>11973.552255590437</v>
      </c>
      <c r="D237" s="97">
        <v>11944.327553976478</v>
      </c>
      <c r="E237" s="98">
        <v>12213.023300702245</v>
      </c>
      <c r="F237" s="98">
        <v>12183.214105056008</v>
      </c>
      <c r="G237" s="1059">
        <v>3.4911999668287265E-2</v>
      </c>
      <c r="H237" s="99">
        <v>295.45477178423238</v>
      </c>
      <c r="I237" s="99">
        <v>-0.7128847616481413</v>
      </c>
      <c r="J237" s="99">
        <v>10.550458715596331</v>
      </c>
      <c r="K237" s="99">
        <v>18.725718725718725</v>
      </c>
      <c r="L237" s="1060">
        <v>2.3224079657488232</v>
      </c>
    </row>
    <row r="238" spans="1:12" ht="15" thickBot="1">
      <c r="A238" s="35"/>
      <c r="B238" s="43"/>
      <c r="C238" s="86"/>
      <c r="D238" s="86"/>
      <c r="E238" s="86"/>
      <c r="F238" s="86"/>
      <c r="G238" s="1051"/>
      <c r="H238" s="85"/>
      <c r="I238" s="85"/>
      <c r="J238" s="85"/>
      <c r="K238" s="85"/>
      <c r="L238" s="1052"/>
    </row>
    <row r="239" spans="1:12" ht="14.25">
      <c r="A239" s="44" t="s">
        <v>113</v>
      </c>
      <c r="B239" s="45" t="s">
        <v>25</v>
      </c>
      <c r="C239" s="100" t="s">
        <v>100</v>
      </c>
      <c r="D239" s="100" t="s">
        <v>100</v>
      </c>
      <c r="E239" s="101" t="s">
        <v>100</v>
      </c>
      <c r="F239" s="101" t="s">
        <v>100</v>
      </c>
      <c r="G239" s="1061" t="s">
        <v>100</v>
      </c>
      <c r="H239" s="102" t="s">
        <v>100</v>
      </c>
      <c r="I239" s="102" t="s">
        <v>100</v>
      </c>
      <c r="J239" s="103" t="s">
        <v>100</v>
      </c>
      <c r="K239" s="103" t="s">
        <v>100</v>
      </c>
      <c r="L239" s="1062" t="s">
        <v>100</v>
      </c>
    </row>
    <row r="240" spans="1:12" ht="15">
      <c r="A240" s="46" t="s">
        <v>113</v>
      </c>
      <c r="B240" s="47" t="s">
        <v>26</v>
      </c>
      <c r="C240" s="94" t="s">
        <v>100</v>
      </c>
      <c r="D240" s="94" t="s">
        <v>100</v>
      </c>
      <c r="E240" s="95" t="s">
        <v>100</v>
      </c>
      <c r="F240" s="95" t="s">
        <v>100</v>
      </c>
      <c r="G240" s="1057" t="s">
        <v>100</v>
      </c>
      <c r="H240" s="96" t="s">
        <v>100</v>
      </c>
      <c r="I240" s="96" t="s">
        <v>100</v>
      </c>
      <c r="J240" s="104" t="s">
        <v>100</v>
      </c>
      <c r="K240" s="104" t="s">
        <v>100</v>
      </c>
      <c r="L240" s="1063" t="s">
        <v>100</v>
      </c>
    </row>
    <row r="241" spans="1:12" ht="15">
      <c r="A241" s="46" t="s">
        <v>113</v>
      </c>
      <c r="B241" s="47" t="s">
        <v>27</v>
      </c>
      <c r="C241" s="94" t="s">
        <v>100</v>
      </c>
      <c r="D241" s="94" t="s">
        <v>100</v>
      </c>
      <c r="E241" s="95" t="s">
        <v>100</v>
      </c>
      <c r="F241" s="95" t="s">
        <v>100</v>
      </c>
      <c r="G241" s="1057" t="s">
        <v>100</v>
      </c>
      <c r="H241" s="96" t="s">
        <v>100</v>
      </c>
      <c r="I241" s="96" t="s">
        <v>100</v>
      </c>
      <c r="J241" s="104" t="s">
        <v>100</v>
      </c>
      <c r="K241" s="104" t="s">
        <v>100</v>
      </c>
      <c r="L241" s="1063" t="s">
        <v>100</v>
      </c>
    </row>
    <row r="242" spans="1:12" ht="14.25">
      <c r="A242" s="44" t="s">
        <v>113</v>
      </c>
      <c r="B242" s="48" t="s">
        <v>28</v>
      </c>
      <c r="C242" s="105" t="s">
        <v>100</v>
      </c>
      <c r="D242" s="105" t="s">
        <v>100</v>
      </c>
      <c r="E242" s="106" t="s">
        <v>100</v>
      </c>
      <c r="F242" s="106" t="s">
        <v>100</v>
      </c>
      <c r="G242" s="1064" t="s">
        <v>100</v>
      </c>
      <c r="H242" s="107" t="s">
        <v>100</v>
      </c>
      <c r="I242" s="107" t="s">
        <v>100</v>
      </c>
      <c r="J242" s="108" t="s">
        <v>100</v>
      </c>
      <c r="K242" s="108" t="s">
        <v>100</v>
      </c>
      <c r="L242" s="1065" t="s">
        <v>100</v>
      </c>
    </row>
    <row r="243" spans="1:12" ht="15">
      <c r="A243" s="46" t="s">
        <v>113</v>
      </c>
      <c r="B243" s="47" t="s">
        <v>29</v>
      </c>
      <c r="C243" s="94" t="s">
        <v>100</v>
      </c>
      <c r="D243" s="94" t="s">
        <v>100</v>
      </c>
      <c r="E243" s="95" t="s">
        <v>100</v>
      </c>
      <c r="F243" s="95" t="s">
        <v>100</v>
      </c>
      <c r="G243" s="1057" t="s">
        <v>100</v>
      </c>
      <c r="H243" s="96" t="s">
        <v>100</v>
      </c>
      <c r="I243" s="96" t="s">
        <v>100</v>
      </c>
      <c r="J243" s="104" t="s">
        <v>100</v>
      </c>
      <c r="K243" s="104" t="s">
        <v>100</v>
      </c>
      <c r="L243" s="1063" t="s">
        <v>100</v>
      </c>
    </row>
    <row r="244" spans="1:12" ht="15">
      <c r="A244" s="46" t="s">
        <v>113</v>
      </c>
      <c r="B244" s="47" t="s">
        <v>30</v>
      </c>
      <c r="C244" s="94" t="s">
        <v>100</v>
      </c>
      <c r="D244" s="94" t="s">
        <v>100</v>
      </c>
      <c r="E244" s="95" t="s">
        <v>100</v>
      </c>
      <c r="F244" s="95" t="s">
        <v>100</v>
      </c>
      <c r="G244" s="1057" t="s">
        <v>100</v>
      </c>
      <c r="H244" s="96" t="s">
        <v>100</v>
      </c>
      <c r="I244" s="96" t="s">
        <v>100</v>
      </c>
      <c r="J244" s="104" t="s">
        <v>100</v>
      </c>
      <c r="K244" s="104" t="s">
        <v>100</v>
      </c>
      <c r="L244" s="1063" t="s">
        <v>100</v>
      </c>
    </row>
    <row r="245" spans="1:12" ht="14.25">
      <c r="A245" s="44" t="s">
        <v>113</v>
      </c>
      <c r="B245" s="48" t="s">
        <v>31</v>
      </c>
      <c r="C245" s="105" t="s">
        <v>100</v>
      </c>
      <c r="D245" s="105" t="s">
        <v>100</v>
      </c>
      <c r="E245" s="106" t="s">
        <v>100</v>
      </c>
      <c r="F245" s="106" t="s">
        <v>100</v>
      </c>
      <c r="G245" s="1064" t="s">
        <v>100</v>
      </c>
      <c r="H245" s="107" t="s">
        <v>100</v>
      </c>
      <c r="I245" s="107" t="s">
        <v>100</v>
      </c>
      <c r="J245" s="108" t="s">
        <v>100</v>
      </c>
      <c r="K245" s="108" t="s">
        <v>100</v>
      </c>
      <c r="L245" s="1065" t="s">
        <v>100</v>
      </c>
    </row>
    <row r="246" spans="1:12" ht="15">
      <c r="A246" s="46" t="s">
        <v>113</v>
      </c>
      <c r="B246" s="47" t="s">
        <v>32</v>
      </c>
      <c r="C246" s="94" t="s">
        <v>100</v>
      </c>
      <c r="D246" s="94" t="s">
        <v>100</v>
      </c>
      <c r="E246" s="95" t="s">
        <v>100</v>
      </c>
      <c r="F246" s="95" t="s">
        <v>100</v>
      </c>
      <c r="G246" s="1057" t="s">
        <v>100</v>
      </c>
      <c r="H246" s="96" t="s">
        <v>100</v>
      </c>
      <c r="I246" s="96" t="s">
        <v>100</v>
      </c>
      <c r="J246" s="104" t="s">
        <v>100</v>
      </c>
      <c r="K246" s="104" t="s">
        <v>100</v>
      </c>
      <c r="L246" s="1063" t="s">
        <v>100</v>
      </c>
    </row>
    <row r="247" spans="1:12" ht="15.75" thickBot="1">
      <c r="A247" s="49" t="s">
        <v>113</v>
      </c>
      <c r="B247" s="50" t="s">
        <v>33</v>
      </c>
      <c r="C247" s="109" t="s">
        <v>100</v>
      </c>
      <c r="D247" s="109" t="s">
        <v>100</v>
      </c>
      <c r="E247" s="110" t="s">
        <v>100</v>
      </c>
      <c r="F247" s="110" t="s">
        <v>100</v>
      </c>
      <c r="G247" s="1066" t="s">
        <v>100</v>
      </c>
      <c r="H247" s="104" t="s">
        <v>100</v>
      </c>
      <c r="I247" s="104" t="s">
        <v>100</v>
      </c>
      <c r="J247" s="104" t="s">
        <v>100</v>
      </c>
      <c r="K247" s="104" t="s">
        <v>100</v>
      </c>
      <c r="L247" s="1063" t="s">
        <v>100</v>
      </c>
    </row>
    <row r="248" spans="1:12" ht="15" thickBot="1">
      <c r="A248" s="35"/>
      <c r="B248" s="43"/>
      <c r="C248" s="86"/>
      <c r="D248" s="86"/>
      <c r="E248" s="86"/>
      <c r="F248" s="86"/>
      <c r="G248" s="1051"/>
      <c r="H248" s="85"/>
      <c r="I248" s="85"/>
      <c r="J248" s="85"/>
      <c r="K248" s="85"/>
      <c r="L248" s="1052"/>
    </row>
    <row r="249" spans="1:12" ht="14.25">
      <c r="A249" s="44" t="s">
        <v>114</v>
      </c>
      <c r="B249" s="45" t="s">
        <v>25</v>
      </c>
      <c r="C249" s="100">
        <v>13308.951920768306</v>
      </c>
      <c r="D249" s="100">
        <v>12584.968069796725</v>
      </c>
      <c r="E249" s="101">
        <v>13575.130959183673</v>
      </c>
      <c r="F249" s="101">
        <v>12836.66743119266</v>
      </c>
      <c r="G249" s="1061">
        <v>5.7527666892465534</v>
      </c>
      <c r="H249" s="102">
        <v>404.25249999999994</v>
      </c>
      <c r="I249" s="102">
        <v>-1.0942565294513624</v>
      </c>
      <c r="J249" s="103">
        <v>150</v>
      </c>
      <c r="K249" s="103">
        <v>3.1080031080031079</v>
      </c>
      <c r="L249" s="1062">
        <v>1.9040903916750418</v>
      </c>
    </row>
    <row r="250" spans="1:12" ht="15">
      <c r="A250" s="46" t="s">
        <v>114</v>
      </c>
      <c r="B250" s="47" t="s">
        <v>26</v>
      </c>
      <c r="C250" s="94">
        <v>13546.561764705883</v>
      </c>
      <c r="D250" s="94">
        <v>12542.009803921568</v>
      </c>
      <c r="E250" s="95">
        <v>13817.493</v>
      </c>
      <c r="F250" s="95">
        <v>12792.85</v>
      </c>
      <c r="G250" s="1057">
        <v>8.0094974927400848</v>
      </c>
      <c r="H250" s="96">
        <v>386.9</v>
      </c>
      <c r="I250" s="96">
        <v>-4.1377601585728554</v>
      </c>
      <c r="J250" s="104">
        <v>163.63636363636365</v>
      </c>
      <c r="K250" s="104">
        <v>2.2533022533022531</v>
      </c>
      <c r="L250" s="1063">
        <v>1.4256122608267074</v>
      </c>
    </row>
    <row r="251" spans="1:12" ht="15">
      <c r="A251" s="46" t="s">
        <v>114</v>
      </c>
      <c r="B251" s="47" t="s">
        <v>27</v>
      </c>
      <c r="C251" s="94" t="s">
        <v>254</v>
      </c>
      <c r="D251" s="94" t="s">
        <v>254</v>
      </c>
      <c r="E251" s="95" t="s">
        <v>254</v>
      </c>
      <c r="F251" s="95" t="s">
        <v>254</v>
      </c>
      <c r="G251" s="1282" t="s">
        <v>100</v>
      </c>
      <c r="H251" s="96" t="s">
        <v>254</v>
      </c>
      <c r="I251" s="96" t="s">
        <v>100</v>
      </c>
      <c r="J251" s="104" t="s">
        <v>100</v>
      </c>
      <c r="K251" s="104" t="s">
        <v>254</v>
      </c>
      <c r="L251" s="1063" t="s">
        <v>100</v>
      </c>
    </row>
    <row r="252" spans="1:12" ht="14.25">
      <c r="A252" s="44" t="s">
        <v>114</v>
      </c>
      <c r="B252" s="48" t="s">
        <v>28</v>
      </c>
      <c r="C252" s="105">
        <v>12516.616309163486</v>
      </c>
      <c r="D252" s="105">
        <v>12324.926098156006</v>
      </c>
      <c r="E252" s="106">
        <v>12766.948635346756</v>
      </c>
      <c r="F252" s="106">
        <v>12571.424620119125</v>
      </c>
      <c r="G252" s="1064">
        <v>1.5553051554293793</v>
      </c>
      <c r="H252" s="107">
        <v>386.32592592592596</v>
      </c>
      <c r="I252" s="107">
        <v>3.5510418838292002</v>
      </c>
      <c r="J252" s="108">
        <v>0</v>
      </c>
      <c r="K252" s="108">
        <v>6.2937062937062942</v>
      </c>
      <c r="L252" s="1065">
        <v>0.19889816729545906</v>
      </c>
    </row>
    <row r="253" spans="1:12" ht="15">
      <c r="A253" s="46" t="s">
        <v>114</v>
      </c>
      <c r="B253" s="47" t="s">
        <v>29</v>
      </c>
      <c r="C253" s="94">
        <v>12344.883333333333</v>
      </c>
      <c r="D253" s="94">
        <v>12153.414705882353</v>
      </c>
      <c r="E253" s="95">
        <v>12591.781000000001</v>
      </c>
      <c r="F253" s="95">
        <v>12396.483</v>
      </c>
      <c r="G253" s="1057">
        <v>1.5754307088550898</v>
      </c>
      <c r="H253" s="96">
        <v>380.5</v>
      </c>
      <c r="I253" s="96">
        <v>5.3141433711596981</v>
      </c>
      <c r="J253" s="104">
        <v>-6.666666666666667</v>
      </c>
      <c r="K253" s="104">
        <v>3.263403263403263</v>
      </c>
      <c r="L253" s="1063">
        <v>-0.12260125126942345</v>
      </c>
    </row>
    <row r="254" spans="1:12" ht="15">
      <c r="A254" s="46" t="s">
        <v>114</v>
      </c>
      <c r="B254" s="47" t="s">
        <v>30</v>
      </c>
      <c r="C254" s="94">
        <v>12695.864705882352</v>
      </c>
      <c r="D254" s="94">
        <v>12524.695098039216</v>
      </c>
      <c r="E254" s="95">
        <v>12949.781999999999</v>
      </c>
      <c r="F254" s="95">
        <v>12775.189</v>
      </c>
      <c r="G254" s="1057">
        <v>1.3666568846848288</v>
      </c>
      <c r="H254" s="96">
        <v>392.6</v>
      </c>
      <c r="I254" s="96">
        <v>1.2377514182568363</v>
      </c>
      <c r="J254" s="104">
        <v>8.3333333333333321</v>
      </c>
      <c r="K254" s="104">
        <v>3.0303030303030303</v>
      </c>
      <c r="L254" s="1063">
        <v>0.32149941856488118</v>
      </c>
    </row>
    <row r="255" spans="1:12" ht="14.25">
      <c r="A255" s="44" t="s">
        <v>114</v>
      </c>
      <c r="B255" s="48" t="s">
        <v>31</v>
      </c>
      <c r="C255" s="105">
        <v>11778.330047676132</v>
      </c>
      <c r="D255" s="105">
        <v>12068.562529084758</v>
      </c>
      <c r="E255" s="106">
        <v>12013.896648629656</v>
      </c>
      <c r="F255" s="106">
        <v>12309.933779666453</v>
      </c>
      <c r="G255" s="1064">
        <v>-2.4048637168608606</v>
      </c>
      <c r="H255" s="107">
        <v>320.9736842105263</v>
      </c>
      <c r="I255" s="107">
        <v>-8.3797061690191672</v>
      </c>
      <c r="J255" s="108">
        <v>-25.280898876404496</v>
      </c>
      <c r="K255" s="108">
        <v>10.334110334110335</v>
      </c>
      <c r="L255" s="1065">
        <v>-3.0594186350394033</v>
      </c>
    </row>
    <row r="256" spans="1:12" ht="15">
      <c r="A256" s="46" t="s">
        <v>114</v>
      </c>
      <c r="B256" s="47" t="s">
        <v>32</v>
      </c>
      <c r="C256" s="94">
        <v>11651.604901960785</v>
      </c>
      <c r="D256" s="94">
        <v>12027.999019607842</v>
      </c>
      <c r="E256" s="95">
        <v>11884.637000000001</v>
      </c>
      <c r="F256" s="95">
        <v>12268.558999999999</v>
      </c>
      <c r="G256" s="1057">
        <v>-3.1293161650035568</v>
      </c>
      <c r="H256" s="96">
        <v>297.7</v>
      </c>
      <c r="I256" s="96">
        <v>-12.312223858615615</v>
      </c>
      <c r="J256" s="104">
        <v>-26.612903225806448</v>
      </c>
      <c r="K256" s="104">
        <v>7.0707070707070701</v>
      </c>
      <c r="L256" s="1063">
        <v>-2.2596164808354429</v>
      </c>
    </row>
    <row r="257" spans="1:12" ht="15.75" thickBot="1">
      <c r="A257" s="49" t="s">
        <v>114</v>
      </c>
      <c r="B257" s="50" t="s">
        <v>33</v>
      </c>
      <c r="C257" s="109">
        <v>11998.393137254903</v>
      </c>
      <c r="D257" s="109">
        <v>12152.85294117647</v>
      </c>
      <c r="E257" s="110">
        <v>12238.361000000001</v>
      </c>
      <c r="F257" s="110">
        <v>12395.91</v>
      </c>
      <c r="G257" s="1066">
        <v>-1.270975668587454</v>
      </c>
      <c r="H257" s="104">
        <v>371.4</v>
      </c>
      <c r="I257" s="104">
        <v>-1.0127931769722847</v>
      </c>
      <c r="J257" s="104">
        <v>-22.222222222222221</v>
      </c>
      <c r="K257" s="104">
        <v>3.263403263403263</v>
      </c>
      <c r="L257" s="1063">
        <v>-0.79980215420396039</v>
      </c>
    </row>
    <row r="258" spans="1:12" ht="15.75" thickBot="1">
      <c r="A258" s="51"/>
      <c r="B258" s="52"/>
      <c r="C258" s="111"/>
      <c r="D258" s="111"/>
      <c r="E258" s="111"/>
      <c r="F258" s="111"/>
      <c r="G258" s="1067"/>
      <c r="H258" s="112"/>
      <c r="I258" s="112"/>
      <c r="J258" s="112"/>
      <c r="K258" s="112"/>
      <c r="L258" s="1068"/>
    </row>
    <row r="259" spans="1:12" ht="15">
      <c r="A259" s="46" t="s">
        <v>115</v>
      </c>
      <c r="B259" s="53" t="s">
        <v>30</v>
      </c>
      <c r="C259" s="113">
        <v>13027.654901960785</v>
      </c>
      <c r="D259" s="113">
        <v>12104.523529411765</v>
      </c>
      <c r="E259" s="114">
        <v>13288.208000000001</v>
      </c>
      <c r="F259" s="114">
        <v>12346.614</v>
      </c>
      <c r="G259" s="1069">
        <v>7.6263338272339363</v>
      </c>
      <c r="H259" s="115">
        <v>466.8</v>
      </c>
      <c r="I259" s="115">
        <v>10.77361177028952</v>
      </c>
      <c r="J259" s="115">
        <v>-21.428571428571427</v>
      </c>
      <c r="K259" s="115">
        <v>1.7094017094017095</v>
      </c>
      <c r="L259" s="1070">
        <v>-0.39744554417240607</v>
      </c>
    </row>
    <row r="260" spans="1:12" ht="15.75" thickBot="1">
      <c r="A260" s="49" t="s">
        <v>115</v>
      </c>
      <c r="B260" s="50" t="s">
        <v>33</v>
      </c>
      <c r="C260" s="109">
        <v>11802.725490196079</v>
      </c>
      <c r="D260" s="109">
        <v>12167.668627450981</v>
      </c>
      <c r="E260" s="110">
        <v>12038.78</v>
      </c>
      <c r="F260" s="110">
        <v>12411.022000000001</v>
      </c>
      <c r="G260" s="1066">
        <v>-2.9992856349783295</v>
      </c>
      <c r="H260" s="104">
        <v>404.2</v>
      </c>
      <c r="I260" s="104">
        <v>3.0333928116237514</v>
      </c>
      <c r="J260" s="104">
        <v>-1.639344262295082</v>
      </c>
      <c r="K260" s="104">
        <v>4.6620046620046622</v>
      </c>
      <c r="L260" s="1063">
        <v>7.2087431003909686E-2</v>
      </c>
    </row>
    <row r="261" spans="1:12" ht="15.75" thickBot="1">
      <c r="A261" s="51"/>
      <c r="B261" s="52"/>
      <c r="C261" s="111"/>
      <c r="D261" s="111"/>
      <c r="E261" s="111"/>
      <c r="F261" s="111"/>
      <c r="G261" s="1067"/>
      <c r="H261" s="112"/>
      <c r="I261" s="112"/>
      <c r="J261" s="112"/>
      <c r="K261" s="112"/>
      <c r="L261" s="1068"/>
    </row>
    <row r="262" spans="1:12" ht="14.25">
      <c r="A262" s="44" t="s">
        <v>116</v>
      </c>
      <c r="B262" s="45" t="s">
        <v>25</v>
      </c>
      <c r="C262" s="100" t="s">
        <v>100</v>
      </c>
      <c r="D262" s="100" t="s">
        <v>100</v>
      </c>
      <c r="E262" s="101" t="s">
        <v>100</v>
      </c>
      <c r="F262" s="101" t="s">
        <v>100</v>
      </c>
      <c r="G262" s="1061" t="s">
        <v>100</v>
      </c>
      <c r="H262" s="102" t="s">
        <v>100</v>
      </c>
      <c r="I262" s="102" t="s">
        <v>100</v>
      </c>
      <c r="J262" s="103" t="s">
        <v>100</v>
      </c>
      <c r="K262" s="103" t="s">
        <v>100</v>
      </c>
      <c r="L262" s="1062" t="s">
        <v>100</v>
      </c>
    </row>
    <row r="263" spans="1:12" ht="15">
      <c r="A263" s="39" t="s">
        <v>116</v>
      </c>
      <c r="B263" s="47" t="s">
        <v>26</v>
      </c>
      <c r="C263" s="94" t="s">
        <v>100</v>
      </c>
      <c r="D263" s="94" t="s">
        <v>100</v>
      </c>
      <c r="E263" s="95" t="s">
        <v>100</v>
      </c>
      <c r="F263" s="95" t="s">
        <v>100</v>
      </c>
      <c r="G263" s="1057" t="s">
        <v>100</v>
      </c>
      <c r="H263" s="96" t="s">
        <v>100</v>
      </c>
      <c r="I263" s="96" t="s">
        <v>100</v>
      </c>
      <c r="J263" s="104" t="s">
        <v>100</v>
      </c>
      <c r="K263" s="104" t="s">
        <v>100</v>
      </c>
      <c r="L263" s="1063" t="s">
        <v>100</v>
      </c>
    </row>
    <row r="264" spans="1:12" ht="15">
      <c r="A264" s="39" t="s">
        <v>116</v>
      </c>
      <c r="B264" s="47" t="s">
        <v>27</v>
      </c>
      <c r="C264" s="94" t="s">
        <v>100</v>
      </c>
      <c r="D264" s="94" t="s">
        <v>100</v>
      </c>
      <c r="E264" s="95" t="s">
        <v>100</v>
      </c>
      <c r="F264" s="95" t="s">
        <v>100</v>
      </c>
      <c r="G264" s="1057" t="s">
        <v>100</v>
      </c>
      <c r="H264" s="96" t="s">
        <v>100</v>
      </c>
      <c r="I264" s="96" t="s">
        <v>100</v>
      </c>
      <c r="J264" s="104" t="s">
        <v>100</v>
      </c>
      <c r="K264" s="104" t="s">
        <v>100</v>
      </c>
      <c r="L264" s="1063" t="s">
        <v>100</v>
      </c>
    </row>
    <row r="265" spans="1:12" ht="15">
      <c r="A265" s="39" t="s">
        <v>116</v>
      </c>
      <c r="B265" s="47" t="s">
        <v>34</v>
      </c>
      <c r="C265" s="94" t="s">
        <v>100</v>
      </c>
      <c r="D265" s="94" t="s">
        <v>100</v>
      </c>
      <c r="E265" s="95" t="s">
        <v>100</v>
      </c>
      <c r="F265" s="95" t="s">
        <v>100</v>
      </c>
      <c r="G265" s="1057" t="s">
        <v>100</v>
      </c>
      <c r="H265" s="96" t="s">
        <v>100</v>
      </c>
      <c r="I265" s="96" t="s">
        <v>100</v>
      </c>
      <c r="J265" s="104" t="s">
        <v>100</v>
      </c>
      <c r="K265" s="104" t="s">
        <v>100</v>
      </c>
      <c r="L265" s="1063" t="s">
        <v>100</v>
      </c>
    </row>
    <row r="266" spans="1:12" ht="14.25">
      <c r="A266" s="54" t="s">
        <v>116</v>
      </c>
      <c r="B266" s="48" t="s">
        <v>28</v>
      </c>
      <c r="C266" s="105" t="s">
        <v>100</v>
      </c>
      <c r="D266" s="105" t="s">
        <v>100</v>
      </c>
      <c r="E266" s="106" t="s">
        <v>100</v>
      </c>
      <c r="F266" s="106" t="s">
        <v>100</v>
      </c>
      <c r="G266" s="1064" t="s">
        <v>100</v>
      </c>
      <c r="H266" s="107" t="s">
        <v>100</v>
      </c>
      <c r="I266" s="107" t="s">
        <v>100</v>
      </c>
      <c r="J266" s="108" t="s">
        <v>100</v>
      </c>
      <c r="K266" s="108" t="s">
        <v>100</v>
      </c>
      <c r="L266" s="1065" t="s">
        <v>100</v>
      </c>
    </row>
    <row r="267" spans="1:12" ht="15">
      <c r="A267" s="39" t="s">
        <v>116</v>
      </c>
      <c r="B267" s="47" t="s">
        <v>30</v>
      </c>
      <c r="C267" s="94" t="s">
        <v>100</v>
      </c>
      <c r="D267" s="94" t="s">
        <v>100</v>
      </c>
      <c r="E267" s="95" t="s">
        <v>100</v>
      </c>
      <c r="F267" s="95" t="s">
        <v>100</v>
      </c>
      <c r="G267" s="1057" t="s">
        <v>100</v>
      </c>
      <c r="H267" s="96" t="s">
        <v>100</v>
      </c>
      <c r="I267" s="96" t="s">
        <v>100</v>
      </c>
      <c r="J267" s="104" t="s">
        <v>100</v>
      </c>
      <c r="K267" s="104" t="s">
        <v>100</v>
      </c>
      <c r="L267" s="1063" t="s">
        <v>100</v>
      </c>
    </row>
    <row r="268" spans="1:12" ht="15">
      <c r="A268" s="39" t="s">
        <v>116</v>
      </c>
      <c r="B268" s="47" t="s">
        <v>35</v>
      </c>
      <c r="C268" s="94" t="s">
        <v>100</v>
      </c>
      <c r="D268" s="94" t="s">
        <v>100</v>
      </c>
      <c r="E268" s="95" t="s">
        <v>100</v>
      </c>
      <c r="F268" s="95" t="s">
        <v>100</v>
      </c>
      <c r="G268" s="1057" t="s">
        <v>100</v>
      </c>
      <c r="H268" s="96" t="s">
        <v>100</v>
      </c>
      <c r="I268" s="96" t="s">
        <v>100</v>
      </c>
      <c r="J268" s="104" t="s">
        <v>100</v>
      </c>
      <c r="K268" s="104" t="s">
        <v>100</v>
      </c>
      <c r="L268" s="1063" t="s">
        <v>100</v>
      </c>
    </row>
    <row r="269" spans="1:12" ht="14.25">
      <c r="A269" s="54" t="s">
        <v>116</v>
      </c>
      <c r="B269" s="48" t="s">
        <v>31</v>
      </c>
      <c r="C269" s="105" t="s">
        <v>100</v>
      </c>
      <c r="D269" s="105" t="s">
        <v>100</v>
      </c>
      <c r="E269" s="106" t="s">
        <v>100</v>
      </c>
      <c r="F269" s="106" t="s">
        <v>100</v>
      </c>
      <c r="G269" s="1064" t="s">
        <v>100</v>
      </c>
      <c r="H269" s="107" t="s">
        <v>100</v>
      </c>
      <c r="I269" s="107" t="s">
        <v>100</v>
      </c>
      <c r="J269" s="108" t="s">
        <v>100</v>
      </c>
      <c r="K269" s="108" t="s">
        <v>100</v>
      </c>
      <c r="L269" s="1065" t="s">
        <v>100</v>
      </c>
    </row>
    <row r="270" spans="1:12" ht="15">
      <c r="A270" s="39" t="s">
        <v>116</v>
      </c>
      <c r="B270" s="47" t="s">
        <v>33</v>
      </c>
      <c r="C270" s="94" t="s">
        <v>100</v>
      </c>
      <c r="D270" s="94" t="s">
        <v>100</v>
      </c>
      <c r="E270" s="95" t="s">
        <v>100</v>
      </c>
      <c r="F270" s="95" t="s">
        <v>100</v>
      </c>
      <c r="G270" s="1057" t="s">
        <v>100</v>
      </c>
      <c r="H270" s="96" t="s">
        <v>100</v>
      </c>
      <c r="I270" s="96" t="s">
        <v>100</v>
      </c>
      <c r="J270" s="104" t="s">
        <v>100</v>
      </c>
      <c r="K270" s="104" t="s">
        <v>100</v>
      </c>
      <c r="L270" s="1063" t="s">
        <v>100</v>
      </c>
    </row>
    <row r="271" spans="1:12" ht="15.75" thickBot="1">
      <c r="A271" s="55" t="s">
        <v>116</v>
      </c>
      <c r="B271" s="47" t="s">
        <v>36</v>
      </c>
      <c r="C271" s="109" t="s">
        <v>100</v>
      </c>
      <c r="D271" s="109" t="s">
        <v>100</v>
      </c>
      <c r="E271" s="110" t="s">
        <v>100</v>
      </c>
      <c r="F271" s="110" t="s">
        <v>100</v>
      </c>
      <c r="G271" s="1066" t="s">
        <v>100</v>
      </c>
      <c r="H271" s="104" t="s">
        <v>100</v>
      </c>
      <c r="I271" s="104" t="s">
        <v>100</v>
      </c>
      <c r="J271" s="104" t="s">
        <v>100</v>
      </c>
      <c r="K271" s="104" t="s">
        <v>100</v>
      </c>
      <c r="L271" s="1063" t="s">
        <v>100</v>
      </c>
    </row>
    <row r="272" spans="1:12" ht="15.75" thickBot="1">
      <c r="A272" s="51"/>
      <c r="B272" s="52"/>
      <c r="C272" s="111"/>
      <c r="D272" s="111"/>
      <c r="E272" s="111"/>
      <c r="F272" s="111"/>
      <c r="G272" s="1067"/>
      <c r="H272" s="112"/>
      <c r="I272" s="112"/>
      <c r="J272" s="112"/>
      <c r="K272" s="112"/>
      <c r="L272" s="1068"/>
    </row>
    <row r="273" spans="1:12" ht="14.25">
      <c r="A273" s="44" t="s">
        <v>24</v>
      </c>
      <c r="B273" s="45" t="s">
        <v>28</v>
      </c>
      <c r="C273" s="100">
        <v>10615.629583651642</v>
      </c>
      <c r="D273" s="100">
        <v>10506.181467651255</v>
      </c>
      <c r="E273" s="101">
        <v>10827.942175324675</v>
      </c>
      <c r="F273" s="101">
        <v>10716.30509700428</v>
      </c>
      <c r="G273" s="1061">
        <v>1.0417497197947698</v>
      </c>
      <c r="H273" s="102">
        <v>342.23333333333335</v>
      </c>
      <c r="I273" s="102">
        <v>7.893203998907497E-2</v>
      </c>
      <c r="J273" s="103">
        <v>-12.195121951219512</v>
      </c>
      <c r="K273" s="103">
        <v>2.7972027972027971</v>
      </c>
      <c r="L273" s="1062">
        <v>-0.28782353838787245</v>
      </c>
    </row>
    <row r="274" spans="1:12" ht="15">
      <c r="A274" s="46" t="s">
        <v>24</v>
      </c>
      <c r="B274" s="47" t="s">
        <v>29</v>
      </c>
      <c r="C274" s="94">
        <v>9939.0058823529416</v>
      </c>
      <c r="D274" s="94" t="s">
        <v>254</v>
      </c>
      <c r="E274" s="95">
        <v>10137.786</v>
      </c>
      <c r="F274" s="95" t="s">
        <v>254</v>
      </c>
      <c r="G274" s="1057" t="s">
        <v>100</v>
      </c>
      <c r="H274" s="96">
        <v>346.7</v>
      </c>
      <c r="I274" s="96" t="s">
        <v>100</v>
      </c>
      <c r="J274" s="104" t="s">
        <v>100</v>
      </c>
      <c r="K274" s="104" t="s">
        <v>100</v>
      </c>
      <c r="L274" s="1063" t="s">
        <v>100</v>
      </c>
    </row>
    <row r="275" spans="1:12" ht="15">
      <c r="A275" s="46" t="s">
        <v>24</v>
      </c>
      <c r="B275" s="47" t="s">
        <v>30</v>
      </c>
      <c r="C275" s="94">
        <v>10623.169607843138</v>
      </c>
      <c r="D275" s="94">
        <v>10211.997058823528</v>
      </c>
      <c r="E275" s="95">
        <v>10835.633</v>
      </c>
      <c r="F275" s="95">
        <v>10416.236999999999</v>
      </c>
      <c r="G275" s="1057">
        <v>4.0263676796140553</v>
      </c>
      <c r="H275" s="96">
        <v>330</v>
      </c>
      <c r="I275" s="96">
        <v>4.0025212732429836</v>
      </c>
      <c r="J275" s="104">
        <v>9.0909090909090917</v>
      </c>
      <c r="K275" s="104">
        <v>1.8648018648018647</v>
      </c>
      <c r="L275" s="1063">
        <v>0.20942187985077365</v>
      </c>
    </row>
    <row r="276" spans="1:12" ht="15">
      <c r="A276" s="46" t="s">
        <v>24</v>
      </c>
      <c r="B276" s="47" t="s">
        <v>35</v>
      </c>
      <c r="C276" s="94" t="s">
        <v>254</v>
      </c>
      <c r="D276" s="94">
        <v>10807.298039215686</v>
      </c>
      <c r="E276" s="95" t="s">
        <v>254</v>
      </c>
      <c r="F276" s="95">
        <v>11023.444</v>
      </c>
      <c r="G276" s="1282" t="s">
        <v>100</v>
      </c>
      <c r="H276" s="96" t="s">
        <v>254</v>
      </c>
      <c r="I276" s="96" t="s">
        <v>100</v>
      </c>
      <c r="J276" s="104" t="s">
        <v>100</v>
      </c>
      <c r="K276" s="104" t="s">
        <v>254</v>
      </c>
      <c r="L276" s="1063" t="s">
        <v>100</v>
      </c>
    </row>
    <row r="277" spans="1:12" ht="14.25">
      <c r="A277" s="44" t="s">
        <v>24</v>
      </c>
      <c r="B277" s="48" t="s">
        <v>31</v>
      </c>
      <c r="C277" s="105">
        <v>10147.377936074081</v>
      </c>
      <c r="D277" s="105">
        <v>10193.117733089348</v>
      </c>
      <c r="E277" s="106">
        <v>10350.325494795563</v>
      </c>
      <c r="F277" s="106">
        <v>10396.980087751135</v>
      </c>
      <c r="G277" s="1064">
        <v>-0.4487321564704822</v>
      </c>
      <c r="H277" s="107">
        <v>312.05350318471341</v>
      </c>
      <c r="I277" s="107">
        <v>1.1232160434008198</v>
      </c>
      <c r="J277" s="108">
        <v>-5.8000000000000007</v>
      </c>
      <c r="K277" s="108">
        <v>36.596736596736598</v>
      </c>
      <c r="L277" s="1065">
        <v>-1.0255357885154694</v>
      </c>
    </row>
    <row r="278" spans="1:12" ht="15">
      <c r="A278" s="46" t="s">
        <v>24</v>
      </c>
      <c r="B278" s="47" t="s">
        <v>32</v>
      </c>
      <c r="C278" s="94">
        <v>10011.726470588235</v>
      </c>
      <c r="D278" s="94">
        <v>10092.923529411764</v>
      </c>
      <c r="E278" s="95">
        <v>10211.960999999999</v>
      </c>
      <c r="F278" s="95">
        <v>10294.781999999999</v>
      </c>
      <c r="G278" s="1057">
        <v>-0.80449493733815747</v>
      </c>
      <c r="H278" s="96">
        <v>281.39999999999998</v>
      </c>
      <c r="I278" s="96">
        <v>-1.1591148577449988</v>
      </c>
      <c r="J278" s="104">
        <v>-25.221238938053098</v>
      </c>
      <c r="K278" s="104">
        <v>13.131313131313133</v>
      </c>
      <c r="L278" s="1063">
        <v>-3.8739539868208031</v>
      </c>
    </row>
    <row r="279" spans="1:12" ht="15">
      <c r="A279" s="46" t="s">
        <v>24</v>
      </c>
      <c r="B279" s="47" t="s">
        <v>33</v>
      </c>
      <c r="C279" s="94">
        <v>10061.807843137254</v>
      </c>
      <c r="D279" s="94">
        <v>10219.197058823529</v>
      </c>
      <c r="E279" s="95">
        <v>10263.044</v>
      </c>
      <c r="F279" s="95">
        <v>10423.581</v>
      </c>
      <c r="G279" s="1057">
        <v>-1.5401328967463319</v>
      </c>
      <c r="H279" s="96">
        <v>321</v>
      </c>
      <c r="I279" s="96">
        <v>-0.12445550715618459</v>
      </c>
      <c r="J279" s="104">
        <v>22.099447513812155</v>
      </c>
      <c r="K279" s="104">
        <v>17.171717171717169</v>
      </c>
      <c r="L279" s="1063">
        <v>3.5524545682559197</v>
      </c>
    </row>
    <row r="280" spans="1:12" ht="15">
      <c r="A280" s="46" t="s">
        <v>24</v>
      </c>
      <c r="B280" s="47" t="s">
        <v>36</v>
      </c>
      <c r="C280" s="94">
        <v>10587.082352941177</v>
      </c>
      <c r="D280" s="94">
        <v>10348.22156862745</v>
      </c>
      <c r="E280" s="95">
        <v>10798.824000000001</v>
      </c>
      <c r="F280" s="95">
        <v>10555.186</v>
      </c>
      <c r="G280" s="1057">
        <v>2.308230286041391</v>
      </c>
      <c r="H280" s="96">
        <v>351.6</v>
      </c>
      <c r="I280" s="96">
        <v>2.897278314310809</v>
      </c>
      <c r="J280" s="104">
        <v>-12.903225806451612</v>
      </c>
      <c r="K280" s="104">
        <v>6.2937062937062942</v>
      </c>
      <c r="L280" s="1063">
        <v>-0.70403636995059049</v>
      </c>
    </row>
    <row r="281" spans="1:12" ht="14.25">
      <c r="A281" s="44" t="s">
        <v>24</v>
      </c>
      <c r="B281" s="48" t="s">
        <v>37</v>
      </c>
      <c r="C281" s="105">
        <v>8410.6745862701518</v>
      </c>
      <c r="D281" s="105">
        <v>8302.5269916400066</v>
      </c>
      <c r="E281" s="106">
        <v>8578.8880779955543</v>
      </c>
      <c r="F281" s="106">
        <v>8468.5775314728071</v>
      </c>
      <c r="G281" s="1064">
        <v>1.3025864864882764</v>
      </c>
      <c r="H281" s="107">
        <v>243.80689655172415</v>
      </c>
      <c r="I281" s="107">
        <v>2.3142439316478747</v>
      </c>
      <c r="J281" s="108">
        <v>-1.4563106796116505</v>
      </c>
      <c r="K281" s="108">
        <v>15.773115773115773</v>
      </c>
      <c r="L281" s="1065">
        <v>0.2727395503919201</v>
      </c>
    </row>
    <row r="282" spans="1:12" ht="15">
      <c r="A282" s="46" t="s">
        <v>24</v>
      </c>
      <c r="B282" s="47" t="s">
        <v>102</v>
      </c>
      <c r="C282" s="116">
        <v>7906.2519607843142</v>
      </c>
      <c r="D282" s="116">
        <v>7793.6450980392156</v>
      </c>
      <c r="E282" s="117">
        <v>8064.3770000000004</v>
      </c>
      <c r="F282" s="117">
        <v>7949.518</v>
      </c>
      <c r="G282" s="1071">
        <v>1.4448548956049962</v>
      </c>
      <c r="H282" s="118">
        <v>227</v>
      </c>
      <c r="I282" s="118">
        <v>2.1142600089968457</v>
      </c>
      <c r="J282" s="119">
        <v>0</v>
      </c>
      <c r="K282" s="119">
        <v>9.79020979020979</v>
      </c>
      <c r="L282" s="1072">
        <v>0.30939714912626748</v>
      </c>
    </row>
    <row r="283" spans="1:12" ht="15">
      <c r="A283" s="46" t="s">
        <v>24</v>
      </c>
      <c r="B283" s="47" t="s">
        <v>38</v>
      </c>
      <c r="C283" s="94">
        <v>8906.9941176470584</v>
      </c>
      <c r="D283" s="94">
        <v>8739.4294117647059</v>
      </c>
      <c r="E283" s="95">
        <v>9085.134</v>
      </c>
      <c r="F283" s="95">
        <v>8914.2180000000008</v>
      </c>
      <c r="G283" s="1057">
        <v>1.9173414874978292</v>
      </c>
      <c r="H283" s="96">
        <v>255</v>
      </c>
      <c r="I283" s="96">
        <v>1.7557861133280153</v>
      </c>
      <c r="J283" s="104">
        <v>-15.625</v>
      </c>
      <c r="K283" s="104">
        <v>4.1958041958041958</v>
      </c>
      <c r="L283" s="1063">
        <v>-0.61984666950806844</v>
      </c>
    </row>
    <row r="284" spans="1:12" ht="15.75" thickBot="1">
      <c r="A284" s="46" t="s">
        <v>24</v>
      </c>
      <c r="B284" s="47" t="s">
        <v>39</v>
      </c>
      <c r="C284" s="94" t="s">
        <v>254</v>
      </c>
      <c r="D284" s="94" t="s">
        <v>254</v>
      </c>
      <c r="E284" s="95" t="s">
        <v>254</v>
      </c>
      <c r="F284" s="95" t="s">
        <v>254</v>
      </c>
      <c r="G284" s="1282" t="s">
        <v>100</v>
      </c>
      <c r="H284" s="96" t="s">
        <v>254</v>
      </c>
      <c r="I284" s="96" t="s">
        <v>100</v>
      </c>
      <c r="J284" s="104" t="s">
        <v>100</v>
      </c>
      <c r="K284" s="104" t="s">
        <v>254</v>
      </c>
      <c r="L284" s="1063" t="s">
        <v>100</v>
      </c>
    </row>
    <row r="285" spans="1:12" ht="15.75" thickBot="1">
      <c r="A285" s="51"/>
      <c r="B285" s="52"/>
      <c r="C285" s="111"/>
      <c r="D285" s="111"/>
      <c r="E285" s="111"/>
      <c r="F285" s="111"/>
      <c r="G285" s="1067"/>
      <c r="H285" s="112"/>
      <c r="I285" s="112"/>
      <c r="J285" s="112"/>
      <c r="K285" s="112"/>
      <c r="L285" s="1068"/>
    </row>
    <row r="286" spans="1:12" ht="14.25">
      <c r="A286" s="44" t="s">
        <v>117</v>
      </c>
      <c r="B286" s="48" t="s">
        <v>25</v>
      </c>
      <c r="C286" s="105">
        <v>12567.524574669189</v>
      </c>
      <c r="D286" s="105">
        <v>13341.193956814835</v>
      </c>
      <c r="E286" s="106">
        <v>12818.875066162573</v>
      </c>
      <c r="F286" s="106">
        <v>13608.017835951132</v>
      </c>
      <c r="G286" s="1064">
        <v>-5.7991015245711726</v>
      </c>
      <c r="H286" s="107">
        <v>311.14705882352939</v>
      </c>
      <c r="I286" s="107">
        <v>-7.6843868895947605</v>
      </c>
      <c r="J286" s="108">
        <v>0</v>
      </c>
      <c r="K286" s="108">
        <v>1.320901320901321</v>
      </c>
      <c r="L286" s="1065">
        <v>4.1744059802750533E-2</v>
      </c>
    </row>
    <row r="287" spans="1:12" ht="15">
      <c r="A287" s="46" t="s">
        <v>117</v>
      </c>
      <c r="B287" s="47" t="s">
        <v>26</v>
      </c>
      <c r="C287" s="94" t="s">
        <v>254</v>
      </c>
      <c r="D287" s="94" t="s">
        <v>254</v>
      </c>
      <c r="E287" s="95" t="s">
        <v>254</v>
      </c>
      <c r="F287" s="95" t="s">
        <v>254</v>
      </c>
      <c r="G287" s="1282" t="s">
        <v>100</v>
      </c>
      <c r="H287" s="96" t="s">
        <v>254</v>
      </c>
      <c r="I287" s="96" t="s">
        <v>100</v>
      </c>
      <c r="J287" s="104" t="s">
        <v>100</v>
      </c>
      <c r="K287" s="104" t="s">
        <v>254</v>
      </c>
      <c r="L287" s="1063" t="s">
        <v>100</v>
      </c>
    </row>
    <row r="288" spans="1:12" ht="15">
      <c r="A288" s="46" t="s">
        <v>117</v>
      </c>
      <c r="B288" s="47" t="s">
        <v>27</v>
      </c>
      <c r="C288" s="94" t="s">
        <v>254</v>
      </c>
      <c r="D288" s="94">
        <v>13298.921568627451</v>
      </c>
      <c r="E288" s="95" t="s">
        <v>254</v>
      </c>
      <c r="F288" s="95">
        <v>13564.9</v>
      </c>
      <c r="G288" s="1282" t="s">
        <v>100</v>
      </c>
      <c r="H288" s="96" t="s">
        <v>254</v>
      </c>
      <c r="I288" s="96" t="s">
        <v>100</v>
      </c>
      <c r="J288" s="104" t="s">
        <v>100</v>
      </c>
      <c r="K288" s="104" t="s">
        <v>254</v>
      </c>
      <c r="L288" s="1063" t="s">
        <v>100</v>
      </c>
    </row>
    <row r="289" spans="1:12" ht="15">
      <c r="A289" s="46" t="s">
        <v>117</v>
      </c>
      <c r="B289" s="47" t="s">
        <v>34</v>
      </c>
      <c r="C289" s="94">
        <v>13505.401960784313</v>
      </c>
      <c r="D289" s="94">
        <v>13670.784313725491</v>
      </c>
      <c r="E289" s="95">
        <v>13775.51</v>
      </c>
      <c r="F289" s="95">
        <v>13944.2</v>
      </c>
      <c r="G289" s="1057">
        <v>-1.2097502904433419</v>
      </c>
      <c r="H289" s="96">
        <v>330</v>
      </c>
      <c r="I289" s="96">
        <v>-10.810810810810811</v>
      </c>
      <c r="J289" s="104">
        <v>-50</v>
      </c>
      <c r="K289" s="104">
        <v>7.7700077700077697E-2</v>
      </c>
      <c r="L289" s="1063">
        <v>-7.2789011840930562E-2</v>
      </c>
    </row>
    <row r="290" spans="1:12" ht="14.25">
      <c r="A290" s="44" t="s">
        <v>117</v>
      </c>
      <c r="B290" s="48" t="s">
        <v>28</v>
      </c>
      <c r="C290" s="105">
        <v>12316.178861595194</v>
      </c>
      <c r="D290" s="105">
        <v>12137.559736919458</v>
      </c>
      <c r="E290" s="106">
        <v>12562.502438827098</v>
      </c>
      <c r="F290" s="106">
        <v>12380.310931657848</v>
      </c>
      <c r="G290" s="1064">
        <v>1.4716230325311543</v>
      </c>
      <c r="H290" s="107">
        <v>309.08854166666669</v>
      </c>
      <c r="I290" s="107">
        <v>-1.8814122771823192</v>
      </c>
      <c r="J290" s="108">
        <v>33.333333333333329</v>
      </c>
      <c r="K290" s="108">
        <v>7.4592074592074589</v>
      </c>
      <c r="L290" s="1065">
        <v>2.0416002357311607</v>
      </c>
    </row>
    <row r="291" spans="1:12" ht="15">
      <c r="A291" s="46" t="s">
        <v>117</v>
      </c>
      <c r="B291" s="47" t="s">
        <v>29</v>
      </c>
      <c r="C291" s="94" t="s">
        <v>254</v>
      </c>
      <c r="D291" s="94">
        <v>12220.782352941176</v>
      </c>
      <c r="E291" s="95" t="s">
        <v>254</v>
      </c>
      <c r="F291" s="95">
        <v>12465.198</v>
      </c>
      <c r="G291" s="1282" t="s">
        <v>100</v>
      </c>
      <c r="H291" s="96" t="s">
        <v>254</v>
      </c>
      <c r="I291" s="96" t="s">
        <v>100</v>
      </c>
      <c r="J291" s="104" t="s">
        <v>100</v>
      </c>
      <c r="K291" s="104" t="s">
        <v>254</v>
      </c>
      <c r="L291" s="1063" t="s">
        <v>100</v>
      </c>
    </row>
    <row r="292" spans="1:12" ht="15">
      <c r="A292" s="46" t="s">
        <v>117</v>
      </c>
      <c r="B292" s="47" t="s">
        <v>30</v>
      </c>
      <c r="C292" s="94">
        <v>12274.043137254901</v>
      </c>
      <c r="D292" s="94">
        <v>11963.448039215687</v>
      </c>
      <c r="E292" s="95">
        <v>12519.523999999999</v>
      </c>
      <c r="F292" s="95">
        <v>12202.717000000001</v>
      </c>
      <c r="G292" s="1057">
        <v>2.5962005019046073</v>
      </c>
      <c r="H292" s="96">
        <v>305.39999999999998</v>
      </c>
      <c r="I292" s="96">
        <v>-3.2319391634981134</v>
      </c>
      <c r="J292" s="104">
        <v>28.846153846153843</v>
      </c>
      <c r="K292" s="104">
        <v>5.2059052059052053</v>
      </c>
      <c r="L292" s="1063">
        <v>1.2931888778389902</v>
      </c>
    </row>
    <row r="293" spans="1:12" ht="15">
      <c r="A293" s="46" t="s">
        <v>117</v>
      </c>
      <c r="B293" s="47" t="s">
        <v>35</v>
      </c>
      <c r="C293" s="94">
        <v>12778.804901960784</v>
      </c>
      <c r="D293" s="94">
        <v>12840.243137254902</v>
      </c>
      <c r="E293" s="95">
        <v>13034.380999999999</v>
      </c>
      <c r="F293" s="95">
        <v>13097.048000000001</v>
      </c>
      <c r="G293" s="1057">
        <v>-0.47848186858596897</v>
      </c>
      <c r="H293" s="96">
        <v>334.3</v>
      </c>
      <c r="I293" s="96">
        <v>-2.4511234315727974</v>
      </c>
      <c r="J293" s="104">
        <v>90.909090909090907</v>
      </c>
      <c r="K293" s="104">
        <v>1.6317016317016315</v>
      </c>
      <c r="L293" s="1063">
        <v>0.80401163922608598</v>
      </c>
    </row>
    <row r="294" spans="1:12" ht="14.25">
      <c r="A294" s="44" t="s">
        <v>117</v>
      </c>
      <c r="B294" s="48" t="s">
        <v>31</v>
      </c>
      <c r="C294" s="105">
        <v>11606.337990466605</v>
      </c>
      <c r="D294" s="105">
        <v>11615.335511548576</v>
      </c>
      <c r="E294" s="106">
        <v>11838.464750275938</v>
      </c>
      <c r="F294" s="106">
        <v>11847.642221779548</v>
      </c>
      <c r="G294" s="1064">
        <v>-0.36759497541549996</v>
      </c>
      <c r="H294" s="107">
        <v>283.14531249999999</v>
      </c>
      <c r="I294" s="107">
        <v>0.17839841939403178</v>
      </c>
      <c r="J294" s="108">
        <v>-0.77519379844961245</v>
      </c>
      <c r="K294" s="108">
        <v>9.9456099456099452</v>
      </c>
      <c r="L294" s="1065">
        <v>0.23906367021491093</v>
      </c>
    </row>
    <row r="295" spans="1:12" ht="15">
      <c r="A295" s="46" t="s">
        <v>117</v>
      </c>
      <c r="B295" s="47" t="s">
        <v>32</v>
      </c>
      <c r="C295" s="94">
        <v>11341.793137254903</v>
      </c>
      <c r="D295" s="94">
        <v>10905.493137254902</v>
      </c>
      <c r="E295" s="95">
        <v>11568.629000000001</v>
      </c>
      <c r="F295" s="95">
        <v>11123.602999999999</v>
      </c>
      <c r="G295" s="1057">
        <v>4.0007360924333755</v>
      </c>
      <c r="H295" s="96">
        <v>246.5</v>
      </c>
      <c r="I295" s="96">
        <v>8.9262041537781656</v>
      </c>
      <c r="J295" s="104">
        <v>6.25</v>
      </c>
      <c r="K295" s="104">
        <v>1.320901320901321</v>
      </c>
      <c r="L295" s="1063">
        <v>0.11698860457325488</v>
      </c>
    </row>
    <row r="296" spans="1:12" ht="15">
      <c r="A296" s="46" t="s">
        <v>117</v>
      </c>
      <c r="B296" s="47" t="s">
        <v>33</v>
      </c>
      <c r="C296" s="94">
        <v>11642.300000000001</v>
      </c>
      <c r="D296" s="94">
        <v>11709.051960784314</v>
      </c>
      <c r="E296" s="95">
        <v>11875.146000000001</v>
      </c>
      <c r="F296" s="95">
        <v>11943.233</v>
      </c>
      <c r="G296" s="1057">
        <v>-0.57008851790800308</v>
      </c>
      <c r="H296" s="96">
        <v>282.3</v>
      </c>
      <c r="I296" s="96">
        <v>-1.1208406304728507</v>
      </c>
      <c r="J296" s="96">
        <v>-6.7415730337078648</v>
      </c>
      <c r="K296" s="96">
        <v>6.4491064491064494</v>
      </c>
      <c r="L296" s="1058">
        <v>-0.24765803546841969</v>
      </c>
    </row>
    <row r="297" spans="1:12" ht="15.75" thickBot="1">
      <c r="A297" s="56" t="s">
        <v>117</v>
      </c>
      <c r="B297" s="57" t="s">
        <v>36</v>
      </c>
      <c r="C297" s="97">
        <v>11637.179411764706</v>
      </c>
      <c r="D297" s="97">
        <v>11637.179411764706</v>
      </c>
      <c r="E297" s="98">
        <v>11869.923000000001</v>
      </c>
      <c r="F297" s="98">
        <v>11869.923000000001</v>
      </c>
      <c r="G297" s="1059">
        <v>-1.435447978794937</v>
      </c>
      <c r="H297" s="99">
        <v>307.89999999999998</v>
      </c>
      <c r="I297" s="99">
        <v>-0.54909560723515671</v>
      </c>
      <c r="J297" s="99">
        <v>16.666666666666664</v>
      </c>
      <c r="K297" s="99">
        <v>2.5454545454545454</v>
      </c>
      <c r="L297" s="1060">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L40" sqref="L40"/>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16" t="s">
        <v>461</v>
      </c>
      <c r="B1" s="1316"/>
      <c r="C1" s="1316"/>
      <c r="D1" s="1316"/>
      <c r="E1" s="1316"/>
      <c r="F1" s="1316"/>
      <c r="G1" s="1316"/>
      <c r="H1" s="1316"/>
    </row>
    <row r="2" spans="1:18" ht="40.5" customHeight="1">
      <c r="A2" s="881" t="s">
        <v>127</v>
      </c>
      <c r="B2" s="3" t="s">
        <v>9</v>
      </c>
      <c r="C2" s="3"/>
      <c r="D2" s="882" t="s">
        <v>128</v>
      </c>
      <c r="E2" s="1317" t="s">
        <v>129</v>
      </c>
      <c r="F2" s="1318"/>
      <c r="G2" s="1319"/>
      <c r="H2" s="883" t="s">
        <v>130</v>
      </c>
    </row>
    <row r="3" spans="1:18" ht="27.75" thickBot="1">
      <c r="A3" s="632"/>
      <c r="B3" s="947" t="s">
        <v>467</v>
      </c>
      <c r="C3" s="947" t="s">
        <v>463</v>
      </c>
      <c r="D3" s="897" t="s">
        <v>70</v>
      </c>
      <c r="E3" s="947" t="s">
        <v>467</v>
      </c>
      <c r="F3" s="1150" t="s">
        <v>463</v>
      </c>
      <c r="G3" s="898" t="s">
        <v>131</v>
      </c>
      <c r="H3" s="899" t="s">
        <v>132</v>
      </c>
    </row>
    <row r="4" spans="1:18" ht="15.75">
      <c r="A4" s="675" t="s">
        <v>8</v>
      </c>
      <c r="B4" s="884"/>
      <c r="C4" s="884"/>
      <c r="D4" s="885"/>
      <c r="E4" s="886"/>
      <c r="F4" s="886"/>
      <c r="G4" s="887"/>
      <c r="H4" s="888"/>
    </row>
    <row r="5" spans="1:18" ht="15">
      <c r="A5" s="455" t="s">
        <v>308</v>
      </c>
      <c r="B5" s="145">
        <v>12936.872021343002</v>
      </c>
      <c r="C5" s="145">
        <v>12889.899340088759</v>
      </c>
      <c r="D5" s="860">
        <v>0.36441464758497966</v>
      </c>
      <c r="E5" s="900">
        <v>100</v>
      </c>
      <c r="F5" s="901">
        <v>100</v>
      </c>
      <c r="G5" s="663" t="s">
        <v>100</v>
      </c>
      <c r="H5" s="666">
        <v>12.590690840793082</v>
      </c>
    </row>
    <row r="6" spans="1:18">
      <c r="A6" s="652" t="s">
        <v>133</v>
      </c>
      <c r="B6" s="94">
        <v>10673.073</v>
      </c>
      <c r="C6" s="94">
        <v>10681.146000000001</v>
      </c>
      <c r="D6" s="861">
        <v>-7.5581777460960828E-2</v>
      </c>
      <c r="E6" s="902">
        <v>12.742572326071016</v>
      </c>
      <c r="F6" s="903">
        <v>11.205525514608988</v>
      </c>
      <c r="G6" s="661">
        <v>13.716865036433438</v>
      </c>
      <c r="H6" s="662">
        <v>28.034603947012698</v>
      </c>
    </row>
    <row r="7" spans="1:18">
      <c r="A7" s="652" t="s">
        <v>134</v>
      </c>
      <c r="B7" s="94">
        <v>15595.186</v>
      </c>
      <c r="C7" s="94">
        <v>15537.661</v>
      </c>
      <c r="D7" s="861">
        <v>0.37022947018859298</v>
      </c>
      <c r="E7" s="902">
        <v>10.63046943840933</v>
      </c>
      <c r="F7" s="903">
        <v>8.6525499462292288</v>
      </c>
      <c r="G7" s="661">
        <v>22.859382545859514</v>
      </c>
      <c r="H7" s="662">
        <v>38.328227571115967</v>
      </c>
    </row>
    <row r="8" spans="1:18" ht="13.5" thickBot="1">
      <c r="A8" s="653" t="s">
        <v>135</v>
      </c>
      <c r="B8" s="97">
        <v>12944.539000000001</v>
      </c>
      <c r="C8" s="97">
        <v>12912.862999999999</v>
      </c>
      <c r="D8" s="862">
        <v>0.24530578540174472</v>
      </c>
      <c r="E8" s="904">
        <v>76.626958235519652</v>
      </c>
      <c r="F8" s="905">
        <v>80.141924539161778</v>
      </c>
      <c r="G8" s="664">
        <v>-4.3859269962059857</v>
      </c>
      <c r="H8" s="667">
        <v>7.6525453359919133</v>
      </c>
    </row>
    <row r="9" spans="1:18" ht="15">
      <c r="A9" s="633" t="s">
        <v>309</v>
      </c>
      <c r="B9" s="146">
        <v>10926.331151035658</v>
      </c>
      <c r="C9" s="146">
        <v>10894.669738273857</v>
      </c>
      <c r="D9" s="863">
        <v>0.2906137911695682</v>
      </c>
      <c r="E9" s="906">
        <v>100</v>
      </c>
      <c r="F9" s="907">
        <v>100</v>
      </c>
      <c r="G9" s="665" t="s">
        <v>100</v>
      </c>
      <c r="H9" s="668">
        <v>-12.735297154065863</v>
      </c>
    </row>
    <row r="10" spans="1:18">
      <c r="A10" s="652" t="s">
        <v>133</v>
      </c>
      <c r="B10" s="94" t="s">
        <v>254</v>
      </c>
      <c r="C10" s="94" t="s">
        <v>254</v>
      </c>
      <c r="D10" s="1151" t="s">
        <v>100</v>
      </c>
      <c r="E10" s="902">
        <v>2.5583390020999084</v>
      </c>
      <c r="F10" s="903">
        <v>2.6437592484256172</v>
      </c>
      <c r="G10" s="1152" t="s">
        <v>100</v>
      </c>
      <c r="H10" s="1153" t="s">
        <v>100</v>
      </c>
    </row>
    <row r="11" spans="1:18">
      <c r="A11" s="652" t="s">
        <v>134</v>
      </c>
      <c r="B11" s="94">
        <v>15320.161</v>
      </c>
      <c r="C11" s="94">
        <v>15573.196</v>
      </c>
      <c r="D11" s="861">
        <v>-1.6248109893434841</v>
      </c>
      <c r="E11" s="902">
        <v>10.731221594550098</v>
      </c>
      <c r="F11" s="903">
        <v>9.8248391204101999</v>
      </c>
      <c r="G11" s="661">
        <v>9.2254179740915205</v>
      </c>
      <c r="H11" s="662">
        <v>-4.6847635726795174</v>
      </c>
    </row>
    <row r="12" spans="1:18" ht="13.5" thickBot="1">
      <c r="A12" s="654" t="s">
        <v>135</v>
      </c>
      <c r="B12" s="94">
        <v>10437.941000000001</v>
      </c>
      <c r="C12" s="94">
        <v>10418.566999999999</v>
      </c>
      <c r="D12" s="861">
        <v>0.18595647558826101</v>
      </c>
      <c r="E12" s="902">
        <v>86.710439403349994</v>
      </c>
      <c r="F12" s="903">
        <v>87.531401631164186</v>
      </c>
      <c r="G12" s="661">
        <v>-0.93790595433799318</v>
      </c>
      <c r="H12" s="662">
        <v>-13.553757998093232</v>
      </c>
      <c r="P12"/>
      <c r="Q12"/>
      <c r="R12"/>
    </row>
    <row r="13" spans="1:18" ht="15.75">
      <c r="A13" s="675" t="s">
        <v>136</v>
      </c>
      <c r="B13" s="679"/>
      <c r="C13" s="679"/>
      <c r="D13" s="864"/>
      <c r="E13" s="908"/>
      <c r="F13" s="908"/>
      <c r="G13" s="680"/>
      <c r="H13" s="681"/>
      <c r="P13"/>
      <c r="Q13"/>
      <c r="R13"/>
    </row>
    <row r="14" spans="1:18" ht="15">
      <c r="A14" s="455" t="s">
        <v>308</v>
      </c>
      <c r="B14" s="145">
        <v>12975.48856047387</v>
      </c>
      <c r="C14" s="145">
        <v>12770.983443558118</v>
      </c>
      <c r="D14" s="860">
        <v>1.6013263020782307</v>
      </c>
      <c r="E14" s="900">
        <v>100</v>
      </c>
      <c r="F14" s="901">
        <v>100</v>
      </c>
      <c r="G14" s="663" t="s">
        <v>100</v>
      </c>
      <c r="H14" s="666">
        <v>-6.0715243330205153</v>
      </c>
      <c r="P14"/>
      <c r="Q14"/>
      <c r="R14"/>
    </row>
    <row r="15" spans="1:18">
      <c r="A15" s="652" t="s">
        <v>133</v>
      </c>
      <c r="B15" s="94">
        <v>11098.508</v>
      </c>
      <c r="C15" s="94">
        <v>11469.906000000001</v>
      </c>
      <c r="D15" s="861">
        <v>-3.2380213054928353</v>
      </c>
      <c r="E15" s="902">
        <v>6.9189459223179721</v>
      </c>
      <c r="F15" s="903">
        <v>6.4519372570049596</v>
      </c>
      <c r="G15" s="661">
        <v>7.2382704094956081</v>
      </c>
      <c r="H15" s="662">
        <v>0.72727272727273018</v>
      </c>
    </row>
    <row r="16" spans="1:18">
      <c r="A16" s="652" t="s">
        <v>134</v>
      </c>
      <c r="B16" s="94">
        <v>14963.942999999999</v>
      </c>
      <c r="C16" s="94">
        <v>14976.352000000001</v>
      </c>
      <c r="D16" s="1151">
        <v>-8.2857293952502381E-2</v>
      </c>
      <c r="E16" s="902">
        <v>3.464825420614106</v>
      </c>
      <c r="F16" s="903">
        <v>2.9528086874916206</v>
      </c>
      <c r="G16" s="661">
        <v>17.339990067471593</v>
      </c>
      <c r="H16" s="662">
        <v>10.215664018161185</v>
      </c>
    </row>
    <row r="17" spans="1:13" ht="13.5" thickBot="1">
      <c r="A17" s="653" t="s">
        <v>135</v>
      </c>
      <c r="B17" s="97">
        <v>13043.523999999999</v>
      </c>
      <c r="C17" s="97">
        <v>12791.762000000001</v>
      </c>
      <c r="D17" s="862">
        <v>1.9681573187493546</v>
      </c>
      <c r="E17" s="904">
        <v>89.616228657067921</v>
      </c>
      <c r="F17" s="905">
        <v>90.595254055503418</v>
      </c>
      <c r="G17" s="664">
        <v>-1.0806585937003872</v>
      </c>
      <c r="H17" s="667">
        <v>-7.0865704772475029</v>
      </c>
    </row>
    <row r="18" spans="1:13" ht="15">
      <c r="A18" s="633" t="s">
        <v>309</v>
      </c>
      <c r="B18" s="146">
        <v>10669.766</v>
      </c>
      <c r="C18" s="146">
        <v>10637.346999999998</v>
      </c>
      <c r="D18" s="863">
        <v>0.3047658405803787</v>
      </c>
      <c r="E18" s="906">
        <v>100</v>
      </c>
      <c r="F18" s="907">
        <v>100</v>
      </c>
      <c r="G18" s="665" t="s">
        <v>100</v>
      </c>
      <c r="H18" s="668">
        <v>-14.469350411710884</v>
      </c>
    </row>
    <row r="19" spans="1:13">
      <c r="A19" s="652" t="s">
        <v>133</v>
      </c>
      <c r="B19" s="94" t="s">
        <v>100</v>
      </c>
      <c r="C19" s="94" t="s">
        <v>100</v>
      </c>
      <c r="D19" s="861" t="s">
        <v>100</v>
      </c>
      <c r="E19" s="902">
        <v>0</v>
      </c>
      <c r="F19" s="903">
        <v>0</v>
      </c>
      <c r="G19" s="661" t="s">
        <v>100</v>
      </c>
      <c r="H19" s="662" t="s">
        <v>100</v>
      </c>
    </row>
    <row r="20" spans="1:13">
      <c r="A20" s="652" t="s">
        <v>134</v>
      </c>
      <c r="B20" s="94" t="s">
        <v>100</v>
      </c>
      <c r="C20" s="94" t="s">
        <v>100</v>
      </c>
      <c r="D20" s="861" t="s">
        <v>100</v>
      </c>
      <c r="E20" s="902">
        <v>0</v>
      </c>
      <c r="F20" s="903">
        <v>0</v>
      </c>
      <c r="G20" s="661" t="s">
        <v>100</v>
      </c>
      <c r="H20" s="662" t="s">
        <v>100</v>
      </c>
    </row>
    <row r="21" spans="1:13" ht="13.5" thickBot="1">
      <c r="A21" s="654" t="s">
        <v>135</v>
      </c>
      <c r="B21" s="94">
        <v>10669.766</v>
      </c>
      <c r="C21" s="94">
        <v>10637.347</v>
      </c>
      <c r="D21" s="861">
        <v>0.30476584058036155</v>
      </c>
      <c r="E21" s="902">
        <v>100</v>
      </c>
      <c r="F21" s="903">
        <v>100</v>
      </c>
      <c r="G21" s="661">
        <v>0</v>
      </c>
      <c r="H21" s="662">
        <v>-14.469350411710884</v>
      </c>
    </row>
    <row r="22" spans="1:13" ht="15.75">
      <c r="A22" s="675" t="s">
        <v>137</v>
      </c>
      <c r="B22" s="679"/>
      <c r="C22" s="679"/>
      <c r="D22" s="864"/>
      <c r="E22" s="908"/>
      <c r="F22" s="908"/>
      <c r="G22" s="680"/>
      <c r="H22" s="681"/>
    </row>
    <row r="23" spans="1:13" ht="15">
      <c r="A23" s="455" t="s">
        <v>308</v>
      </c>
      <c r="B23" s="145">
        <v>12962.786779793405</v>
      </c>
      <c r="C23" s="1082">
        <v>12906.692371459003</v>
      </c>
      <c r="D23" s="860">
        <v>0.43461490147890613</v>
      </c>
      <c r="E23" s="900">
        <v>100</v>
      </c>
      <c r="F23" s="901">
        <v>100</v>
      </c>
      <c r="G23" s="663" t="s">
        <v>100</v>
      </c>
      <c r="H23" s="666">
        <v>22.066276133376842</v>
      </c>
    </row>
    <row r="24" spans="1:13">
      <c r="A24" s="652" t="s">
        <v>133</v>
      </c>
      <c r="B24" s="94">
        <v>10501.344999999999</v>
      </c>
      <c r="C24" s="94">
        <v>10375.925999999999</v>
      </c>
      <c r="D24" s="861">
        <v>1.2087499467517393</v>
      </c>
      <c r="E24" s="902">
        <v>19.317158297680702</v>
      </c>
      <c r="F24" s="903">
        <v>18.123722320523612</v>
      </c>
      <c r="G24" s="661">
        <v>6.5849385465679049</v>
      </c>
      <c r="H24" s="662">
        <v>30.104265402843595</v>
      </c>
    </row>
    <row r="25" spans="1:13">
      <c r="A25" s="652" t="s">
        <v>134</v>
      </c>
      <c r="B25" s="94">
        <v>15675.181</v>
      </c>
      <c r="C25" s="94">
        <v>15622.094999999999</v>
      </c>
      <c r="D25" s="861">
        <v>0.33981357814045526</v>
      </c>
      <c r="E25" s="902">
        <v>18.020997523080389</v>
      </c>
      <c r="F25" s="903">
        <v>14.074659428630328</v>
      </c>
      <c r="G25" s="661">
        <v>28.038604518007137</v>
      </c>
      <c r="H25" s="662">
        <v>56.291956548272914</v>
      </c>
    </row>
    <row r="26" spans="1:13" ht="16.5" thickBot="1">
      <c r="A26" s="653" t="s">
        <v>135</v>
      </c>
      <c r="B26" s="97">
        <v>12941.53</v>
      </c>
      <c r="C26" s="97">
        <v>13019.5</v>
      </c>
      <c r="D26" s="862">
        <v>-0.59887092438265177</v>
      </c>
      <c r="E26" s="904">
        <v>62.661844179238912</v>
      </c>
      <c r="F26" s="905">
        <v>67.801618250846062</v>
      </c>
      <c r="G26" s="664">
        <v>-7.5806067822621808</v>
      </c>
      <c r="H26" s="667">
        <v>12.812911725955203</v>
      </c>
      <c r="J26" s="129"/>
      <c r="K26" s="122"/>
      <c r="L26" s="122"/>
      <c r="M26" s="122"/>
    </row>
    <row r="27" spans="1:13" ht="15">
      <c r="A27" s="633" t="s">
        <v>309</v>
      </c>
      <c r="B27" s="146">
        <v>11115.923856958329</v>
      </c>
      <c r="C27" s="146">
        <v>11192.830362890947</v>
      </c>
      <c r="D27" s="863">
        <v>-0.68710507922640118</v>
      </c>
      <c r="E27" s="906">
        <v>100</v>
      </c>
      <c r="F27" s="907">
        <v>100</v>
      </c>
      <c r="G27" s="665" t="s">
        <v>100</v>
      </c>
      <c r="H27" s="668">
        <v>-15.809735090695536</v>
      </c>
      <c r="J27" s="1315"/>
      <c r="K27" s="1315"/>
      <c r="L27" s="1315"/>
      <c r="M27" s="1315"/>
    </row>
    <row r="28" spans="1:13">
      <c r="A28" s="652" t="s">
        <v>133</v>
      </c>
      <c r="B28" s="94" t="s">
        <v>254</v>
      </c>
      <c r="C28" s="94" t="s">
        <v>254</v>
      </c>
      <c r="D28" s="1151" t="s">
        <v>100</v>
      </c>
      <c r="E28" s="902">
        <v>0.82151437650158865</v>
      </c>
      <c r="F28" s="903">
        <v>0.44151550741659057</v>
      </c>
      <c r="G28" s="661" t="s">
        <v>100</v>
      </c>
      <c r="H28" s="662" t="s">
        <v>100</v>
      </c>
    </row>
    <row r="29" spans="1:13">
      <c r="A29" s="652" t="s">
        <v>134</v>
      </c>
      <c r="B29" s="94">
        <v>14850.199000000001</v>
      </c>
      <c r="C29" s="94">
        <v>15311.254000000001</v>
      </c>
      <c r="D29" s="1151">
        <v>-3.0112164555561565</v>
      </c>
      <c r="E29" s="902">
        <v>17.417138133250663</v>
      </c>
      <c r="F29" s="903">
        <v>16.203401626865023</v>
      </c>
      <c r="G29" s="1152">
        <v>7.4906277973958328</v>
      </c>
      <c r="H29" s="1153">
        <v>-9.5033557046979844</v>
      </c>
    </row>
    <row r="30" spans="1:13" ht="13.5" thickBot="1">
      <c r="A30" s="654" t="s">
        <v>135</v>
      </c>
      <c r="B30" s="94">
        <v>10363.929</v>
      </c>
      <c r="C30" s="94">
        <v>10416.184999999999</v>
      </c>
      <c r="D30" s="861">
        <v>-0.5016807977200809</v>
      </c>
      <c r="E30" s="902">
        <v>81.761347490247744</v>
      </c>
      <c r="F30" s="903">
        <v>83.355082865718387</v>
      </c>
      <c r="G30" s="661">
        <v>-1.9119834336174626</v>
      </c>
      <c r="H30" s="662">
        <v>-17.419439008480104</v>
      </c>
    </row>
    <row r="31" spans="1:13" ht="15.75">
      <c r="A31" s="675" t="s">
        <v>138</v>
      </c>
      <c r="B31" s="679"/>
      <c r="C31" s="679"/>
      <c r="D31" s="864"/>
      <c r="E31" s="908"/>
      <c r="F31" s="908"/>
      <c r="G31" s="680"/>
      <c r="H31" s="681"/>
    </row>
    <row r="32" spans="1:13" ht="15">
      <c r="A32" s="455" t="s">
        <v>308</v>
      </c>
      <c r="B32" s="145">
        <v>12751.091419163342</v>
      </c>
      <c r="C32" s="145">
        <v>13322.020536054806</v>
      </c>
      <c r="D32" s="860">
        <v>-4.2856045398391167</v>
      </c>
      <c r="E32" s="900">
        <v>100</v>
      </c>
      <c r="F32" s="901">
        <v>100</v>
      </c>
      <c r="G32" s="663" t="s">
        <v>100</v>
      </c>
      <c r="H32" s="666">
        <v>52.284765873296138</v>
      </c>
    </row>
    <row r="33" spans="1:8">
      <c r="A33" s="652" t="s">
        <v>133</v>
      </c>
      <c r="B33" s="94" t="s">
        <v>254</v>
      </c>
      <c r="C33" s="94" t="s">
        <v>254</v>
      </c>
      <c r="D33" s="1151" t="s">
        <v>100</v>
      </c>
      <c r="E33" s="902">
        <v>6.2146368611446059</v>
      </c>
      <c r="F33" s="903">
        <v>2.7968076841584857</v>
      </c>
      <c r="G33" s="661" t="s">
        <v>100</v>
      </c>
      <c r="H33" s="662" t="s">
        <v>100</v>
      </c>
    </row>
    <row r="34" spans="1:8">
      <c r="A34" s="652" t="s">
        <v>134</v>
      </c>
      <c r="B34" s="94" t="s">
        <v>254</v>
      </c>
      <c r="C34" s="94" t="s">
        <v>254</v>
      </c>
      <c r="D34" s="1151" t="s">
        <v>100</v>
      </c>
      <c r="E34" s="902">
        <v>4.9021426583804848</v>
      </c>
      <c r="F34" s="903">
        <v>10.382089130588318</v>
      </c>
      <c r="G34" s="661" t="s">
        <v>100</v>
      </c>
      <c r="H34" s="662" t="s">
        <v>100</v>
      </c>
    </row>
    <row r="35" spans="1:8" ht="13.5" thickBot="1">
      <c r="A35" s="653" t="s">
        <v>135</v>
      </c>
      <c r="B35" s="97">
        <v>12692.103999999999</v>
      </c>
      <c r="C35" s="97">
        <v>13103.05</v>
      </c>
      <c r="D35" s="862">
        <v>-3.1362621679685261</v>
      </c>
      <c r="E35" s="904">
        <v>88.883220480474918</v>
      </c>
      <c r="F35" s="905">
        <v>86.821103185253207</v>
      </c>
      <c r="G35" s="664">
        <v>2.3751337169970062</v>
      </c>
      <c r="H35" s="667">
        <v>55.901732693402749</v>
      </c>
    </row>
    <row r="36" spans="1:8" ht="15">
      <c r="A36" s="633" t="s">
        <v>309</v>
      </c>
      <c r="B36" s="146">
        <v>11015.359636399526</v>
      </c>
      <c r="C36" s="146">
        <v>10802.022287587612</v>
      </c>
      <c r="D36" s="863">
        <v>1.9749760103444318</v>
      </c>
      <c r="E36" s="906">
        <v>100</v>
      </c>
      <c r="F36" s="907">
        <v>100</v>
      </c>
      <c r="G36" s="665" t="s">
        <v>100</v>
      </c>
      <c r="H36" s="668">
        <v>-4.5519632225487916</v>
      </c>
    </row>
    <row r="37" spans="1:8">
      <c r="A37" s="652" t="s">
        <v>133</v>
      </c>
      <c r="B37" s="94" t="s">
        <v>254</v>
      </c>
      <c r="C37" s="94" t="s">
        <v>254</v>
      </c>
      <c r="D37" s="1151" t="s">
        <v>100</v>
      </c>
      <c r="E37" s="902">
        <v>8.9893407027240428</v>
      </c>
      <c r="F37" s="903">
        <v>10.814680835029016</v>
      </c>
      <c r="G37" s="661" t="s">
        <v>100</v>
      </c>
      <c r="H37" s="662" t="s">
        <v>100</v>
      </c>
    </row>
    <row r="38" spans="1:8">
      <c r="A38" s="652" t="s">
        <v>134</v>
      </c>
      <c r="B38" s="94" t="s">
        <v>254</v>
      </c>
      <c r="C38" s="94" t="s">
        <v>254</v>
      </c>
      <c r="D38" s="1151" t="s">
        <v>100</v>
      </c>
      <c r="E38" s="902">
        <v>16.356099486774575</v>
      </c>
      <c r="F38" s="903">
        <v>14.959680458210869</v>
      </c>
      <c r="G38" s="661" t="s">
        <v>100</v>
      </c>
      <c r="H38" s="662" t="s">
        <v>100</v>
      </c>
    </row>
    <row r="39" spans="1:8" ht="13.5" thickBot="1">
      <c r="A39" s="653" t="s">
        <v>135</v>
      </c>
      <c r="B39" s="97">
        <v>10103.387000000001</v>
      </c>
      <c r="C39" s="97">
        <v>9937.616</v>
      </c>
      <c r="D39" s="862">
        <v>1.668116377207578</v>
      </c>
      <c r="E39" s="904">
        <v>74.654559810501382</v>
      </c>
      <c r="F39" s="905">
        <v>74.225638706760108</v>
      </c>
      <c r="G39" s="664">
        <v>0.57786111539678819</v>
      </c>
      <c r="H39" s="667">
        <v>-4.0004061326022926</v>
      </c>
    </row>
    <row r="40" spans="1:8" ht="14.25" customHeight="1">
      <c r="A40" s="129" t="s">
        <v>310</v>
      </c>
      <c r="B40" s="122"/>
      <c r="C40" s="129"/>
      <c r="D40" s="122"/>
    </row>
    <row r="41" spans="1:8" ht="5.25" customHeight="1">
      <c r="A41" s="1320"/>
      <c r="B41" s="1320"/>
      <c r="C41" s="1320"/>
      <c r="D41" s="1320"/>
    </row>
    <row r="42" spans="1:8" ht="15">
      <c r="A42" s="130" t="s">
        <v>61</v>
      </c>
      <c r="B42" s="131"/>
    </row>
    <row r="43" spans="1:8" ht="15">
      <c r="A43" s="128" t="s">
        <v>96</v>
      </c>
      <c r="B43" s="1321" t="s">
        <v>62</v>
      </c>
      <c r="C43" s="1322"/>
      <c r="D43" s="1322"/>
      <c r="E43" s="1322"/>
      <c r="F43" s="1322"/>
      <c r="G43" s="1322"/>
      <c r="H43" s="1323"/>
    </row>
    <row r="44" spans="1:8" ht="15">
      <c r="A44" s="128" t="s">
        <v>63</v>
      </c>
      <c r="B44" s="1321" t="s">
        <v>64</v>
      </c>
      <c r="C44" s="1322"/>
      <c r="D44" s="1322"/>
      <c r="E44" s="1322"/>
      <c r="F44" s="1322"/>
      <c r="G44" s="1322"/>
      <c r="H44" s="1323"/>
    </row>
    <row r="45" spans="1:8" ht="15">
      <c r="A45" s="128" t="s">
        <v>65</v>
      </c>
      <c r="B45" s="1321" t="s">
        <v>66</v>
      </c>
      <c r="C45" s="1322"/>
      <c r="D45" s="1322"/>
      <c r="E45" s="1322"/>
      <c r="F45" s="1322"/>
      <c r="G45" s="1322"/>
      <c r="H45" s="1323"/>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5" t="s">
        <v>464</v>
      </c>
      <c r="B2" s="876"/>
      <c r="C2" s="876"/>
      <c r="D2" s="876"/>
      <c r="E2" s="876"/>
      <c r="F2" s="122"/>
      <c r="G2" s="122"/>
      <c r="H2" s="122"/>
    </row>
    <row r="3" spans="1:8" ht="30.75" customHeight="1">
      <c r="A3" s="1324" t="s">
        <v>139</v>
      </c>
      <c r="B3" s="1326" t="s">
        <v>140</v>
      </c>
      <c r="C3" s="1327"/>
      <c r="D3" s="1328" t="s">
        <v>314</v>
      </c>
      <c r="E3" s="1329"/>
    </row>
    <row r="4" spans="1:8" ht="16.5" thickBot="1">
      <c r="A4" s="1325"/>
      <c r="B4" s="924" t="s">
        <v>141</v>
      </c>
      <c r="C4" s="924" t="s">
        <v>142</v>
      </c>
      <c r="D4" s="925" t="s">
        <v>141</v>
      </c>
      <c r="E4" s="926" t="s">
        <v>142</v>
      </c>
      <c r="G4" s="132" t="s">
        <v>143</v>
      </c>
      <c r="H4" s="133"/>
    </row>
    <row r="5" spans="1:8" ht="17.25" customHeight="1" thickBot="1">
      <c r="A5" s="918" t="s">
        <v>144</v>
      </c>
      <c r="B5" s="919">
        <v>23300.460999999999</v>
      </c>
      <c r="C5" s="919">
        <v>21987.357</v>
      </c>
      <c r="D5" s="920">
        <v>-3.0574251072057614</v>
      </c>
      <c r="E5" s="921">
        <v>0.75785060557523498</v>
      </c>
      <c r="G5" s="134" t="s">
        <v>59</v>
      </c>
      <c r="H5" s="135" t="s">
        <v>60</v>
      </c>
    </row>
    <row r="6" spans="1:8" ht="18" customHeight="1">
      <c r="A6" s="938" t="s">
        <v>145</v>
      </c>
      <c r="B6" s="1002" t="s">
        <v>254</v>
      </c>
      <c r="C6" s="939" t="s">
        <v>254</v>
      </c>
      <c r="D6" s="636" t="s">
        <v>100</v>
      </c>
      <c r="E6" s="1008" t="s">
        <v>100</v>
      </c>
      <c r="G6" s="136" t="s">
        <v>146</v>
      </c>
      <c r="H6" s="137" t="s">
        <v>147</v>
      </c>
    </row>
    <row r="7" spans="1:8" ht="18" customHeight="1">
      <c r="A7" s="634" t="s">
        <v>148</v>
      </c>
      <c r="B7" s="635">
        <v>23383.596000000001</v>
      </c>
      <c r="C7" s="635">
        <v>21027.837</v>
      </c>
      <c r="D7" s="1171">
        <v>-4.3635497768430636</v>
      </c>
      <c r="E7" s="1170">
        <v>-4.4633819952333162</v>
      </c>
      <c r="G7" s="138" t="s">
        <v>149</v>
      </c>
      <c r="H7" s="139" t="s">
        <v>150</v>
      </c>
    </row>
    <row r="8" spans="1:8" ht="18" customHeight="1">
      <c r="A8" s="634" t="s">
        <v>151</v>
      </c>
      <c r="B8" s="635" t="s">
        <v>254</v>
      </c>
      <c r="C8" s="635" t="s">
        <v>254</v>
      </c>
      <c r="D8" s="1168" t="s">
        <v>100</v>
      </c>
      <c r="E8" s="1169" t="s">
        <v>100</v>
      </c>
      <c r="G8" s="138" t="s">
        <v>152</v>
      </c>
      <c r="H8" s="139" t="s">
        <v>153</v>
      </c>
    </row>
    <row r="9" spans="1:8" ht="18" customHeight="1">
      <c r="A9" s="634" t="s">
        <v>154</v>
      </c>
      <c r="B9" s="635" t="s">
        <v>100</v>
      </c>
      <c r="C9" s="635" t="s">
        <v>254</v>
      </c>
      <c r="D9" s="1171" t="s">
        <v>100</v>
      </c>
      <c r="E9" s="1170" t="s">
        <v>100</v>
      </c>
      <c r="G9" s="138" t="s">
        <v>155</v>
      </c>
      <c r="H9" s="139" t="s">
        <v>156</v>
      </c>
    </row>
    <row r="10" spans="1:8" ht="18" customHeight="1">
      <c r="A10" s="634" t="s">
        <v>157</v>
      </c>
      <c r="B10" s="635" t="s">
        <v>254</v>
      </c>
      <c r="C10" s="635">
        <v>20128.356</v>
      </c>
      <c r="D10" s="1168" t="s">
        <v>100</v>
      </c>
      <c r="E10" s="1170">
        <v>0.30070744433554386</v>
      </c>
      <c r="G10" s="138" t="s">
        <v>158</v>
      </c>
      <c r="H10" s="139" t="s">
        <v>159</v>
      </c>
    </row>
    <row r="11" spans="1:8" ht="18" customHeight="1">
      <c r="A11" s="634" t="s">
        <v>160</v>
      </c>
      <c r="B11" s="635" t="s">
        <v>100</v>
      </c>
      <c r="C11" s="635" t="s">
        <v>100</v>
      </c>
      <c r="D11" s="1171" t="s">
        <v>100</v>
      </c>
      <c r="E11" s="1170" t="s">
        <v>100</v>
      </c>
      <c r="G11" s="138" t="s">
        <v>161</v>
      </c>
      <c r="H11" s="139" t="s">
        <v>162</v>
      </c>
    </row>
    <row r="12" spans="1:8" ht="18" customHeight="1">
      <c r="A12" s="634" t="s">
        <v>163</v>
      </c>
      <c r="B12" s="635">
        <v>24548.690999999999</v>
      </c>
      <c r="C12" s="635">
        <v>22117.445</v>
      </c>
      <c r="D12" s="1171">
        <v>-0.32550836701334002</v>
      </c>
      <c r="E12" s="1170">
        <v>0.87642182289335346</v>
      </c>
      <c r="G12" s="138" t="s">
        <v>164</v>
      </c>
      <c r="H12" s="139" t="s">
        <v>165</v>
      </c>
    </row>
    <row r="13" spans="1:8" ht="18" customHeight="1" thickBot="1">
      <c r="A13" s="637" t="s">
        <v>166</v>
      </c>
      <c r="B13" s="1108" t="s">
        <v>254</v>
      </c>
      <c r="C13" s="1108">
        <v>19756.616999999998</v>
      </c>
      <c r="D13" s="1173" t="s">
        <v>100</v>
      </c>
      <c r="E13" s="1172">
        <v>29.483066993400858</v>
      </c>
      <c r="G13" s="140" t="s">
        <v>167</v>
      </c>
      <c r="H13" s="141" t="s">
        <v>168</v>
      </c>
    </row>
    <row r="14" spans="1:8">
      <c r="A14" s="660" t="s">
        <v>95</v>
      </c>
      <c r="B14" s="142"/>
      <c r="C14" s="142"/>
      <c r="D14" s="142"/>
      <c r="E14" s="142"/>
    </row>
    <row r="15" spans="1:8">
      <c r="A15" s="143"/>
      <c r="B15" s="144"/>
      <c r="C15" s="144"/>
      <c r="D15" s="144"/>
    </row>
    <row r="23" spans="1:4" ht="15">
      <c r="D23" s="931"/>
    </row>
    <row r="24" spans="1:4" ht="15">
      <c r="D24" s="931"/>
    </row>
    <row r="25" spans="1:4" ht="15">
      <c r="A25" s="932"/>
      <c r="D25" s="931"/>
    </row>
    <row r="26" spans="1:4" ht="15">
      <c r="A26" s="932"/>
      <c r="D26" s="931"/>
    </row>
    <row r="27" spans="1:4" ht="15">
      <c r="A27" s="932"/>
      <c r="D27" s="931"/>
    </row>
    <row r="28" spans="1:4" ht="15">
      <c r="A28" s="932"/>
      <c r="D28" s="931"/>
    </row>
    <row r="29" spans="1:4" ht="15">
      <c r="A29" s="932"/>
      <c r="D29" s="931"/>
    </row>
    <row r="30" spans="1:4" ht="15">
      <c r="A30" s="932"/>
      <c r="D30" s="931"/>
    </row>
    <row r="31" spans="1:4" ht="15">
      <c r="A31" s="932"/>
      <c r="D31" s="931"/>
    </row>
    <row r="32" spans="1:4" ht="15">
      <c r="A32" s="932"/>
      <c r="D32" s="931"/>
    </row>
    <row r="33" spans="1:13" ht="15">
      <c r="A33" s="932"/>
      <c r="D33" s="931"/>
    </row>
    <row r="34" spans="1:13" ht="15">
      <c r="A34" s="932"/>
      <c r="D34" s="931"/>
    </row>
    <row r="35" spans="1:13" ht="15">
      <c r="A35" s="932"/>
      <c r="D35" s="931"/>
      <c r="M35" s="127" t="s">
        <v>123</v>
      </c>
    </row>
    <row r="36" spans="1:13" ht="15">
      <c r="A36" s="932"/>
      <c r="D36" s="931"/>
    </row>
    <row r="37" spans="1:13" ht="15">
      <c r="A37" s="932"/>
      <c r="D37" s="931"/>
    </row>
    <row r="38" spans="1:13" ht="15">
      <c r="A38" s="932"/>
      <c r="D38" s="931"/>
    </row>
    <row r="39" spans="1:13" ht="15">
      <c r="A39" s="932"/>
      <c r="D39" s="931"/>
    </row>
    <row r="40" spans="1:13" ht="15">
      <c r="A40" s="932"/>
      <c r="D40" s="931"/>
    </row>
    <row r="41" spans="1:13" ht="15">
      <c r="A41" s="932"/>
      <c r="D41" s="931"/>
    </row>
    <row r="42" spans="1:13" ht="15">
      <c r="A42" s="932"/>
      <c r="D42" s="931"/>
    </row>
    <row r="43" spans="1:13" ht="15">
      <c r="A43" s="932"/>
      <c r="D43" s="931"/>
    </row>
    <row r="44" spans="1:13" ht="15">
      <c r="A44" s="932"/>
      <c r="D44" s="931"/>
    </row>
    <row r="45" spans="1:13" ht="15">
      <c r="D45" s="931"/>
    </row>
    <row r="46" spans="1:13" ht="15">
      <c r="A46" s="932"/>
      <c r="D46" s="931"/>
    </row>
    <row r="47" spans="1:13" ht="15">
      <c r="A47" s="932"/>
      <c r="D47" s="931"/>
    </row>
    <row r="48" spans="1:13" ht="15">
      <c r="A48" s="932"/>
      <c r="D48" s="931"/>
    </row>
    <row r="49" spans="1:4" ht="15">
      <c r="A49" s="932"/>
      <c r="D49" s="931"/>
    </row>
    <row r="50" spans="1:4" ht="15">
      <c r="A50" s="932"/>
      <c r="D50" s="931"/>
    </row>
    <row r="51" spans="1:4" ht="15">
      <c r="A51" s="932"/>
      <c r="D51" s="931"/>
    </row>
    <row r="52" spans="1:4" ht="15">
      <c r="A52" s="932"/>
      <c r="D52" s="931"/>
    </row>
    <row r="53" spans="1:4" ht="15">
      <c r="A53" s="932"/>
      <c r="D53" s="931"/>
    </row>
    <row r="54" spans="1:4" ht="15">
      <c r="A54" s="932"/>
    </row>
    <row r="55" spans="1:4" ht="15">
      <c r="A55" s="932"/>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O34" sqref="O34:O35"/>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34" t="s">
        <v>437</v>
      </c>
      <c r="B1" s="1334"/>
      <c r="C1" s="1334"/>
      <c r="D1" s="1334"/>
      <c r="E1" s="1334"/>
      <c r="F1" s="1334"/>
      <c r="G1" s="644"/>
      <c r="H1" s="644"/>
    </row>
    <row r="2" spans="1:8" ht="13.5" customHeight="1" thickBot="1"/>
    <row r="3" spans="1:8" ht="27" customHeight="1">
      <c r="A3" s="1330" t="s">
        <v>73</v>
      </c>
      <c r="B3" s="1330" t="s">
        <v>118</v>
      </c>
      <c r="C3" s="1335" t="s">
        <v>82</v>
      </c>
      <c r="D3" s="1336"/>
      <c r="E3" s="1337"/>
      <c r="F3" s="1332" t="s">
        <v>119</v>
      </c>
      <c r="G3" s="1333"/>
      <c r="H3" s="122"/>
    </row>
    <row r="4" spans="1:8" ht="32.25" customHeight="1" thickBot="1">
      <c r="A4" s="1331"/>
      <c r="B4" s="1331"/>
      <c r="C4" s="911">
        <v>43863</v>
      </c>
      <c r="D4" s="912">
        <v>43856</v>
      </c>
      <c r="E4" s="913">
        <v>43499</v>
      </c>
      <c r="F4" s="914" t="s">
        <v>348</v>
      </c>
      <c r="G4" s="915" t="s">
        <v>120</v>
      </c>
      <c r="H4" s="122"/>
    </row>
    <row r="5" spans="1:8" ht="29.25" customHeight="1">
      <c r="A5" s="968" t="s">
        <v>124</v>
      </c>
      <c r="B5" s="1084" t="s">
        <v>325</v>
      </c>
      <c r="C5" s="916">
        <v>551.48</v>
      </c>
      <c r="D5" s="1270">
        <v>600.08000000000004</v>
      </c>
      <c r="E5" s="1156">
        <v>647.16</v>
      </c>
      <c r="F5" s="1178">
        <v>-8.0989201439808056</v>
      </c>
      <c r="G5" s="1179">
        <v>-14.784597317510345</v>
      </c>
      <c r="H5" s="122"/>
    </row>
    <row r="6" spans="1:8" ht="28.5" customHeight="1" thickBot="1">
      <c r="A6" s="969" t="s">
        <v>125</v>
      </c>
      <c r="B6" s="1083" t="s">
        <v>325</v>
      </c>
      <c r="C6" s="1157">
        <v>869.8</v>
      </c>
      <c r="D6" s="1271">
        <v>818.4</v>
      </c>
      <c r="E6" s="1158">
        <v>898.17</v>
      </c>
      <c r="F6" s="1180">
        <v>6.2805474095796647</v>
      </c>
      <c r="G6" s="1181">
        <v>-3.1586447999821869</v>
      </c>
      <c r="H6" s="122"/>
    </row>
    <row r="7" spans="1:8" ht="32.25" customHeight="1" thickBot="1">
      <c r="A7" s="970" t="s">
        <v>121</v>
      </c>
      <c r="B7" s="1085" t="s">
        <v>122</v>
      </c>
      <c r="C7" s="1157" t="s">
        <v>100</v>
      </c>
      <c r="D7" s="1182" t="s">
        <v>100</v>
      </c>
      <c r="E7" s="1183" t="s">
        <v>100</v>
      </c>
      <c r="F7" s="1180" t="s">
        <v>100</v>
      </c>
      <c r="G7" s="1181" t="s">
        <v>100</v>
      </c>
      <c r="H7" s="122"/>
    </row>
    <row r="8" spans="1:8" s="122" customFormat="1" ht="15.75">
      <c r="A8" s="960" t="s">
        <v>462</v>
      </c>
      <c r="B8" s="961"/>
      <c r="D8" s="935"/>
      <c r="E8" s="936"/>
      <c r="F8" s="937"/>
      <c r="G8" s="937"/>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W27" sqref="W27"/>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41" t="s">
        <v>89</v>
      </c>
      <c r="C1" s="1341"/>
      <c r="D1" s="1341"/>
      <c r="E1" s="1341"/>
      <c r="F1" s="8"/>
      <c r="G1" s="7"/>
    </row>
    <row r="2" spans="2:17" ht="20.25" thickBot="1">
      <c r="B2" s="880"/>
      <c r="C2" s="7"/>
      <c r="D2" s="7"/>
      <c r="E2" s="7"/>
      <c r="F2" s="7"/>
      <c r="H2" s="61"/>
      <c r="I2" s="61"/>
      <c r="J2" s="61"/>
      <c r="K2" s="61"/>
      <c r="L2" s="61"/>
      <c r="M2" s="61"/>
      <c r="N2" s="61"/>
      <c r="O2" s="61"/>
      <c r="P2" s="61"/>
      <c r="Q2" s="61"/>
    </row>
    <row r="3" spans="2:17" ht="25.5" customHeight="1">
      <c r="B3" s="1138"/>
      <c r="C3" s="1139" t="s">
        <v>315</v>
      </c>
      <c r="D3" s="1140"/>
      <c r="E3" s="1141" t="s">
        <v>69</v>
      </c>
      <c r="F3" s="1339"/>
    </row>
    <row r="4" spans="2:17" ht="34.5" customHeight="1" thickBot="1">
      <c r="B4" s="1142" t="s">
        <v>43</v>
      </c>
      <c r="C4" s="1143">
        <v>43861</v>
      </c>
      <c r="D4" s="1143">
        <v>43854</v>
      </c>
      <c r="E4" s="1144" t="s">
        <v>311</v>
      </c>
      <c r="F4" s="1340"/>
      <c r="G4" s="656" t="s">
        <v>42</v>
      </c>
      <c r="H4" s="121"/>
      <c r="I4" s="121"/>
      <c r="J4" s="121"/>
      <c r="K4" s="121"/>
      <c r="L4" s="121"/>
      <c r="M4" s="121"/>
      <c r="N4" s="121"/>
      <c r="O4" s="121"/>
      <c r="P4" s="121"/>
      <c r="Q4" s="121"/>
    </row>
    <row r="5" spans="2:17" ht="29.25" customHeight="1">
      <c r="B5" s="1087" t="s">
        <v>316</v>
      </c>
      <c r="C5" s="1145"/>
      <c r="D5" s="1145"/>
      <c r="E5" s="1146"/>
      <c r="F5" s="10"/>
      <c r="G5" s="1338" t="s">
        <v>347</v>
      </c>
      <c r="H5" s="1338"/>
      <c r="I5" s="1338"/>
      <c r="J5" s="1338"/>
      <c r="K5" s="1338"/>
      <c r="L5" s="1338"/>
      <c r="M5" s="1338"/>
      <c r="N5" s="1338"/>
      <c r="O5" s="1338"/>
      <c r="P5" s="1338"/>
      <c r="Q5" s="1338"/>
    </row>
    <row r="6" spans="2:17" ht="21" customHeight="1">
      <c r="B6" s="638" t="s">
        <v>44</v>
      </c>
      <c r="C6" s="1147">
        <v>12.95</v>
      </c>
      <c r="D6" s="1147">
        <v>13</v>
      </c>
      <c r="E6" s="1079">
        <v>-0.38461538461539008</v>
      </c>
      <c r="F6" s="10"/>
      <c r="G6" s="1338"/>
      <c r="H6" s="1338"/>
      <c r="I6" s="1338"/>
      <c r="J6" s="1338"/>
      <c r="K6" s="1338"/>
      <c r="L6" s="1338"/>
      <c r="M6" s="1338"/>
      <c r="N6" s="1338"/>
      <c r="O6" s="1338"/>
      <c r="P6" s="1338"/>
      <c r="Q6" s="1338"/>
    </row>
    <row r="7" spans="2:17" ht="15.75">
      <c r="B7" s="638" t="s">
        <v>45</v>
      </c>
      <c r="C7" s="639">
        <v>14</v>
      </c>
      <c r="D7" s="639">
        <v>15</v>
      </c>
      <c r="E7" s="909">
        <v>-6.666666666666667</v>
      </c>
      <c r="F7" s="16"/>
      <c r="G7" s="15"/>
      <c r="H7" s="15"/>
      <c r="I7" s="6"/>
      <c r="J7" s="9"/>
      <c r="K7" s="9"/>
      <c r="L7" s="9"/>
      <c r="M7" s="9"/>
      <c r="N7" s="9"/>
    </row>
    <row r="8" spans="2:17" ht="15.75">
      <c r="B8" s="657" t="s">
        <v>46</v>
      </c>
      <c r="C8" s="645">
        <v>13.32</v>
      </c>
      <c r="D8" s="645">
        <v>13.67</v>
      </c>
      <c r="E8" s="1007">
        <v>-2.5603511338697853</v>
      </c>
      <c r="F8" s="10"/>
      <c r="G8" s="17"/>
      <c r="H8" s="17"/>
      <c r="I8" s="18"/>
      <c r="J8" s="9"/>
      <c r="K8" s="9"/>
      <c r="L8" s="9"/>
      <c r="M8" s="9"/>
      <c r="N8" s="9"/>
    </row>
    <row r="9" spans="2:17" ht="15.75">
      <c r="B9" s="658" t="s">
        <v>256</v>
      </c>
      <c r="C9" s="646">
        <v>62</v>
      </c>
      <c r="D9" s="646">
        <v>61</v>
      </c>
      <c r="E9" s="910">
        <v>1.639344262295082</v>
      </c>
      <c r="F9" s="10"/>
      <c r="G9" s="19"/>
      <c r="H9" s="19"/>
      <c r="I9" s="20"/>
      <c r="J9" s="13"/>
      <c r="K9" s="12"/>
      <c r="L9" s="14"/>
    </row>
    <row r="10" spans="2:17" ht="15.75">
      <c r="B10" s="658" t="s">
        <v>257</v>
      </c>
      <c r="C10" s="646">
        <v>49</v>
      </c>
      <c r="D10" s="646">
        <v>50</v>
      </c>
      <c r="E10" s="910">
        <v>-2</v>
      </c>
      <c r="F10" s="16"/>
      <c r="G10" s="19"/>
      <c r="H10" s="19"/>
      <c r="I10" s="20"/>
      <c r="J10" s="21"/>
      <c r="K10" s="11"/>
      <c r="L10" s="22"/>
    </row>
    <row r="11" spans="2:17" ht="15.75">
      <c r="B11" s="658" t="s">
        <v>357</v>
      </c>
      <c r="C11" s="1148">
        <v>3</v>
      </c>
      <c r="D11" s="1148">
        <v>3</v>
      </c>
      <c r="E11" s="910">
        <v>0</v>
      </c>
      <c r="F11" s="10"/>
      <c r="G11" s="23"/>
      <c r="H11" s="23"/>
      <c r="I11" s="20"/>
      <c r="J11" s="13"/>
      <c r="K11" s="12"/>
      <c r="L11" s="14"/>
    </row>
    <row r="12" spans="2:17" ht="22.5" customHeight="1">
      <c r="B12" s="1086" t="s">
        <v>317</v>
      </c>
      <c r="C12" s="639"/>
      <c r="D12" s="639"/>
      <c r="E12" s="909"/>
      <c r="F12" s="10"/>
      <c r="G12" s="23"/>
      <c r="H12" s="23"/>
      <c r="I12" s="24"/>
      <c r="J12" s="13"/>
      <c r="K12" s="12"/>
      <c r="L12" s="14"/>
    </row>
    <row r="13" spans="2:17" ht="15.75">
      <c r="B13" s="638" t="s">
        <v>44</v>
      </c>
      <c r="C13" s="1149" t="s">
        <v>100</v>
      </c>
      <c r="D13" s="1147" t="s">
        <v>100</v>
      </c>
      <c r="E13" s="1079" t="s">
        <v>100</v>
      </c>
      <c r="F13" s="16"/>
      <c r="G13" s="23"/>
      <c r="H13" s="23"/>
      <c r="I13" s="20"/>
      <c r="J13" s="21"/>
      <c r="K13" s="11"/>
      <c r="L13" s="22"/>
    </row>
    <row r="14" spans="2:17" ht="15.75">
      <c r="B14" s="638" t="s">
        <v>45</v>
      </c>
      <c r="C14" s="1149" t="s">
        <v>100</v>
      </c>
      <c r="D14" s="639" t="s">
        <v>100</v>
      </c>
      <c r="E14" s="1079" t="s">
        <v>100</v>
      </c>
      <c r="F14" s="16"/>
      <c r="G14" s="23"/>
      <c r="H14" s="23"/>
      <c r="I14" s="20"/>
      <c r="J14" s="21"/>
      <c r="K14" s="11"/>
      <c r="L14" s="22"/>
    </row>
    <row r="15" spans="2:17" ht="15.75">
      <c r="B15" s="657" t="s">
        <v>46</v>
      </c>
      <c r="C15" s="645" t="s">
        <v>254</v>
      </c>
      <c r="D15" s="645" t="s">
        <v>254</v>
      </c>
      <c r="E15" s="1007" t="s">
        <v>100</v>
      </c>
      <c r="F15" s="16"/>
      <c r="G15" s="25"/>
      <c r="H15" s="25"/>
      <c r="I15" s="26"/>
      <c r="J15" s="21"/>
      <c r="K15" s="11"/>
      <c r="L15" s="22"/>
    </row>
    <row r="16" spans="2:17" ht="15.75">
      <c r="B16" s="658" t="s">
        <v>256</v>
      </c>
      <c r="C16" s="646" t="s">
        <v>100</v>
      </c>
      <c r="D16" s="646" t="s">
        <v>100</v>
      </c>
      <c r="E16" s="1080" t="s">
        <v>100</v>
      </c>
      <c r="F16" s="16"/>
      <c r="G16" s="19"/>
      <c r="H16" s="19"/>
      <c r="I16" s="20"/>
      <c r="J16" s="21"/>
      <c r="K16" s="11"/>
      <c r="L16" s="22"/>
    </row>
    <row r="17" spans="2:15" ht="15.75">
      <c r="B17" s="658" t="s">
        <v>257</v>
      </c>
      <c r="C17" s="646" t="s">
        <v>100</v>
      </c>
      <c r="D17" s="646" t="s">
        <v>100</v>
      </c>
      <c r="E17" s="1080" t="s">
        <v>100</v>
      </c>
      <c r="F17" s="16"/>
      <c r="G17" s="19"/>
      <c r="H17" s="19"/>
      <c r="I17" s="20"/>
      <c r="J17" s="21"/>
      <c r="K17" s="11"/>
      <c r="L17" s="22"/>
    </row>
    <row r="18" spans="2:15" ht="15.75">
      <c r="B18" s="658" t="s">
        <v>357</v>
      </c>
      <c r="C18" s="1148" t="s">
        <v>100</v>
      </c>
      <c r="D18" s="1148" t="s">
        <v>100</v>
      </c>
      <c r="E18" s="1080" t="s">
        <v>100</v>
      </c>
      <c r="F18" s="16"/>
      <c r="G18" s="23"/>
      <c r="H18" s="23"/>
      <c r="I18" s="20"/>
      <c r="J18" s="21"/>
      <c r="K18" s="11"/>
      <c r="L18" s="22"/>
    </row>
    <row r="19" spans="2:15" ht="20.25" customHeight="1">
      <c r="B19" s="1086" t="s">
        <v>318</v>
      </c>
      <c r="C19" s="639"/>
      <c r="D19" s="639"/>
      <c r="E19" s="909"/>
      <c r="F19" s="16"/>
      <c r="G19" s="23"/>
      <c r="H19" s="23"/>
      <c r="I19" s="24"/>
      <c r="J19" s="21"/>
      <c r="K19" s="11"/>
      <c r="L19" s="22"/>
      <c r="O19" t="s">
        <v>123</v>
      </c>
    </row>
    <row r="20" spans="2:15" ht="15.75">
      <c r="B20" s="638" t="s">
        <v>44</v>
      </c>
      <c r="C20" s="1149" t="s">
        <v>100</v>
      </c>
      <c r="D20" s="639" t="s">
        <v>100</v>
      </c>
      <c r="E20" s="1079" t="s">
        <v>100</v>
      </c>
      <c r="F20" s="16"/>
      <c r="G20" s="23"/>
      <c r="H20" s="23"/>
      <c r="I20" s="20"/>
      <c r="J20" s="21"/>
      <c r="K20" s="11"/>
      <c r="L20" s="22"/>
    </row>
    <row r="21" spans="2:15" ht="15.75">
      <c r="B21" s="638" t="s">
        <v>45</v>
      </c>
      <c r="C21" s="1149" t="s">
        <v>100</v>
      </c>
      <c r="D21" s="639" t="s">
        <v>100</v>
      </c>
      <c r="E21" s="1079" t="s">
        <v>100</v>
      </c>
      <c r="F21" s="16"/>
      <c r="G21" s="23"/>
      <c r="H21" s="23"/>
      <c r="I21" s="20"/>
      <c r="J21" s="21"/>
      <c r="K21" s="11"/>
      <c r="L21" s="22"/>
    </row>
    <row r="22" spans="2:15" ht="15.75">
      <c r="B22" s="657" t="s">
        <v>46</v>
      </c>
      <c r="C22" s="645" t="s">
        <v>254</v>
      </c>
      <c r="D22" s="645" t="s">
        <v>254</v>
      </c>
      <c r="E22" s="1007" t="s">
        <v>100</v>
      </c>
      <c r="F22" s="16"/>
      <c r="G22" s="25"/>
      <c r="H22" s="25"/>
      <c r="I22" s="26"/>
      <c r="J22" s="21"/>
      <c r="K22" s="11"/>
      <c r="L22" s="22"/>
      <c r="O22" s="58"/>
    </row>
    <row r="23" spans="2:15" ht="15.75">
      <c r="B23" s="658" t="s">
        <v>256</v>
      </c>
      <c r="C23" s="646" t="s">
        <v>100</v>
      </c>
      <c r="D23" s="646" t="s">
        <v>100</v>
      </c>
      <c r="E23" s="1080" t="s">
        <v>100</v>
      </c>
      <c r="F23" s="16"/>
      <c r="G23" s="19"/>
      <c r="H23" s="19"/>
      <c r="I23" s="20"/>
      <c r="J23" s="21"/>
      <c r="K23" s="11"/>
      <c r="L23" s="22"/>
    </row>
    <row r="24" spans="2:15" ht="15.75">
      <c r="B24" s="658" t="s">
        <v>257</v>
      </c>
      <c r="C24" s="646" t="s">
        <v>100</v>
      </c>
      <c r="D24" s="646" t="s">
        <v>100</v>
      </c>
      <c r="E24" s="1080" t="s">
        <v>100</v>
      </c>
      <c r="F24" s="16"/>
      <c r="G24" s="19"/>
      <c r="H24" s="19"/>
      <c r="I24" s="20"/>
      <c r="J24" s="21"/>
      <c r="K24" s="11"/>
      <c r="L24" s="22"/>
    </row>
    <row r="25" spans="2:15" ht="16.5" thickBot="1">
      <c r="B25" s="659" t="s">
        <v>357</v>
      </c>
      <c r="C25" s="655" t="s">
        <v>100</v>
      </c>
      <c r="D25" s="655" t="s">
        <v>100</v>
      </c>
      <c r="E25" s="1081"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2020-02-06T13:38:39Z</dcterms:modified>
</cp:coreProperties>
</file>