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INWESTYCJE i REMONTY\2024\Sanok\Malowanie_plytki\"/>
    </mc:Choice>
  </mc:AlternateContent>
  <xr:revisionPtr revIDLastSave="0" documentId="8_{5EFF0F44-CADC-430B-A396-F42036B0673F}" xr6:coauthVersionLast="47" xr6:coauthVersionMax="47" xr10:uidLastSave="{00000000-0000-0000-0000-000000000000}"/>
  <bookViews>
    <workbookView xWindow="0" yWindow="285" windowWidth="29010" windowHeight="151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0" i="1"/>
  <c r="E32" i="1" s="1"/>
  <c r="E44" i="1" s="1"/>
  <c r="E56" i="1" s="1"/>
  <c r="E68" i="1" s="1"/>
  <c r="E80" i="1" s="1"/>
  <c r="E92" i="1" s="1"/>
  <c r="E19" i="1"/>
  <c r="E31" i="1" s="1"/>
  <c r="E43" i="1" s="1"/>
  <c r="E55" i="1" s="1"/>
  <c r="E67" i="1" s="1"/>
  <c r="E79" i="1" s="1"/>
  <c r="E91" i="1" s="1"/>
  <c r="E17" i="1"/>
  <c r="E29" i="1" s="1"/>
  <c r="E41" i="1" s="1"/>
  <c r="E53" i="1" s="1"/>
  <c r="E65" i="1" s="1"/>
  <c r="E77" i="1" s="1"/>
  <c r="E89" i="1" s="1"/>
  <c r="E16" i="1"/>
  <c r="F16" i="1" s="1"/>
  <c r="D88" i="1"/>
  <c r="D80" i="1"/>
  <c r="D68" i="1"/>
  <c r="D56" i="1"/>
  <c r="H40" i="1"/>
  <c r="D44" i="1" s="1"/>
  <c r="D30" i="1"/>
  <c r="H7" i="1"/>
  <c r="D8" i="1" s="1"/>
  <c r="I7" i="1"/>
  <c r="D7" i="1" s="1"/>
  <c r="H16" i="1"/>
  <c r="D18" i="1" s="1"/>
  <c r="F18" i="1" s="1"/>
  <c r="D32" i="1"/>
  <c r="H17" i="1"/>
  <c r="D78" i="1"/>
  <c r="I77" i="1"/>
  <c r="H77" i="1"/>
  <c r="D66" i="1"/>
  <c r="I65" i="1"/>
  <c r="H65" i="1"/>
  <c r="D54" i="1"/>
  <c r="I53" i="1"/>
  <c r="H53" i="1"/>
  <c r="I41" i="1"/>
  <c r="H41" i="1"/>
  <c r="I29" i="1"/>
  <c r="H29" i="1"/>
  <c r="I17" i="1"/>
  <c r="E28" i="1" l="1"/>
  <c r="F28" i="1" s="1"/>
  <c r="D92" i="1"/>
  <c r="F92" i="1" s="1"/>
  <c r="D42" i="1"/>
  <c r="F30" i="1"/>
  <c r="E42" i="1"/>
  <c r="E54" i="1" s="1"/>
  <c r="E66" i="1" s="1"/>
  <c r="E78" i="1" s="1"/>
  <c r="E90" i="1" s="1"/>
  <c r="F90" i="1" s="1"/>
  <c r="D90" i="1"/>
  <c r="F80" i="1"/>
  <c r="F68" i="1"/>
  <c r="F56" i="1"/>
  <c r="F44" i="1"/>
  <c r="F32" i="1"/>
  <c r="D20" i="1"/>
  <c r="F20" i="1" s="1"/>
  <c r="J77" i="1"/>
  <c r="D77" i="1" s="1"/>
  <c r="J41" i="1"/>
  <c r="D43" i="1" s="1"/>
  <c r="F43" i="1" s="1"/>
  <c r="D6" i="1"/>
  <c r="J65" i="1"/>
  <c r="D67" i="1" s="1"/>
  <c r="F67" i="1" s="1"/>
  <c r="J53" i="1"/>
  <c r="D53" i="1" s="1"/>
  <c r="F53" i="1" s="1"/>
  <c r="J29" i="1"/>
  <c r="D29" i="1" s="1"/>
  <c r="F29" i="1" s="1"/>
  <c r="F7" i="1"/>
  <c r="J17" i="1"/>
  <c r="D19" i="1" s="1"/>
  <c r="F19" i="1" s="1"/>
  <c r="D17" i="1"/>
  <c r="F17" i="1" s="1"/>
  <c r="F8" i="1"/>
  <c r="F5" i="1"/>
  <c r="F66" i="1" l="1"/>
  <c r="F42" i="1"/>
  <c r="F54" i="1"/>
  <c r="F78" i="1"/>
  <c r="E40" i="1"/>
  <c r="F77" i="1"/>
  <c r="F40" i="1"/>
  <c r="E52" i="1"/>
  <c r="D79" i="1"/>
  <c r="D65" i="1"/>
  <c r="F65" i="1" s="1"/>
  <c r="D41" i="1"/>
  <c r="F41" i="1" s="1"/>
  <c r="F45" i="1" s="1"/>
  <c r="F47" i="1" s="1"/>
  <c r="F46" i="1" s="1"/>
  <c r="D55" i="1"/>
  <c r="F55" i="1" s="1"/>
  <c r="F6" i="1"/>
  <c r="F9" i="1" s="1"/>
  <c r="F11" i="1" s="1"/>
  <c r="F10" i="1" s="1"/>
  <c r="D31" i="1"/>
  <c r="F31" i="1" s="1"/>
  <c r="F33" i="1" s="1"/>
  <c r="F35" i="1" s="1"/>
  <c r="F21" i="1"/>
  <c r="F52" i="1" l="1"/>
  <c r="F57" i="1" s="1"/>
  <c r="F59" i="1" s="1"/>
  <c r="F58" i="1" s="1"/>
  <c r="E64" i="1"/>
  <c r="F79" i="1"/>
  <c r="D91" i="1"/>
  <c r="F91" i="1" s="1"/>
  <c r="D89" i="1"/>
  <c r="F89" i="1" s="1"/>
  <c r="F23" i="1"/>
  <c r="F22" i="1" s="1"/>
  <c r="F34" i="1"/>
  <c r="F64" i="1" l="1"/>
  <c r="F69" i="1" s="1"/>
  <c r="F71" i="1" s="1"/>
  <c r="F70" i="1" s="1"/>
  <c r="E76" i="1"/>
  <c r="F76" i="1" l="1"/>
  <c r="F81" i="1" s="1"/>
  <c r="E88" i="1"/>
  <c r="F88" i="1" s="1"/>
  <c r="F93" i="1" s="1"/>
  <c r="F95" i="1" s="1"/>
  <c r="F94" i="1" s="1"/>
  <c r="F83" i="1" l="1"/>
  <c r="F82" i="1" s="1"/>
  <c r="F100" i="1"/>
  <c r="F102" i="1" s="1"/>
  <c r="F101" i="1" s="1"/>
</calcChain>
</file>

<file path=xl/sharedStrings.xml><?xml version="1.0" encoding="utf-8"?>
<sst xmlns="http://schemas.openxmlformats.org/spreadsheetml/2006/main" count="218" uniqueCount="36">
  <si>
    <t>J.m.</t>
  </si>
  <si>
    <t>m2</t>
  </si>
  <si>
    <t>Ilość</t>
  </si>
  <si>
    <t>Wartosć jednostkowa</t>
  </si>
  <si>
    <t>Wartość netto</t>
  </si>
  <si>
    <t>1.1</t>
  </si>
  <si>
    <t>BRUTTO</t>
  </si>
  <si>
    <t>Element, asortyment, rodzaj robót, pozycja przedmiarowa podstawy nakładów (Malowanie i prace wykończeniowe)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</si>
  <si>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</si>
  <si>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</si>
  <si>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</si>
  <si>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</si>
  <si>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401/1204-0100
Malowanie farbami emulsyjnymi starych tynków, 2-krotnie sufity wewnnętrzne</t>
  </si>
  <si>
    <t>KNR 401/1216/01
Zabezpieczenie podłóg folią</t>
  </si>
  <si>
    <t xml:space="preserve">Razem Netto  </t>
  </si>
  <si>
    <t>Vat</t>
  </si>
  <si>
    <t>Brutto</t>
  </si>
  <si>
    <t xml:space="preserve">KNR 401/1204-0200
Malowanie farbami emulsyjnymi starych tynków, 2-krotnie sicany wewnnętrzne
</t>
  </si>
  <si>
    <t>1.4</t>
  </si>
  <si>
    <t>1.5</t>
  </si>
  <si>
    <t>h</t>
  </si>
  <si>
    <t>p</t>
  </si>
  <si>
    <t>l</t>
  </si>
  <si>
    <t>d</t>
  </si>
  <si>
    <t>RAZEM Netto</t>
  </si>
  <si>
    <t>KNR 401/1204-0500
Gruntowanie ścian  1- krotnie</t>
  </si>
  <si>
    <t>Kosztorys Inwestorski MALOWANIE SANOK</t>
  </si>
  <si>
    <t>HOLL + przedsoinek</t>
  </si>
  <si>
    <t>KORYTARZ PARTER</t>
  </si>
  <si>
    <t>Korytarz półpiętro</t>
  </si>
  <si>
    <t>KORYTARZ PIĘTRO</t>
  </si>
  <si>
    <t>Piętro schody</t>
  </si>
  <si>
    <t>KORYTARZ dół</t>
  </si>
  <si>
    <t xml:space="preserve">RAZEM </t>
  </si>
  <si>
    <t>2. p 106 i 5</t>
  </si>
  <si>
    <t>* Wypełniamy tylko zaznaczone 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</si>
</sst>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1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4" fontId="0" fillId="2" borderId="1" xfId="0" applyNumberForma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2"/>
  <sheetViews>
    <sheetView tabSelected="1" workbookViewId="0">
      <selection activeCell="N14" sqref="N14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  <col min="8" max="11" width="6" customWidth="1"/>
  </cols>
  <sheetData>
    <row r="1" spans="1:11" x14ac:dyDescent="0.25">
      <c r="A1" s="20" t="s">
        <v>35</v>
      </c>
      <c r="B1" s="19"/>
      <c r="C1" s="19"/>
      <c r="D1" s="19"/>
      <c r="E1" s="19"/>
      <c r="F1" s="19"/>
    </row>
    <row r="2" spans="1:11" ht="21" x14ac:dyDescent="0.35">
      <c r="B2" s="16" t="s">
        <v>26</v>
      </c>
      <c r="C2" s="16"/>
      <c r="D2" s="16"/>
      <c r="E2" s="16"/>
      <c r="F2" s="16"/>
    </row>
    <row r="3" spans="1:11" ht="30" x14ac:dyDescent="0.25">
      <c r="A3" s="2"/>
      <c r="B3" s="3" t="s">
        <v>7</v>
      </c>
      <c r="C3" s="3" t="s">
        <v>0</v>
      </c>
      <c r="D3" s="3" t="s">
        <v>2</v>
      </c>
      <c r="E3" s="3" t="s">
        <v>3</v>
      </c>
      <c r="F3" s="3" t="s">
        <v>4</v>
      </c>
      <c r="H3" s="7"/>
      <c r="I3" s="7"/>
      <c r="J3" s="8"/>
    </row>
    <row r="4" spans="1:11" x14ac:dyDescent="0.25">
      <c r="A4" s="14" t="s">
        <v>27</v>
      </c>
      <c r="B4" s="14"/>
      <c r="C4" s="14"/>
      <c r="D4" s="14"/>
      <c r="E4" s="14"/>
      <c r="F4" s="14"/>
    </row>
    <row r="5" spans="1:11" ht="45" customHeight="1" x14ac:dyDescent="0.25">
      <c r="A5" s="2" t="s">
        <v>5</v>
      </c>
      <c r="B5" s="6" t="s">
        <v>10</v>
      </c>
      <c r="C5" s="2" t="s">
        <v>1</v>
      </c>
      <c r="D5" s="9">
        <v>4</v>
      </c>
      <c r="E5" s="18"/>
      <c r="F5" s="9">
        <f>E5*D5</f>
        <v>0</v>
      </c>
      <c r="G5" s="5"/>
      <c r="H5" s="5"/>
      <c r="I5" s="5"/>
      <c r="J5" s="5"/>
      <c r="K5" s="5"/>
    </row>
    <row r="6" spans="1:11" ht="31.5" customHeight="1" x14ac:dyDescent="0.25">
      <c r="A6" s="2" t="s">
        <v>9</v>
      </c>
      <c r="B6" s="6" t="s">
        <v>25</v>
      </c>
      <c r="C6" s="2" t="s">
        <v>1</v>
      </c>
      <c r="D6" s="9">
        <f>I7*K7</f>
        <v>142.85319999999996</v>
      </c>
      <c r="E6" s="18"/>
      <c r="F6" s="9">
        <f t="shared" ref="F6" si="0">E6*D6</f>
        <v>0</v>
      </c>
      <c r="G6" s="5"/>
      <c r="H6" s="5"/>
      <c r="I6" s="5"/>
      <c r="J6" s="5"/>
      <c r="K6" s="5"/>
    </row>
    <row r="7" spans="1:11" ht="43.5" customHeight="1" x14ac:dyDescent="0.25">
      <c r="A7" s="2" t="s">
        <v>18</v>
      </c>
      <c r="B7" s="6" t="s">
        <v>17</v>
      </c>
      <c r="C7" s="2" t="s">
        <v>1</v>
      </c>
      <c r="D7" s="9">
        <f>(I7*K7)</f>
        <v>142.85319999999996</v>
      </c>
      <c r="E7" s="18"/>
      <c r="F7" s="9">
        <f>(E7*D7)*2</f>
        <v>0</v>
      </c>
      <c r="G7" s="5"/>
      <c r="H7" s="5">
        <f>25.51+31.89+13.77</f>
        <v>71.17</v>
      </c>
      <c r="I7" s="5">
        <f>6.35+3.35+2.24+3.33+3.76+4.5+2.05+4.5+4.5+2.73+2.73+3.78</f>
        <v>43.819999999999993</v>
      </c>
      <c r="J7" s="5"/>
      <c r="K7" s="5">
        <v>3.26</v>
      </c>
    </row>
    <row r="8" spans="1:11" ht="28.5" customHeight="1" x14ac:dyDescent="0.25">
      <c r="A8" s="2" t="s">
        <v>19</v>
      </c>
      <c r="B8" s="6" t="s">
        <v>13</v>
      </c>
      <c r="C8" s="2" t="s">
        <v>1</v>
      </c>
      <c r="D8" s="9">
        <f>H7</f>
        <v>71.17</v>
      </c>
      <c r="E8" s="18"/>
      <c r="F8" s="9">
        <f>(E8*D8)*2</f>
        <v>0</v>
      </c>
      <c r="G8" s="5"/>
      <c r="H8" s="5"/>
      <c r="I8" s="5"/>
      <c r="J8" s="5"/>
      <c r="K8" s="5"/>
    </row>
    <row r="9" spans="1:11" x14ac:dyDescent="0.25">
      <c r="B9" s="13" t="s">
        <v>14</v>
      </c>
      <c r="C9" s="13"/>
      <c r="D9" s="13"/>
      <c r="E9" s="13"/>
      <c r="F9" s="5">
        <f>SUM(F5:F8)</f>
        <v>0</v>
      </c>
    </row>
    <row r="10" spans="1:11" x14ac:dyDescent="0.25">
      <c r="B10" s="4"/>
      <c r="C10" s="4"/>
      <c r="D10" s="4"/>
      <c r="E10" s="4" t="s">
        <v>15</v>
      </c>
      <c r="F10" s="5">
        <f>F11-F9</f>
        <v>0</v>
      </c>
    </row>
    <row r="11" spans="1:11" ht="21.75" customHeight="1" x14ac:dyDescent="0.25">
      <c r="B11" s="4"/>
      <c r="C11" s="4"/>
      <c r="D11" s="4"/>
      <c r="E11" s="4" t="s">
        <v>16</v>
      </c>
      <c r="F11" s="10">
        <f>F9*1.23</f>
        <v>0</v>
      </c>
    </row>
    <row r="12" spans="1:11" x14ac:dyDescent="0.25">
      <c r="B12" s="1"/>
    </row>
    <row r="13" spans="1:11" x14ac:dyDescent="0.25">
      <c r="B13" s="1"/>
    </row>
    <row r="14" spans="1:11" ht="30" x14ac:dyDescent="0.25">
      <c r="A14" s="2"/>
      <c r="B14" s="3" t="s">
        <v>7</v>
      </c>
      <c r="C14" s="3" t="s">
        <v>0</v>
      </c>
      <c r="D14" s="3" t="s">
        <v>2</v>
      </c>
      <c r="E14" s="3" t="s">
        <v>3</v>
      </c>
      <c r="F14" s="3" t="s">
        <v>4</v>
      </c>
      <c r="H14" s="7" t="s">
        <v>21</v>
      </c>
      <c r="I14" s="7" t="s">
        <v>23</v>
      </c>
      <c r="J14" s="8" t="s">
        <v>22</v>
      </c>
      <c r="K14" t="s">
        <v>20</v>
      </c>
    </row>
    <row r="15" spans="1:11" x14ac:dyDescent="0.25">
      <c r="A15" s="14" t="s">
        <v>28</v>
      </c>
      <c r="B15" s="14"/>
      <c r="C15" s="14"/>
      <c r="D15" s="14"/>
      <c r="E15" s="14"/>
      <c r="F15" s="14"/>
    </row>
    <row r="16" spans="1:11" ht="45" x14ac:dyDescent="0.25">
      <c r="A16" s="2" t="s">
        <v>5</v>
      </c>
      <c r="B16" s="6" t="s">
        <v>10</v>
      </c>
      <c r="C16" s="2" t="s">
        <v>1</v>
      </c>
      <c r="D16" s="9">
        <v>2</v>
      </c>
      <c r="E16" s="9">
        <f>E5</f>
        <v>0</v>
      </c>
      <c r="F16" s="9">
        <f>E16*D16</f>
        <v>0</v>
      </c>
      <c r="G16" s="5"/>
      <c r="H16" s="5">
        <f>15.84+11.01</f>
        <v>26.85</v>
      </c>
      <c r="I16" s="5">
        <v>5.2</v>
      </c>
      <c r="J16" s="5">
        <v>5.2</v>
      </c>
      <c r="K16" s="5">
        <v>2.5</v>
      </c>
    </row>
    <row r="17" spans="1:11" ht="30" customHeight="1" x14ac:dyDescent="0.25">
      <c r="A17" s="2" t="s">
        <v>9</v>
      </c>
      <c r="B17" s="6" t="s">
        <v>11</v>
      </c>
      <c r="C17" s="2" t="s">
        <v>1</v>
      </c>
      <c r="D17" s="9">
        <f>J17+D18</f>
        <v>78.849999999999994</v>
      </c>
      <c r="E17" s="9">
        <f>E6</f>
        <v>0</v>
      </c>
      <c r="F17" s="9">
        <f t="shared" ref="F17" si="1">E17*D17</f>
        <v>0</v>
      </c>
      <c r="G17" s="5"/>
      <c r="H17" s="5">
        <f>I16*K16</f>
        <v>13</v>
      </c>
      <c r="I17" s="5">
        <f>J16*K16</f>
        <v>13</v>
      </c>
      <c r="J17" s="5">
        <f>(I17+H17)*2</f>
        <v>52</v>
      </c>
      <c r="K17" s="5"/>
    </row>
    <row r="18" spans="1:11" ht="45" x14ac:dyDescent="0.25">
      <c r="A18" s="2" t="s">
        <v>8</v>
      </c>
      <c r="B18" s="6" t="s">
        <v>12</v>
      </c>
      <c r="C18" s="2" t="s">
        <v>1</v>
      </c>
      <c r="D18" s="9">
        <f>H16</f>
        <v>26.85</v>
      </c>
      <c r="E18" s="18"/>
      <c r="F18" s="9">
        <f>(E18*D18)*2</f>
        <v>0</v>
      </c>
      <c r="G18" s="5"/>
      <c r="H18" s="5"/>
      <c r="I18" s="5"/>
      <c r="J18" s="5"/>
      <c r="K18" s="5"/>
    </row>
    <row r="19" spans="1:11" ht="60" x14ac:dyDescent="0.25">
      <c r="A19" s="2" t="s">
        <v>18</v>
      </c>
      <c r="B19" s="6" t="s">
        <v>17</v>
      </c>
      <c r="C19" s="2" t="s">
        <v>1</v>
      </c>
      <c r="D19" s="9">
        <f>J17</f>
        <v>52</v>
      </c>
      <c r="E19" s="9">
        <f>E7</f>
        <v>0</v>
      </c>
      <c r="F19" s="9">
        <f>(E19*D19)*2</f>
        <v>0</v>
      </c>
      <c r="G19" s="5"/>
      <c r="H19" s="5"/>
      <c r="I19" s="5"/>
      <c r="J19" s="5"/>
      <c r="K19" s="5"/>
    </row>
    <row r="20" spans="1:11" ht="30" x14ac:dyDescent="0.25">
      <c r="A20" s="2" t="s">
        <v>19</v>
      </c>
      <c r="B20" s="6" t="s">
        <v>13</v>
      </c>
      <c r="C20" s="2" t="s">
        <v>1</v>
      </c>
      <c r="D20" s="9">
        <f>H16</f>
        <v>26.85</v>
      </c>
      <c r="E20" s="9">
        <f>E8</f>
        <v>0</v>
      </c>
      <c r="F20" s="9">
        <f>(E20*D20)*2</f>
        <v>0</v>
      </c>
      <c r="G20" s="5"/>
      <c r="H20" s="5"/>
      <c r="I20" s="5"/>
      <c r="J20" s="5"/>
      <c r="K20" s="5"/>
    </row>
    <row r="21" spans="1:11" x14ac:dyDescent="0.25">
      <c r="B21" s="13" t="s">
        <v>14</v>
      </c>
      <c r="C21" s="13"/>
      <c r="D21" s="13"/>
      <c r="E21" s="13"/>
      <c r="F21" s="5">
        <f>SUM(F16:F20)</f>
        <v>0</v>
      </c>
    </row>
    <row r="22" spans="1:11" x14ac:dyDescent="0.25">
      <c r="B22" s="4"/>
      <c r="C22" s="4"/>
      <c r="D22" s="4"/>
      <c r="E22" s="4" t="s">
        <v>15</v>
      </c>
      <c r="F22" s="5">
        <f>F23-F21</f>
        <v>0</v>
      </c>
    </row>
    <row r="23" spans="1:11" x14ac:dyDescent="0.25">
      <c r="B23" s="4"/>
      <c r="C23" s="4"/>
      <c r="D23" s="4"/>
      <c r="E23" s="4" t="s">
        <v>16</v>
      </c>
      <c r="F23" s="10">
        <f>F21*1.23</f>
        <v>0</v>
      </c>
    </row>
    <row r="24" spans="1:11" x14ac:dyDescent="0.25">
      <c r="B24" s="4"/>
      <c r="C24" s="4"/>
      <c r="D24" s="4"/>
      <c r="E24" s="4"/>
      <c r="F24" s="5"/>
    </row>
    <row r="25" spans="1:11" x14ac:dyDescent="0.25">
      <c r="B25" s="4"/>
      <c r="C25" s="4"/>
      <c r="D25" s="4"/>
      <c r="E25" s="4"/>
      <c r="F25" s="5"/>
    </row>
    <row r="26" spans="1:11" ht="30" customHeight="1" x14ac:dyDescent="0.25">
      <c r="A26" s="2"/>
      <c r="B26" s="3" t="s">
        <v>7</v>
      </c>
      <c r="C26" s="3" t="s">
        <v>0</v>
      </c>
      <c r="D26" s="3" t="s">
        <v>2</v>
      </c>
      <c r="E26" s="3" t="s">
        <v>3</v>
      </c>
      <c r="F26" s="3" t="s">
        <v>4</v>
      </c>
      <c r="H26" s="7" t="s">
        <v>21</v>
      </c>
      <c r="I26" s="7" t="s">
        <v>23</v>
      </c>
      <c r="J26" s="8" t="s">
        <v>22</v>
      </c>
      <c r="K26" t="s">
        <v>20</v>
      </c>
    </row>
    <row r="27" spans="1:11" x14ac:dyDescent="0.25">
      <c r="A27" s="14" t="s">
        <v>29</v>
      </c>
      <c r="B27" s="14"/>
      <c r="C27" s="14"/>
      <c r="D27" s="14"/>
      <c r="E27" s="14"/>
      <c r="F27" s="14"/>
    </row>
    <row r="28" spans="1:11" ht="45" x14ac:dyDescent="0.25">
      <c r="A28" s="2" t="s">
        <v>5</v>
      </c>
      <c r="B28" s="6" t="s">
        <v>10</v>
      </c>
      <c r="C28" s="2" t="s">
        <v>1</v>
      </c>
      <c r="D28" s="9">
        <v>1</v>
      </c>
      <c r="E28" s="9">
        <f>E16</f>
        <v>0</v>
      </c>
      <c r="F28" s="9">
        <f>E28*D28</f>
        <v>0</v>
      </c>
      <c r="G28" s="5"/>
      <c r="H28" s="5">
        <v>14.44</v>
      </c>
      <c r="I28" s="5">
        <v>3.8</v>
      </c>
      <c r="J28" s="5">
        <v>3.8</v>
      </c>
      <c r="K28" s="5">
        <v>2.5</v>
      </c>
    </row>
    <row r="29" spans="1:11" ht="30" x14ac:dyDescent="0.25">
      <c r="A29" s="2" t="s">
        <v>9</v>
      </c>
      <c r="B29" s="6" t="s">
        <v>11</v>
      </c>
      <c r="C29" s="2" t="s">
        <v>1</v>
      </c>
      <c r="D29" s="9">
        <f>J29+D30</f>
        <v>52.44</v>
      </c>
      <c r="E29" s="9">
        <f>E17</f>
        <v>0</v>
      </c>
      <c r="F29" s="9">
        <f t="shared" ref="F29" si="2">E29*D29</f>
        <v>0</v>
      </c>
      <c r="G29" s="5"/>
      <c r="H29" s="5">
        <f>I28*K28</f>
        <v>9.5</v>
      </c>
      <c r="I29" s="5">
        <f>J28*K28</f>
        <v>9.5</v>
      </c>
      <c r="J29" s="5">
        <f>(I29+H29)*2</f>
        <v>38</v>
      </c>
      <c r="K29" s="5"/>
    </row>
    <row r="30" spans="1:11" ht="45" x14ac:dyDescent="0.25">
      <c r="A30" s="2" t="s">
        <v>8</v>
      </c>
      <c r="B30" s="6" t="s">
        <v>12</v>
      </c>
      <c r="C30" s="2" t="s">
        <v>1</v>
      </c>
      <c r="D30" s="9">
        <f>H28</f>
        <v>14.44</v>
      </c>
      <c r="E30" s="9">
        <f>E18</f>
        <v>0</v>
      </c>
      <c r="F30" s="9">
        <f>(E30*D30)*2</f>
        <v>0</v>
      </c>
      <c r="G30" s="5"/>
      <c r="H30" s="5"/>
      <c r="I30" s="5"/>
      <c r="J30" s="5"/>
      <c r="K30" s="5"/>
    </row>
    <row r="31" spans="1:11" ht="60" x14ac:dyDescent="0.25">
      <c r="A31" s="2" t="s">
        <v>18</v>
      </c>
      <c r="B31" s="6" t="s">
        <v>17</v>
      </c>
      <c r="C31" s="2" t="s">
        <v>1</v>
      </c>
      <c r="D31" s="9">
        <f>J29</f>
        <v>38</v>
      </c>
      <c r="E31" s="9">
        <f>E19</f>
        <v>0</v>
      </c>
      <c r="F31" s="9">
        <f>(E31*D31)*2</f>
        <v>0</v>
      </c>
      <c r="G31" s="5"/>
      <c r="H31" s="5"/>
      <c r="I31" s="5"/>
      <c r="J31" s="5"/>
      <c r="K31" s="5"/>
    </row>
    <row r="32" spans="1:11" ht="30" x14ac:dyDescent="0.25">
      <c r="A32" s="2" t="s">
        <v>19</v>
      </c>
      <c r="B32" s="6" t="s">
        <v>13</v>
      </c>
      <c r="C32" s="2" t="s">
        <v>1</v>
      </c>
      <c r="D32" s="9">
        <f>H28</f>
        <v>14.44</v>
      </c>
      <c r="E32" s="9">
        <f>E20</f>
        <v>0</v>
      </c>
      <c r="F32" s="9">
        <f>(E32*D32)*2</f>
        <v>0</v>
      </c>
      <c r="G32" s="5"/>
      <c r="H32" s="5"/>
      <c r="I32" s="5"/>
      <c r="J32" s="5"/>
      <c r="K32" s="5"/>
    </row>
    <row r="33" spans="1:11" x14ac:dyDescent="0.25">
      <c r="B33" s="13" t="s">
        <v>14</v>
      </c>
      <c r="C33" s="13"/>
      <c r="D33" s="13"/>
      <c r="E33" s="13"/>
      <c r="F33" s="5">
        <f>SUM(F28:F32)</f>
        <v>0</v>
      </c>
    </row>
    <row r="34" spans="1:11" ht="18.75" customHeight="1" x14ac:dyDescent="0.25">
      <c r="B34" s="4"/>
      <c r="C34" s="4"/>
      <c r="D34" s="4"/>
      <c r="E34" s="4" t="s">
        <v>15</v>
      </c>
      <c r="F34" s="5">
        <f>F35-F33</f>
        <v>0</v>
      </c>
    </row>
    <row r="35" spans="1:11" x14ac:dyDescent="0.25">
      <c r="B35" s="4"/>
      <c r="C35" s="4"/>
      <c r="D35" s="4"/>
      <c r="E35" s="4" t="s">
        <v>16</v>
      </c>
      <c r="F35" s="10">
        <f>F33*1.23</f>
        <v>0</v>
      </c>
    </row>
    <row r="38" spans="1:11" ht="30" x14ac:dyDescent="0.25">
      <c r="A38" s="2"/>
      <c r="B38" s="3" t="s">
        <v>7</v>
      </c>
      <c r="C38" s="3" t="s">
        <v>0</v>
      </c>
      <c r="D38" s="3" t="s">
        <v>2</v>
      </c>
      <c r="E38" s="3" t="s">
        <v>3</v>
      </c>
      <c r="F38" s="3" t="s">
        <v>4</v>
      </c>
      <c r="H38" s="7" t="s">
        <v>21</v>
      </c>
      <c r="I38" s="7" t="s">
        <v>23</v>
      </c>
      <c r="J38" s="8" t="s">
        <v>22</v>
      </c>
      <c r="K38" t="s">
        <v>20</v>
      </c>
    </row>
    <row r="39" spans="1:11" x14ac:dyDescent="0.25">
      <c r="A39" s="14" t="s">
        <v>30</v>
      </c>
      <c r="B39" s="15"/>
      <c r="C39" s="15"/>
      <c r="D39" s="15"/>
      <c r="E39" s="15"/>
      <c r="F39" s="15"/>
    </row>
    <row r="40" spans="1:11" ht="45" x14ac:dyDescent="0.25">
      <c r="A40" s="2" t="s">
        <v>5</v>
      </c>
      <c r="B40" s="6" t="s">
        <v>10</v>
      </c>
      <c r="C40" s="2" t="s">
        <v>1</v>
      </c>
      <c r="D40" s="9">
        <v>2</v>
      </c>
      <c r="E40" s="9">
        <f>E28</f>
        <v>0</v>
      </c>
      <c r="F40" s="9">
        <f>E40*D40</f>
        <v>0</v>
      </c>
      <c r="G40" s="5"/>
      <c r="H40" s="5">
        <f>10.6+25.98</f>
        <v>36.58</v>
      </c>
      <c r="I40" s="5">
        <v>8</v>
      </c>
      <c r="J40" s="5">
        <v>4.5</v>
      </c>
      <c r="K40" s="5">
        <v>2.5</v>
      </c>
    </row>
    <row r="41" spans="1:11" ht="30" x14ac:dyDescent="0.25">
      <c r="A41" s="2" t="s">
        <v>9</v>
      </c>
      <c r="B41" s="6" t="s">
        <v>11</v>
      </c>
      <c r="C41" s="2" t="s">
        <v>1</v>
      </c>
      <c r="D41" s="9">
        <f>J41+D42</f>
        <v>99.08</v>
      </c>
      <c r="E41" s="9">
        <f>E29</f>
        <v>0</v>
      </c>
      <c r="F41" s="9">
        <f t="shared" ref="F41" si="3">E41*D41</f>
        <v>0</v>
      </c>
      <c r="G41" s="5"/>
      <c r="H41" s="5">
        <f>I40*K40</f>
        <v>20</v>
      </c>
      <c r="I41" s="5">
        <f>J40*K40</f>
        <v>11.25</v>
      </c>
      <c r="J41" s="5">
        <f>(I41+H41)*2</f>
        <v>62.5</v>
      </c>
      <c r="K41" s="5"/>
    </row>
    <row r="42" spans="1:11" ht="45" x14ac:dyDescent="0.25">
      <c r="A42" s="2" t="s">
        <v>8</v>
      </c>
      <c r="B42" s="6" t="s">
        <v>12</v>
      </c>
      <c r="C42" s="2" t="s">
        <v>1</v>
      </c>
      <c r="D42" s="9">
        <f>H40</f>
        <v>36.58</v>
      </c>
      <c r="E42" s="9">
        <f>E30</f>
        <v>0</v>
      </c>
      <c r="F42" s="9">
        <f>(E42*D42)*2</f>
        <v>0</v>
      </c>
      <c r="G42" s="5"/>
      <c r="H42" s="5"/>
      <c r="I42" s="5"/>
      <c r="J42" s="5"/>
      <c r="K42" s="5"/>
    </row>
    <row r="43" spans="1:11" ht="60" x14ac:dyDescent="0.25">
      <c r="A43" s="2" t="s">
        <v>18</v>
      </c>
      <c r="B43" s="6" t="s">
        <v>17</v>
      </c>
      <c r="C43" s="2" t="s">
        <v>1</v>
      </c>
      <c r="D43" s="9">
        <f>J41</f>
        <v>62.5</v>
      </c>
      <c r="E43" s="9">
        <f>E31</f>
        <v>0</v>
      </c>
      <c r="F43" s="9">
        <f>(E43*D43)*2</f>
        <v>0</v>
      </c>
      <c r="G43" s="5"/>
      <c r="H43" s="5"/>
      <c r="I43" s="5"/>
      <c r="J43" s="5"/>
      <c r="K43" s="5"/>
    </row>
    <row r="44" spans="1:11" ht="30" x14ac:dyDescent="0.25">
      <c r="A44" s="2" t="s">
        <v>19</v>
      </c>
      <c r="B44" s="6" t="s">
        <v>13</v>
      </c>
      <c r="C44" s="2" t="s">
        <v>1</v>
      </c>
      <c r="D44" s="9">
        <f>H40</f>
        <v>36.58</v>
      </c>
      <c r="E44" s="9">
        <f>E32</f>
        <v>0</v>
      </c>
      <c r="F44" s="9">
        <f>(E44*D44)*2</f>
        <v>0</v>
      </c>
      <c r="G44" s="5"/>
      <c r="H44" s="5"/>
      <c r="I44" s="5"/>
      <c r="J44" s="5"/>
      <c r="K44" s="5"/>
    </row>
    <row r="45" spans="1:11" x14ac:dyDescent="0.25">
      <c r="B45" s="13" t="s">
        <v>14</v>
      </c>
      <c r="C45" s="13"/>
      <c r="D45" s="13"/>
      <c r="E45" s="13"/>
      <c r="F45" s="5">
        <f>SUM(F40:F44)</f>
        <v>0</v>
      </c>
    </row>
    <row r="46" spans="1:11" x14ac:dyDescent="0.25">
      <c r="B46" s="4"/>
      <c r="C46" s="4"/>
      <c r="D46" s="4"/>
      <c r="E46" s="4" t="s">
        <v>15</v>
      </c>
      <c r="F46" s="5">
        <f>F47-F45</f>
        <v>0</v>
      </c>
    </row>
    <row r="47" spans="1:11" x14ac:dyDescent="0.25">
      <c r="B47" s="4"/>
      <c r="C47" s="4"/>
      <c r="D47" s="4"/>
      <c r="E47" s="4" t="s">
        <v>16</v>
      </c>
      <c r="F47" s="10">
        <f>F45*1.23</f>
        <v>0</v>
      </c>
    </row>
    <row r="50" spans="1:11" ht="30" x14ac:dyDescent="0.25">
      <c r="A50" s="2"/>
      <c r="B50" s="3" t="s">
        <v>7</v>
      </c>
      <c r="C50" s="3" t="s">
        <v>0</v>
      </c>
      <c r="D50" s="3" t="s">
        <v>2</v>
      </c>
      <c r="E50" s="3" t="s">
        <v>3</v>
      </c>
      <c r="F50" s="3" t="s">
        <v>4</v>
      </c>
      <c r="H50" s="7" t="s">
        <v>21</v>
      </c>
      <c r="I50" s="7" t="s">
        <v>23</v>
      </c>
      <c r="J50" s="8" t="s">
        <v>22</v>
      </c>
      <c r="K50" t="s">
        <v>20</v>
      </c>
    </row>
    <row r="51" spans="1:11" x14ac:dyDescent="0.25">
      <c r="A51" s="14" t="s">
        <v>31</v>
      </c>
      <c r="B51" s="14"/>
      <c r="C51" s="14"/>
      <c r="D51" s="14"/>
      <c r="E51" s="14"/>
      <c r="F51" s="14"/>
    </row>
    <row r="52" spans="1:11" ht="45" x14ac:dyDescent="0.25">
      <c r="A52" s="2" t="s">
        <v>5</v>
      </c>
      <c r="B52" s="6" t="s">
        <v>10</v>
      </c>
      <c r="C52" s="2" t="s">
        <v>1</v>
      </c>
      <c r="D52" s="9">
        <v>2</v>
      </c>
      <c r="E52" s="9">
        <f>E40</f>
        <v>0</v>
      </c>
      <c r="F52" s="9">
        <f>E52*D52</f>
        <v>0</v>
      </c>
      <c r="G52" s="5"/>
      <c r="H52" s="5">
        <v>4.49</v>
      </c>
      <c r="I52" s="5">
        <v>2.15</v>
      </c>
      <c r="J52" s="5">
        <v>2.08</v>
      </c>
      <c r="K52" s="5">
        <v>3.8</v>
      </c>
    </row>
    <row r="53" spans="1:11" ht="30" x14ac:dyDescent="0.25">
      <c r="A53" s="2" t="s">
        <v>9</v>
      </c>
      <c r="B53" s="6" t="s">
        <v>11</v>
      </c>
      <c r="C53" s="2" t="s">
        <v>1</v>
      </c>
      <c r="D53" s="9">
        <f>J53+D54</f>
        <v>36.637999999999998</v>
      </c>
      <c r="E53" s="9">
        <f>E41</f>
        <v>0</v>
      </c>
      <c r="F53" s="9">
        <f t="shared" ref="F53" si="4">E53*D53</f>
        <v>0</v>
      </c>
      <c r="G53" s="5"/>
      <c r="H53" s="5">
        <f>I52*K52</f>
        <v>8.17</v>
      </c>
      <c r="I53" s="5">
        <f>J52*K52</f>
        <v>7.9039999999999999</v>
      </c>
      <c r="J53" s="5">
        <f>(I53+H53)*2</f>
        <v>32.147999999999996</v>
      </c>
      <c r="K53" s="5"/>
    </row>
    <row r="54" spans="1:11" ht="45" x14ac:dyDescent="0.25">
      <c r="A54" s="2" t="s">
        <v>8</v>
      </c>
      <c r="B54" s="6" t="s">
        <v>12</v>
      </c>
      <c r="C54" s="2" t="s">
        <v>1</v>
      </c>
      <c r="D54" s="9">
        <f>H52</f>
        <v>4.49</v>
      </c>
      <c r="E54" s="9">
        <f>E42</f>
        <v>0</v>
      </c>
      <c r="F54" s="9">
        <f>(E54*D54)*2</f>
        <v>0</v>
      </c>
      <c r="G54" s="5"/>
      <c r="H54" s="5"/>
      <c r="I54" s="5"/>
      <c r="J54" s="5"/>
      <c r="K54" s="5"/>
    </row>
    <row r="55" spans="1:11" ht="60" x14ac:dyDescent="0.25">
      <c r="A55" s="2" t="s">
        <v>18</v>
      </c>
      <c r="B55" s="6" t="s">
        <v>17</v>
      </c>
      <c r="C55" s="2" t="s">
        <v>1</v>
      </c>
      <c r="D55" s="9">
        <f>J53</f>
        <v>32.147999999999996</v>
      </c>
      <c r="E55" s="9">
        <f>E43</f>
        <v>0</v>
      </c>
      <c r="F55" s="9">
        <f>(E55*D55)*2</f>
        <v>0</v>
      </c>
      <c r="G55" s="5"/>
      <c r="H55" s="5"/>
      <c r="I55" s="5"/>
      <c r="J55" s="5"/>
      <c r="K55" s="5"/>
    </row>
    <row r="56" spans="1:11" ht="30" x14ac:dyDescent="0.25">
      <c r="A56" s="2" t="s">
        <v>19</v>
      </c>
      <c r="B56" s="6" t="s">
        <v>13</v>
      </c>
      <c r="C56" s="2" t="s">
        <v>1</v>
      </c>
      <c r="D56" s="9">
        <f>H52</f>
        <v>4.49</v>
      </c>
      <c r="E56" s="9">
        <f>E44</f>
        <v>0</v>
      </c>
      <c r="F56" s="9">
        <f>(E56*D56)*2</f>
        <v>0</v>
      </c>
      <c r="G56" s="5"/>
      <c r="H56" s="5"/>
      <c r="I56" s="5"/>
      <c r="J56" s="5"/>
      <c r="K56" s="5"/>
    </row>
    <row r="57" spans="1:11" x14ac:dyDescent="0.25">
      <c r="B57" s="13" t="s">
        <v>14</v>
      </c>
      <c r="C57" s="13"/>
      <c r="D57" s="13"/>
      <c r="E57" s="13"/>
      <c r="F57" s="5">
        <f>SUM(F52:F56)</f>
        <v>0</v>
      </c>
    </row>
    <row r="58" spans="1:11" x14ac:dyDescent="0.25">
      <c r="B58" s="4"/>
      <c r="C58" s="4"/>
      <c r="D58" s="4"/>
      <c r="E58" s="4" t="s">
        <v>15</v>
      </c>
      <c r="F58" s="5">
        <f>F59-F57</f>
        <v>0</v>
      </c>
    </row>
    <row r="59" spans="1:11" x14ac:dyDescent="0.25">
      <c r="B59" s="4"/>
      <c r="C59" s="4"/>
      <c r="D59" s="4"/>
      <c r="E59" s="4" t="s">
        <v>16</v>
      </c>
      <c r="F59" s="10">
        <f>F57*1.23</f>
        <v>0</v>
      </c>
    </row>
    <row r="62" spans="1:11" ht="30" x14ac:dyDescent="0.25">
      <c r="A62" s="2"/>
      <c r="B62" s="3" t="s">
        <v>7</v>
      </c>
      <c r="C62" s="3" t="s">
        <v>0</v>
      </c>
      <c r="D62" s="3" t="s">
        <v>2</v>
      </c>
      <c r="E62" s="3" t="s">
        <v>3</v>
      </c>
      <c r="F62" s="3" t="s">
        <v>4</v>
      </c>
      <c r="H62" s="7" t="s">
        <v>21</v>
      </c>
      <c r="I62" s="7" t="s">
        <v>23</v>
      </c>
      <c r="J62" s="8" t="s">
        <v>22</v>
      </c>
      <c r="K62" t="s">
        <v>20</v>
      </c>
    </row>
    <row r="63" spans="1:11" x14ac:dyDescent="0.25">
      <c r="A63" s="14" t="s">
        <v>32</v>
      </c>
      <c r="B63" s="14"/>
      <c r="C63" s="14"/>
      <c r="D63" s="14"/>
      <c r="E63" s="14"/>
      <c r="F63" s="14"/>
    </row>
    <row r="64" spans="1:11" ht="45" x14ac:dyDescent="0.25">
      <c r="A64" s="2" t="s">
        <v>5</v>
      </c>
      <c r="B64" s="6" t="s">
        <v>10</v>
      </c>
      <c r="C64" s="2" t="s">
        <v>1</v>
      </c>
      <c r="D64" s="9">
        <v>1</v>
      </c>
      <c r="E64" s="9">
        <f>E52</f>
        <v>0</v>
      </c>
      <c r="F64" s="9">
        <f>E64*D64</f>
        <v>0</v>
      </c>
      <c r="G64" s="5"/>
      <c r="H64" s="5">
        <v>15.84</v>
      </c>
      <c r="I64" s="5">
        <v>8.33</v>
      </c>
      <c r="J64" s="5">
        <v>1.9</v>
      </c>
      <c r="K64" s="5">
        <v>2.5</v>
      </c>
    </row>
    <row r="65" spans="1:11" ht="30" x14ac:dyDescent="0.25">
      <c r="A65" s="2" t="s">
        <v>9</v>
      </c>
      <c r="B65" s="6" t="s">
        <v>11</v>
      </c>
      <c r="C65" s="2" t="s">
        <v>1</v>
      </c>
      <c r="D65" s="9">
        <f>J65+D66</f>
        <v>66.989999999999995</v>
      </c>
      <c r="E65" s="9">
        <f>E53</f>
        <v>0</v>
      </c>
      <c r="F65" s="9">
        <f t="shared" ref="F65" si="5">E65*D65</f>
        <v>0</v>
      </c>
      <c r="G65" s="5"/>
      <c r="H65" s="5">
        <f>I64*K64</f>
        <v>20.824999999999999</v>
      </c>
      <c r="I65" s="5">
        <f>J64*K64</f>
        <v>4.75</v>
      </c>
      <c r="J65" s="5">
        <f>(I65+H65)*2</f>
        <v>51.15</v>
      </c>
      <c r="K65" s="5"/>
    </row>
    <row r="66" spans="1:11" ht="45" x14ac:dyDescent="0.25">
      <c r="A66" s="2" t="s">
        <v>8</v>
      </c>
      <c r="B66" s="6" t="s">
        <v>12</v>
      </c>
      <c r="C66" s="2" t="s">
        <v>1</v>
      </c>
      <c r="D66" s="9">
        <f>H64</f>
        <v>15.84</v>
      </c>
      <c r="E66" s="9">
        <f>E54</f>
        <v>0</v>
      </c>
      <c r="F66" s="9">
        <f>(E66*D66)*2</f>
        <v>0</v>
      </c>
      <c r="G66" s="5"/>
      <c r="H66" s="5"/>
      <c r="I66" s="5"/>
      <c r="J66" s="5"/>
      <c r="K66" s="5"/>
    </row>
    <row r="67" spans="1:11" ht="60" x14ac:dyDescent="0.25">
      <c r="A67" s="2" t="s">
        <v>18</v>
      </c>
      <c r="B67" s="6" t="s">
        <v>17</v>
      </c>
      <c r="C67" s="2" t="s">
        <v>1</v>
      </c>
      <c r="D67" s="9">
        <f>J65</f>
        <v>51.15</v>
      </c>
      <c r="E67" s="9">
        <f>E55</f>
        <v>0</v>
      </c>
      <c r="F67" s="9">
        <f>(E67*D67)*2</f>
        <v>0</v>
      </c>
      <c r="G67" s="5"/>
      <c r="H67" s="5"/>
      <c r="I67" s="5"/>
      <c r="J67" s="5"/>
      <c r="K67" s="5"/>
    </row>
    <row r="68" spans="1:11" ht="30" x14ac:dyDescent="0.25">
      <c r="A68" s="2" t="s">
        <v>19</v>
      </c>
      <c r="B68" s="6" t="s">
        <v>13</v>
      </c>
      <c r="C68" s="2" t="s">
        <v>1</v>
      </c>
      <c r="D68" s="9">
        <f>H64</f>
        <v>15.84</v>
      </c>
      <c r="E68" s="9">
        <f>E56</f>
        <v>0</v>
      </c>
      <c r="F68" s="9">
        <f>(E68*D68)*2</f>
        <v>0</v>
      </c>
      <c r="G68" s="5"/>
      <c r="H68" s="5"/>
      <c r="I68" s="5"/>
      <c r="J68" s="5"/>
      <c r="K68" s="5"/>
    </row>
    <row r="69" spans="1:11" x14ac:dyDescent="0.25">
      <c r="B69" s="13" t="s">
        <v>14</v>
      </c>
      <c r="C69" s="13"/>
      <c r="D69" s="13"/>
      <c r="E69" s="13"/>
      <c r="F69" s="5">
        <f>SUM(F64:F68)</f>
        <v>0</v>
      </c>
    </row>
    <row r="70" spans="1:11" x14ac:dyDescent="0.25">
      <c r="B70" s="4"/>
      <c r="C70" s="4"/>
      <c r="D70" s="4"/>
      <c r="E70" s="4" t="s">
        <v>15</v>
      </c>
      <c r="F70" s="5">
        <f>F71-F69</f>
        <v>0</v>
      </c>
    </row>
    <row r="71" spans="1:11" x14ac:dyDescent="0.25">
      <c r="B71" s="4"/>
      <c r="C71" s="4"/>
      <c r="D71" s="4"/>
      <c r="E71" s="4" t="s">
        <v>16</v>
      </c>
      <c r="F71" s="10">
        <f>F69*1.23</f>
        <v>0</v>
      </c>
    </row>
    <row r="74" spans="1:11" ht="30" x14ac:dyDescent="0.25">
      <c r="A74" s="2"/>
      <c r="B74" s="3" t="s">
        <v>7</v>
      </c>
      <c r="C74" s="3" t="s">
        <v>0</v>
      </c>
      <c r="D74" s="3" t="s">
        <v>2</v>
      </c>
      <c r="E74" s="3" t="s">
        <v>3</v>
      </c>
      <c r="F74" s="3" t="s">
        <v>4</v>
      </c>
      <c r="H74" s="7" t="s">
        <v>21</v>
      </c>
      <c r="I74" s="7" t="s">
        <v>23</v>
      </c>
      <c r="J74" s="8" t="s">
        <v>22</v>
      </c>
      <c r="K74" t="s">
        <v>20</v>
      </c>
    </row>
    <row r="75" spans="1:11" x14ac:dyDescent="0.25">
      <c r="A75" s="14" t="s">
        <v>34</v>
      </c>
      <c r="B75" s="14"/>
      <c r="C75" s="14"/>
      <c r="D75" s="14"/>
      <c r="E75" s="14"/>
      <c r="F75" s="14"/>
    </row>
    <row r="76" spans="1:11" ht="45" x14ac:dyDescent="0.25">
      <c r="A76" s="2" t="s">
        <v>5</v>
      </c>
      <c r="B76" s="6" t="s">
        <v>10</v>
      </c>
      <c r="C76" s="2" t="s">
        <v>1</v>
      </c>
      <c r="D76" s="9">
        <v>3</v>
      </c>
      <c r="E76" s="9">
        <f>E64</f>
        <v>0</v>
      </c>
      <c r="F76" s="9">
        <f>E76*D76</f>
        <v>0</v>
      </c>
      <c r="G76" s="5"/>
      <c r="H76" s="5">
        <v>25.59</v>
      </c>
      <c r="I76" s="5">
        <v>5.98</v>
      </c>
      <c r="J76" s="5">
        <v>3.85</v>
      </c>
      <c r="K76" s="5">
        <v>2.5</v>
      </c>
    </row>
    <row r="77" spans="1:11" ht="30" x14ac:dyDescent="0.25">
      <c r="A77" s="2" t="s">
        <v>9</v>
      </c>
      <c r="B77" s="6" t="s">
        <v>11</v>
      </c>
      <c r="C77" s="2" t="s">
        <v>1</v>
      </c>
      <c r="D77" s="9">
        <f>J77+D78</f>
        <v>74.740000000000009</v>
      </c>
      <c r="E77" s="9">
        <f>E65</f>
        <v>0</v>
      </c>
      <c r="F77" s="9">
        <f t="shared" ref="F77" si="6">E77*D77</f>
        <v>0</v>
      </c>
      <c r="G77" s="5"/>
      <c r="H77" s="5">
        <f>I76*K76</f>
        <v>14.950000000000001</v>
      </c>
      <c r="I77" s="5">
        <f>J76*K76</f>
        <v>9.625</v>
      </c>
      <c r="J77" s="5">
        <f>(I77+H77)*2</f>
        <v>49.150000000000006</v>
      </c>
      <c r="K77" s="5"/>
    </row>
    <row r="78" spans="1:11" ht="45" x14ac:dyDescent="0.25">
      <c r="A78" s="2" t="s">
        <v>8</v>
      </c>
      <c r="B78" s="6" t="s">
        <v>12</v>
      </c>
      <c r="C78" s="2" t="s">
        <v>1</v>
      </c>
      <c r="D78" s="9">
        <f>H76</f>
        <v>25.59</v>
      </c>
      <c r="E78" s="9">
        <f>E66</f>
        <v>0</v>
      </c>
      <c r="F78" s="9">
        <f>(E78*D78)*2</f>
        <v>0</v>
      </c>
      <c r="G78" s="5"/>
      <c r="H78" s="5"/>
      <c r="I78" s="5"/>
      <c r="J78" s="5"/>
      <c r="K78" s="5"/>
    </row>
    <row r="79" spans="1:11" ht="60" x14ac:dyDescent="0.25">
      <c r="A79" s="2" t="s">
        <v>18</v>
      </c>
      <c r="B79" s="6" t="s">
        <v>17</v>
      </c>
      <c r="C79" s="2" t="s">
        <v>1</v>
      </c>
      <c r="D79" s="9">
        <f>J77</f>
        <v>49.150000000000006</v>
      </c>
      <c r="E79" s="9">
        <f>E67</f>
        <v>0</v>
      </c>
      <c r="F79" s="9">
        <f>(E79*D79)*2</f>
        <v>0</v>
      </c>
      <c r="G79" s="5"/>
      <c r="H79" s="5"/>
      <c r="I79" s="5"/>
      <c r="J79" s="5"/>
      <c r="K79" s="5"/>
    </row>
    <row r="80" spans="1:11" ht="30" x14ac:dyDescent="0.25">
      <c r="A80" s="2" t="s">
        <v>19</v>
      </c>
      <c r="B80" s="6" t="s">
        <v>13</v>
      </c>
      <c r="C80" s="2" t="s">
        <v>1</v>
      </c>
      <c r="D80" s="9">
        <f>H76</f>
        <v>25.59</v>
      </c>
      <c r="E80" s="9">
        <f>E68</f>
        <v>0</v>
      </c>
      <c r="F80" s="9">
        <f>(E80*D80)*2</f>
        <v>0</v>
      </c>
      <c r="G80" s="5"/>
      <c r="H80" s="5"/>
      <c r="I80" s="5"/>
      <c r="J80" s="5"/>
      <c r="K80" s="5"/>
    </row>
    <row r="81" spans="1:11" x14ac:dyDescent="0.25">
      <c r="B81" s="13" t="s">
        <v>14</v>
      </c>
      <c r="C81" s="13"/>
      <c r="D81" s="13"/>
      <c r="E81" s="13"/>
      <c r="F81" s="5">
        <f>SUM(F76:F80)</f>
        <v>0</v>
      </c>
    </row>
    <row r="82" spans="1:11" x14ac:dyDescent="0.25">
      <c r="B82" s="4"/>
      <c r="C82" s="4"/>
      <c r="D82" s="4"/>
      <c r="E82" s="4" t="s">
        <v>15</v>
      </c>
      <c r="F82" s="5">
        <f>F83-F81</f>
        <v>0</v>
      </c>
    </row>
    <row r="83" spans="1:11" x14ac:dyDescent="0.25">
      <c r="B83" s="4"/>
      <c r="C83" s="4"/>
      <c r="D83" s="4"/>
      <c r="E83" s="4" t="s">
        <v>16</v>
      </c>
      <c r="F83" s="10">
        <f>F81*1.23</f>
        <v>0</v>
      </c>
    </row>
    <row r="85" spans="1:11" ht="23.25" x14ac:dyDescent="0.35">
      <c r="A85" s="17" t="s">
        <v>33</v>
      </c>
      <c r="B85" s="17"/>
      <c r="C85" s="17"/>
      <c r="D85" s="17"/>
      <c r="E85" s="17"/>
      <c r="F85" s="17"/>
    </row>
    <row r="86" spans="1:11" ht="30" x14ac:dyDescent="0.25">
      <c r="A86" s="2"/>
      <c r="B86" s="3" t="s">
        <v>7</v>
      </c>
      <c r="C86" s="3" t="s">
        <v>0</v>
      </c>
      <c r="D86" s="3" t="s">
        <v>2</v>
      </c>
      <c r="E86" s="3" t="s">
        <v>3</v>
      </c>
      <c r="F86" s="3" t="s">
        <v>4</v>
      </c>
      <c r="H86" s="8"/>
      <c r="I86" s="8"/>
      <c r="J86" s="8"/>
    </row>
    <row r="87" spans="1:11" x14ac:dyDescent="0.25">
      <c r="A87" s="15"/>
      <c r="B87" s="15"/>
      <c r="C87" s="15"/>
      <c r="D87" s="15"/>
      <c r="E87" s="15"/>
      <c r="F87" s="15"/>
    </row>
    <row r="88" spans="1:11" ht="45" x14ac:dyDescent="0.25">
      <c r="A88" s="2" t="s">
        <v>5</v>
      </c>
      <c r="B88" s="6" t="s">
        <v>10</v>
      </c>
      <c r="C88" s="2" t="s">
        <v>1</v>
      </c>
      <c r="D88" s="9">
        <f>D76+D64+D52+D40+D28+D16+D5</f>
        <v>15</v>
      </c>
      <c r="E88" s="9">
        <f>E76</f>
        <v>0</v>
      </c>
      <c r="F88" s="9">
        <f>E88*D88</f>
        <v>0</v>
      </c>
      <c r="G88" s="5"/>
      <c r="H88" s="5"/>
      <c r="I88" s="5"/>
      <c r="J88" s="5"/>
      <c r="K88" s="5"/>
    </row>
    <row r="89" spans="1:11" ht="30" x14ac:dyDescent="0.25">
      <c r="A89" s="2" t="s">
        <v>9</v>
      </c>
      <c r="B89" s="6" t="s">
        <v>11</v>
      </c>
      <c r="C89" s="2" t="s">
        <v>1</v>
      </c>
      <c r="D89" s="9">
        <f>D77+D65+D53+D41+D29+D17+D6</f>
        <v>551.59120000000007</v>
      </c>
      <c r="E89" s="9">
        <f>E77</f>
        <v>0</v>
      </c>
      <c r="F89" s="9">
        <f t="shared" ref="F89" si="7">E89*D89</f>
        <v>0</v>
      </c>
      <c r="G89" s="5"/>
      <c r="H89" s="5"/>
      <c r="I89" s="5"/>
      <c r="J89" s="5"/>
      <c r="K89" s="5"/>
    </row>
    <row r="90" spans="1:11" ht="45" x14ac:dyDescent="0.25">
      <c r="A90" s="2" t="s">
        <v>8</v>
      </c>
      <c r="B90" s="6" t="s">
        <v>12</v>
      </c>
      <c r="C90" s="2" t="s">
        <v>1</v>
      </c>
      <c r="D90" s="9">
        <f>D78+D66+D54+D42+D30+D18</f>
        <v>123.78999999999999</v>
      </c>
      <c r="E90" s="9">
        <f>E78</f>
        <v>0</v>
      </c>
      <c r="F90" s="9">
        <f>(E90*D90)*2</f>
        <v>0</v>
      </c>
      <c r="G90" s="5"/>
      <c r="H90" s="5"/>
      <c r="I90" s="5"/>
      <c r="J90" s="5"/>
      <c r="K90" s="5"/>
    </row>
    <row r="91" spans="1:11" ht="60" x14ac:dyDescent="0.25">
      <c r="A91" s="2" t="s">
        <v>18</v>
      </c>
      <c r="B91" s="6" t="s">
        <v>17</v>
      </c>
      <c r="C91" s="2" t="s">
        <v>1</v>
      </c>
      <c r="D91" s="9">
        <f>D79+D67+D55+D43+D31+D19+D7</f>
        <v>427.80119999999994</v>
      </c>
      <c r="E91" s="9">
        <f>E79</f>
        <v>0</v>
      </c>
      <c r="F91" s="9">
        <f>(E91*D91)*2</f>
        <v>0</v>
      </c>
      <c r="G91" s="5"/>
      <c r="H91" s="5"/>
      <c r="I91" s="5"/>
      <c r="J91" s="5"/>
      <c r="K91" s="5"/>
    </row>
    <row r="92" spans="1:11" ht="30" x14ac:dyDescent="0.25">
      <c r="A92" s="2" t="s">
        <v>19</v>
      </c>
      <c r="B92" s="6" t="s">
        <v>13</v>
      </c>
      <c r="C92" s="2" t="s">
        <v>1</v>
      </c>
      <c r="D92" s="9">
        <f>D80+D68+D56+D44+D32+D20+D8</f>
        <v>194.95999999999998</v>
      </c>
      <c r="E92" s="9">
        <f>E80</f>
        <v>0</v>
      </c>
      <c r="F92" s="9">
        <f>(E92*D92)*2</f>
        <v>0</v>
      </c>
      <c r="G92" s="5"/>
      <c r="H92" s="5"/>
      <c r="I92" s="5"/>
      <c r="J92" s="5"/>
      <c r="K92" s="5"/>
    </row>
    <row r="93" spans="1:11" x14ac:dyDescent="0.25">
      <c r="B93" s="13" t="s">
        <v>14</v>
      </c>
      <c r="C93" s="13"/>
      <c r="D93" s="13"/>
      <c r="E93" s="13"/>
      <c r="F93" s="5">
        <f>SUM(F88:F92)</f>
        <v>0</v>
      </c>
    </row>
    <row r="94" spans="1:11" x14ac:dyDescent="0.25">
      <c r="B94" s="4"/>
      <c r="C94" s="4"/>
      <c r="D94" s="4"/>
      <c r="E94" s="4" t="s">
        <v>15</v>
      </c>
      <c r="F94" s="5">
        <f>F95-F93</f>
        <v>0</v>
      </c>
    </row>
    <row r="95" spans="1:11" x14ac:dyDescent="0.25">
      <c r="B95" s="4"/>
      <c r="C95" s="4"/>
      <c r="D95" s="4"/>
      <c r="E95" s="4" t="s">
        <v>16</v>
      </c>
      <c r="F95" s="10">
        <f>F93*1.23</f>
        <v>0</v>
      </c>
    </row>
    <row r="100" spans="5:6" ht="15.75" x14ac:dyDescent="0.25">
      <c r="E100" s="11" t="s">
        <v>24</v>
      </c>
      <c r="F100" s="12">
        <f>F81+F69+F57+F45+F33+F21+F9</f>
        <v>0</v>
      </c>
    </row>
    <row r="101" spans="5:6" ht="15.75" x14ac:dyDescent="0.25">
      <c r="E101" s="11" t="s">
        <v>15</v>
      </c>
      <c r="F101" s="12">
        <f>F102-F100</f>
        <v>0</v>
      </c>
    </row>
    <row r="102" spans="5:6" ht="15.75" x14ac:dyDescent="0.25">
      <c r="E102" s="11" t="s">
        <v>6</v>
      </c>
      <c r="F102" s="12">
        <f>F100*1.23</f>
        <v>0</v>
      </c>
    </row>
  </sheetData>
  <mergeCells count="19">
    <mergeCell ref="A1:F1"/>
    <mergeCell ref="B2:F2"/>
    <mergeCell ref="A4:F4"/>
    <mergeCell ref="B9:E9"/>
    <mergeCell ref="A85:F85"/>
    <mergeCell ref="A15:F15"/>
    <mergeCell ref="B21:E21"/>
    <mergeCell ref="A27:F27"/>
    <mergeCell ref="B33:E33"/>
    <mergeCell ref="A39:F39"/>
    <mergeCell ref="B93:E93"/>
    <mergeCell ref="B45:E45"/>
    <mergeCell ref="A51:F51"/>
    <mergeCell ref="B57:E57"/>
    <mergeCell ref="A63:F63"/>
    <mergeCell ref="B69:E69"/>
    <mergeCell ref="A75:F75"/>
    <mergeCell ref="B81:E81"/>
    <mergeCell ref="A87:F87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2022-09-19T07:34:12Z</cp:lastPrinted>
  <dcterms:created xsi:type="dcterms:W3CDTF">2021-09-29T06:20:57Z</dcterms:created>
  <dcterms:modified xsi:type="dcterms:W3CDTF">2024-09-19T09:05:44Z</dcterms:modified>
</cp:coreProperties>
</file>