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640" windowHeight="9885" activeTab="0"/>
  </bookViews>
  <sheets>
    <sheet name="FDS rekomendowane" sheetId="1" r:id="rId1"/>
  </sheets>
  <definedNames>
    <definedName name="_xlnm.Print_Area" localSheetId="0">'FDS rekomendowane'!$A$1:$W$114</definedName>
  </definedNames>
  <calcPr fullCalcOnLoad="1"/>
</workbook>
</file>

<file path=xl/sharedStrings.xml><?xml version="1.0" encoding="utf-8"?>
<sst xmlns="http://schemas.openxmlformats.org/spreadsheetml/2006/main" count="457" uniqueCount="234">
  <si>
    <t>B</t>
  </si>
  <si>
    <t>P</t>
  </si>
  <si>
    <t>Gmina Mikołajki</t>
  </si>
  <si>
    <t>Gmina Lubawa</t>
  </si>
  <si>
    <t>Gmina Stawiguda</t>
  </si>
  <si>
    <t>R</t>
  </si>
  <si>
    <t>Gmina Świętajno</t>
  </si>
  <si>
    <t>Gmina Kalinowo</t>
  </si>
  <si>
    <t>Gmina Miejska Lidzbark Warmiński</t>
  </si>
  <si>
    <t>Gmina Iława</t>
  </si>
  <si>
    <t>Gmina Morąg</t>
  </si>
  <si>
    <t>Gmina Ostróda</t>
  </si>
  <si>
    <t>Gmina Bisztynek</t>
  </si>
  <si>
    <t>Gmina Płośnica</t>
  </si>
  <si>
    <t>Gmina Nowe Miasto Lubawskie</t>
  </si>
  <si>
    <t>Gmina Olecko</t>
  </si>
  <si>
    <t>Gmina Giżycko</t>
  </si>
  <si>
    <t>Gmina Kurzętnik</t>
  </si>
  <si>
    <t>Gmina Łukta</t>
  </si>
  <si>
    <t>Gmina Zalewo</t>
  </si>
  <si>
    <t>Powiat Ełcki</t>
  </si>
  <si>
    <t>Powiat Olecki</t>
  </si>
  <si>
    <t>Powiat Nowomiejski</t>
  </si>
  <si>
    <t>Powiat Braniewski</t>
  </si>
  <si>
    <t>Powiat Giżycki</t>
  </si>
  <si>
    <t>Powiat Bartoszycki</t>
  </si>
  <si>
    <t>Powiat Iławski</t>
  </si>
  <si>
    <t>Powiat Olsztyński</t>
  </si>
  <si>
    <t>Powiat Kętrzyński</t>
  </si>
  <si>
    <t>Powiat Ostródzki</t>
  </si>
  <si>
    <t>Gmina Miejska Nowe Miasto Lubawskie</t>
  </si>
  <si>
    <t>Nazwa zadania</t>
  </si>
  <si>
    <t>Rodzaj zadania</t>
  </si>
  <si>
    <t>Długość odcinka (w km)</t>
  </si>
  <si>
    <t>Wnioskowana kwota dofinansowania (w zł)</t>
  </si>
  <si>
    <t>Deklarowana kwota środków własnych (w zł)</t>
  </si>
  <si>
    <t>Województwo Warmińsko-Mazurskie</t>
  </si>
  <si>
    <t>Podsumowanie naboru:</t>
  </si>
  <si>
    <t>Liczba wniosków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</si>
  <si>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</si>
  <si>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</si>
  <si>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</si>
  <si>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</si>
  <si>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</si>
  <si>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</si>
  <si>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</si>
  <si>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</si>
  <si>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</si>
  <si>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</si>
  <si>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</si>
  <si>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</si>
  <si>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</si>
  <si>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</si>
  <si>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</si>
  <si>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</si>
  <si>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</si>
  <si>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</si>
  <si>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</si>
  <si>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</si>
  <si>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</si>
  <si>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</si>
  <si>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</si>
  <si>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</si>
  <si>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</si>
  <si>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</si>
  <si>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</si>
  <si>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</si>
  <si>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</si>
  <si>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</si>
  <si>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</si>
  <si>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</si>
  <si>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L.p.</t>
  </si>
  <si>
    <r>
      <t xml:space="preserve">Członkowie Komisji:     </t>
    </r>
    <r>
      <rPr>
        <i/>
        <sz val="12"/>
        <color indexed="8"/>
        <rFont val="Times New Roman"/>
        <family val="1"/>
      </rPr>
      <t>( czytelne podpisy )</t>
    </r>
  </si>
  <si>
    <t>Gmina Elbląg</t>
  </si>
  <si>
    <t>Gmina Orneta</t>
  </si>
  <si>
    <t>Gmina Dubeninki</t>
  </si>
  <si>
    <t>Gmina Kowale Oleckie</t>
  </si>
  <si>
    <t>Powiat Elbląski</t>
  </si>
  <si>
    <t>Gmina Olsztyn</t>
  </si>
  <si>
    <t>Powiat Lidzbarski</t>
  </si>
  <si>
    <t>Rozbudowa drogi powiatowej 1971N ulicy Jagiellońskiej w Olsztynie na odcinku od skrzyżowania z ulicą Wrocławską do skrzyżowania z ulicą Poprzeczną</t>
  </si>
  <si>
    <t xml:space="preserve">Gmina Wieliczki </t>
  </si>
  <si>
    <t>Gmina Jeziorany</t>
  </si>
  <si>
    <t>Gmina Jedwabno</t>
  </si>
  <si>
    <t>Gmina Miejska Lubawa</t>
  </si>
  <si>
    <t xml:space="preserve">Gmina  Miłomłyn </t>
  </si>
  <si>
    <t>Gmina Olsztynek</t>
  </si>
  <si>
    <t xml:space="preserve">Gmina Prostki </t>
  </si>
  <si>
    <t>Gmina Barciany</t>
  </si>
  <si>
    <t>Gmina Pasłęk</t>
  </si>
  <si>
    <t xml:space="preserve">Gmina Górowo Iławeckie </t>
  </si>
  <si>
    <t>Gmina Grodziczno</t>
  </si>
  <si>
    <t>Przebudowa drogi powiatowej nr 1713N Mołtajny - Barciany na odcinku Barciany - Bobrowo</t>
  </si>
  <si>
    <t>Remont drogi powiatowej nr 1746N Jeziorowskie - Leśny Zakątek - Czerwony Dwór - Cichy - Duły (dr. woj. nr 655) na odcinku Cichy - Duły</t>
  </si>
  <si>
    <t>Przebudowa drogi powiatowej nr 1857N dr. woj. nr 655 - Orłowo - Wronki - Połom - Straduny (dr. kraj. nr 65) przez m. Sajzy</t>
  </si>
  <si>
    <t>Przebudowa drogi powiatowej nr  1923N - dr. woj.  nr  667 (Rakowo Małe) - Taczki - etap II od km 2+200 do km 4+989,42</t>
  </si>
  <si>
    <t>Przebudowa drogi powiatowej nr 1390N DW 512 (Leginy) - Liski - Sępopol - Ostre Bardo -Szczurkowo od km 0+000 do km 4+212</t>
  </si>
  <si>
    <t>Przebudowa drogi powiatowej nr 1354N Glądy - Pieszkowo - Tolko od km 14+942 (skrzyżowanie z DP 1541N) do km 19+260 (skrzyżowanie z DW 512)</t>
  </si>
  <si>
    <t>Przebudowa drogi powiatowej nr 1230N Warlity Wielkie - Ostróda - Lubajny - Stare Jabłonki - Mańki</t>
  </si>
  <si>
    <t>Przebudowa ulicy powiatowej nr 1178N Przemysłowa oraz 3091N Kaszubska w m. Morąg</t>
  </si>
  <si>
    <t xml:space="preserve">Powiat Działdowski </t>
  </si>
  <si>
    <t>Przebudowa ulicy Nowej w Płośnicy w ciągu drogi powiatowej nr 1286N</t>
  </si>
  <si>
    <t>Przebudowa drogi powiatowej Nr 1248N gr. woj. (Ciche) - Nielbark - gr. woj. (Brzozie) na odcinku granica województwa - Tereszewo - Nielbark - etap I gr. woj. - Tereszewo</t>
  </si>
  <si>
    <t>Przebudowa al. 1 Maja w Giżycku na odcinku od skrzyżowania z ul. Królowej Jadwigi do skrzyżowania z ul. Kasztelańską</t>
  </si>
  <si>
    <t>Przebudowa drogi powiatowej Nr 1823N Giżycko -Kożuchy Wielkie - Kruklin - Sucholaski na odcinku miejscowości Kożuchy Wielkie</t>
  </si>
  <si>
    <t>Przebudowa drogi powiatowej Nr 1397N i Nr 1399N - budowa chodnika w miejscowosci Bornity</t>
  </si>
  <si>
    <t>Przebudowa drogi powiatowej nr 1121N Elbląg - Raczki Elbląskie - Krzewsk, odc. od km 0+400 do km 3+850</t>
  </si>
  <si>
    <t>Przebudowa drogi powiatowej Nr 1279N odc. Kisielice - Piotrowice oraz drogi Nr 1287N na odc. od skrzyżowania z drogą Nr 1279N do Gorynia - Etap III</t>
  </si>
  <si>
    <t>Przebudowa drogi powiatowej Nr 1345 N odc.Lubawa - Mortęgi-granica powiatu</t>
  </si>
  <si>
    <t>Remont ulicy Kościuszki w Lidzbarku Warmińskim</t>
  </si>
  <si>
    <t>Rozbudowa drogi powiatowej nr 1775N w miejscowości Zełwągi od km 0+031 do km 1 + 497</t>
  </si>
  <si>
    <t xml:space="preserve">Powiat Piski </t>
  </si>
  <si>
    <t>Przebudowa drogi powiatowej Nr 1777N (Mikołajki) - Wejsuny - DK Nr 58 od km 10+896 do km 12+134</t>
  </si>
  <si>
    <t>Przebudowa drogi powiatowej  nr 1447N na odcinku Knopin- Swobodna</t>
  </si>
  <si>
    <t>Przebudowa drogi powiatowej nr 1372N na odcinku Ruś-Bartąg etap I</t>
  </si>
  <si>
    <t>Powiat Węgorzewski</t>
  </si>
  <si>
    <t>Przebudowa drogi powiatowej nr 1750N w Powiecie Węgorzewskim - Etap II, odcinek I</t>
  </si>
  <si>
    <t>Rozbudowa drogi powiatowej nr 1504N na odcinku Kolonia - Spychowo, etap II od km. 6+190 do km 12+659</t>
  </si>
  <si>
    <t>Przebudowa - Poprawa warunków komunikacyjnych w ciągu trasy przygranicznej Gronowo - Górowo Iławeckie. Etap Grzędowo - Krzekoty, odc. Lutkowo - Krzekoty</t>
  </si>
  <si>
    <t xml:space="preserve"> 1……………………………………………………………….……………………………………………</t>
  </si>
  <si>
    <t xml:space="preserve"> 2. ……………………………………………………….………………………………………………….</t>
  </si>
  <si>
    <t>3………………………………………………………………..…………………………………………..</t>
  </si>
  <si>
    <t xml:space="preserve"> 4……………………………………………………………….……………………………………………</t>
  </si>
  <si>
    <t xml:space="preserve"> 5. ……………………………………………………….………………………………………………….</t>
  </si>
  <si>
    <t>6………………………………………………………………..…………………………………………..</t>
  </si>
  <si>
    <t>10.</t>
  </si>
  <si>
    <t>33.</t>
  </si>
  <si>
    <t xml:space="preserve">          ZATWIERDZAM</t>
  </si>
  <si>
    <t>Kategoria drogi - rodzaj listy</t>
  </si>
  <si>
    <t xml:space="preserve">Deklarowana kwota
środków własnych
(w zł)
</t>
  </si>
  <si>
    <t xml:space="preserve">
Ogółem wartość
(w zł)
</t>
  </si>
  <si>
    <t>powiatowe - lista podstawowa</t>
  </si>
  <si>
    <t>powiatowe - lista rezerwowa</t>
  </si>
  <si>
    <t>gminne - lista podstawowa</t>
  </si>
  <si>
    <t>gminne - lista rezerwowa</t>
  </si>
  <si>
    <t>Nr ewid.</t>
  </si>
  <si>
    <t>Jednostka Samorządu Terytorialnego</t>
  </si>
  <si>
    <t>Okres realizacji zadania</t>
  </si>
  <si>
    <t>% dofinansowania</t>
  </si>
  <si>
    <t>Kwota dofinansowania w podziale na lata</t>
  </si>
  <si>
    <t>Drogi powiatowe - lista podstawowa</t>
  </si>
  <si>
    <t>Drogi powiatowe - lista rezerwowa</t>
  </si>
  <si>
    <t>Drogi gminne - lista podstawowa</t>
  </si>
  <si>
    <t>Drogi gminne - lista rezerwowa</t>
  </si>
  <si>
    <t>Przebudowa dróg powiatowych w m. Ruda: 1. DP Nr 1869N Wólka Piska - Ruda od km 0+537 do km 1+029,93  2. DP Nr 1672N od drogi pow. Nr 1670N - Ruda - Drygały od km 2+708 do km 3+421,73</t>
  </si>
  <si>
    <t>Przebudowa drogi gminnej Prostki - Ostrykół - Lipińskie Małe</t>
  </si>
  <si>
    <t>Przebudowa drogi gminnej w miejscowości Jerzwałd</t>
  </si>
  <si>
    <t>Budowa dróg gminnych w miejscowości Jamielnik</t>
  </si>
  <si>
    <t>Przebudowa drogi gminnej nr 182033N Sugajenko - gr. wojew. (Sugajno)</t>
  </si>
  <si>
    <t>Remont drogi gminnej nr 152014N od drogi wojewódzkiej nr 530 do drogi powiatowej nr 1225N, Gmina Łukta</t>
  </si>
  <si>
    <t>Przebudowa drogi gminnej nr 186040N w miejscowości Gródki</t>
  </si>
  <si>
    <t>Przebudowa drogi gminnej 147006N, 147041N w m. Sampława, Ludwichowo</t>
  </si>
  <si>
    <t>Przebudowa odcinka drogi gminnej Nr 142001N - Małe Olecko od km 0+000 do km 2+947,0, Gmina Wieliczki</t>
  </si>
  <si>
    <t>Przebudowa drogi gminnej w miejscowości Nowe Borowe o długości około 530mb</t>
  </si>
  <si>
    <t>Przebudowa drogi gminnej nr 149005N w miejscowości Ligi - etap II</t>
  </si>
  <si>
    <t>Przebudowa drogi gminnej nr 183033N Montowo-Linowiec</t>
  </si>
  <si>
    <t>Przebudowa ulic Młynowa, Szkolna, Mickiewicza, Kościelna i Plac Wolności w Barcianach - etap I</t>
  </si>
  <si>
    <t>Budowa drogi gminnej publicznej od drogi powiatowej nr 1382N do miejscowości uzdrowiskowej Nowa Wieś Iławecka</t>
  </si>
  <si>
    <t>Przebudowa drogi gminnej publicznej nr 179005N Wierzbowo-kolonia</t>
  </si>
  <si>
    <t>Przebudowa drogi gminnej nr 198027N w miejscowościach Spychowo, Bystrz, Koczek (Etap II) od km 0+768,00 do km 2+042,10</t>
  </si>
  <si>
    <t>Remont drogi gminnej nr 138039N ul. Ogrodowa w miejscowości Kowale Oleckie</t>
  </si>
  <si>
    <t>Budowa ulicy Sportowej, rozbudowa ul.Spółdzielców i przebudowa ulic: E.Orzeszkowej, Asnyka, Prusa wraz z
budową i przebudową infrastruktury technicznej w Bisztynku</t>
  </si>
  <si>
    <t>Przebudowa dróg gminnych w miejscowości Franknowo na działkach nr 222, 223, 224, 225, 205</t>
  </si>
  <si>
    <t>Rozbudowa drogi gminnej nr 171008N w miejscowości Woźnice</t>
  </si>
  <si>
    <t>Budowa drogi Dargowo-Piniewo</t>
  </si>
  <si>
    <t>Przebudowa drogi gminnej długości 0,588 km, ul. Wojska Polskiego w m. Żytkiejmy o nr 140027N na dz. Nr 93,94,81/1,20 w obr. geod. Żytkiejmy</t>
  </si>
  <si>
    <t>Przebudowa nawierzchni drogi gminnej wraz z budową odwodnienia w m. Lubajny</t>
  </si>
  <si>
    <t>Budowa drogi gminnej nr 129075N Wilkasy - ulica Makowa</t>
  </si>
  <si>
    <t>Przebudowa drogi gminnej Nr 146052N w miejscowości Wikielec</t>
  </si>
  <si>
    <t>Budowa ulicy Tęczowej, Bursztynowej i Fiołkowej w ciągach dróg gminnych w Morągu</t>
  </si>
  <si>
    <t>Rozwój gminnej infrastruktury drogowej poprzez budowę drogi do specjalnej strefy ekonomicznej w Lidzbarku Warmińskim</t>
  </si>
  <si>
    <t>Przebudowa drogi gminnej Nr 101042N, łączącej miejscowość Janów (obręb Komorowo Żuławskie) i miejscowość Przezmark Wieś</t>
  </si>
  <si>
    <t>Rozbudowa ul. Kazimierza Wielkiego w Lubawie</t>
  </si>
  <si>
    <t>Budowa łącznika drogowego między ul. Grunwaldzką a Kolejową w Nowym Mieście Lubawskim</t>
  </si>
  <si>
    <t>Przebudowa nawierzchni ulicy Jagiełły w Olsztynku</t>
  </si>
  <si>
    <t>Przebudowa drogi gminnej nr 115507N ul. Gdańska w Ornecie</t>
  </si>
  <si>
    <t>Budowa drogi gminnej Nr 141028N dł. 1,497 km i odcinka drogi gminnej Nr 141038N od km 0+000 do km 0+286 w m. Możne Gmina Olecko</t>
  </si>
  <si>
    <t>Poprawa bezpieczeństwa komunikacyjnego dróg na terenie Gminy Stawiguda poprzez budowę drogi gminnej 162048N w Dorotowie</t>
  </si>
  <si>
    <t>Gmina Miejska Szczytno</t>
  </si>
  <si>
    <t>Gmina Biała Piska</t>
  </si>
  <si>
    <t>Gmina Nidzica</t>
  </si>
  <si>
    <t>Gmina Tolkmicko</t>
  </si>
  <si>
    <t>Gmina Węgorzewo</t>
  </si>
  <si>
    <t>Gmina Gołdap</t>
  </si>
  <si>
    <t>Gmina Miejska Giżycko</t>
  </si>
  <si>
    <t>Gmina Lidzbark</t>
  </si>
  <si>
    <t>Gmina Pisz</t>
  </si>
  <si>
    <t xml:space="preserve">Gmina Miasto Mrągowo  </t>
  </si>
  <si>
    <t>Gmina Miejska Bartoszyce</t>
  </si>
  <si>
    <t>Gmina Miejska Kętrzyn</t>
  </si>
  <si>
    <t>Przebudowa ul. Lidzbarskiej w Szczytnie</t>
  </si>
  <si>
    <t>Przebudowa drogi Gminnej ul. Kolejowa w Białej Piskiej</t>
  </si>
  <si>
    <t>Przebudowa drogi gminnej nr 190566N (ul. Dubieńska), nr 190522N (Łąkowa) i nr 190589N (ul. Długa) w Nidzicy</t>
  </si>
  <si>
    <t xml:space="preserve">Przebudowa ul. Rybackiej w Tolkmicku </t>
  </si>
  <si>
    <t>Przebudowa ul. Klonowej w Kolonii Rybackiej</t>
  </si>
  <si>
    <t>Przebudowa drogi gminnej - ulicy Spokojnej w Gołdapi</t>
  </si>
  <si>
    <t>Budowa dróg Szantowa-Kolejowa w Giżycku</t>
  </si>
  <si>
    <t>Przebudowa  dróg gminnych w Lidzbarku</t>
  </si>
  <si>
    <t>Przebudowa ulicy Nidzkiej w Piszu</t>
  </si>
  <si>
    <t>Budowa odcinka drogi gminnej nr 211095N - ul. Generała L. Okulickiego w Mrągowie</t>
  </si>
  <si>
    <t>Rozbudowa drogi gminnej Nr 201035N - ul. Nad Łyną w Bartoszycach</t>
  </si>
  <si>
    <t xml:space="preserve">Przebudowa dróg gminnych 208056N (ul. Zientary-Malewskiej) i 208047N  (ul. Olsztyńskiej) w Kętrzynie </t>
  </si>
  <si>
    <t>Wnioskowana kwota dofinansowania             (w zł¹)</t>
  </si>
  <si>
    <t>Ogółem wartość projektu (w zł)  - wartości kwalifikowalne</t>
  </si>
  <si>
    <t>Powiat Mrągowski</t>
  </si>
  <si>
    <t>Powiat Szczycieński</t>
  </si>
  <si>
    <t>34.</t>
  </si>
  <si>
    <t>71                    (rezygnacja beneficjenta z realizacji zadania)</t>
  </si>
  <si>
    <t>35.</t>
  </si>
  <si>
    <r>
      <t xml:space="preserve">60 </t>
    </r>
    <r>
      <rPr>
        <sz val="8"/>
        <color indexed="8"/>
        <rFont val="Arial"/>
        <family val="2"/>
      </rPr>
      <t>(rezygnacja beneficjenta z realizacji zadania)</t>
    </r>
  </si>
  <si>
    <r>
      <t xml:space="preserve">51 </t>
    </r>
    <r>
      <rPr>
        <sz val="8"/>
        <color indexed="8"/>
        <rFont val="Arial"/>
        <family val="2"/>
      </rPr>
      <t>(rezygnacja beneficjenta z realizacji zadania)</t>
    </r>
  </si>
  <si>
    <r>
      <t xml:space="preserve">30 </t>
    </r>
    <r>
      <rPr>
        <sz val="8"/>
        <color indexed="8"/>
        <rFont val="Arial"/>
        <family val="2"/>
      </rPr>
      <t>(rezygnacja beneficjenta z realizacji zadania)</t>
    </r>
  </si>
  <si>
    <r>
      <t xml:space="preserve">66 </t>
    </r>
    <r>
      <rPr>
        <sz val="8"/>
        <color indexed="8"/>
        <rFont val="Arial"/>
        <family val="2"/>
      </rPr>
      <t>(rezygnacja beneficjenta z realizacji zadania)</t>
    </r>
  </si>
  <si>
    <r>
      <t xml:space="preserve">38 </t>
    </r>
    <r>
      <rPr>
        <sz val="8"/>
        <color indexed="8"/>
        <rFont val="Arial"/>
        <family val="2"/>
      </rPr>
      <t>(rezygnacja beneficjenta z realizacji zadania)</t>
    </r>
  </si>
  <si>
    <r>
      <t xml:space="preserve">12                                        </t>
    </r>
    <r>
      <rPr>
        <sz val="8"/>
        <color indexed="8"/>
        <rFont val="Arial"/>
        <family val="2"/>
      </rPr>
      <t>(rezygnacja beneficjenta z realizacji zadania)</t>
    </r>
  </si>
  <si>
    <r>
      <t>2</t>
    </r>
    <r>
      <rPr>
        <sz val="8"/>
        <color indexed="8"/>
        <rFont val="Arial"/>
        <family val="2"/>
      </rPr>
      <t xml:space="preserve">   (rezygnacja beneficjenta z realizacji zadania)</t>
    </r>
  </si>
  <si>
    <t>36.</t>
  </si>
  <si>
    <t>37.</t>
  </si>
  <si>
    <t>38.</t>
  </si>
  <si>
    <t>Dofinansowanie przyznane w naborze (data)   28.11.2018 PRGiPID/FDS</t>
  </si>
  <si>
    <t>Powiat</t>
  </si>
  <si>
    <t>Powiat Działdowski</t>
  </si>
  <si>
    <t>Powiat Gołdapski</t>
  </si>
  <si>
    <t>Powiat Piski</t>
  </si>
  <si>
    <t>Powiat Nidzicki</t>
  </si>
  <si>
    <t>70              (rezygnacja beneficjenta z realizacji zadania)</t>
  </si>
  <si>
    <t>40 (rezygnacja beneficjenta z realizacji zadania)</t>
  </si>
  <si>
    <t>19 (rezygnacja beneficjenta z realizacji zadania)</t>
  </si>
  <si>
    <t>23 (rezygnacja beneficjenta z realizacji zadania)</t>
  </si>
  <si>
    <t>46 (rezygnacja beneficjenta z realizacji zadania)</t>
  </si>
  <si>
    <t>10 (rezygnacja beneficjenta z realizacji zadania)</t>
  </si>
  <si>
    <r>
      <t>ZMIENIONA LISTA ZADAŃ REKOMENDOWANYCH 
DO DOFINANSOWANIA W RAMACH FUNDUSZU DRÓG SAMORZĄDOWYCH
DROGI GMINNE I POWIATOWE (1)</t>
    </r>
    <r>
      <rPr>
        <b/>
        <strike/>
        <sz val="11"/>
        <color indexed="8"/>
        <rFont val="Arial"/>
        <family val="2"/>
      </rPr>
      <t xml:space="preserve">
</t>
    </r>
  </si>
  <si>
    <t>…………………………………………</t>
  </si>
  <si>
    <t>69 (umowa wygasła z mocy ustawy)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</si>
</sst>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9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30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2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vertical="center" wrapText="1"/>
    </xf>
    <xf numFmtId="0" fontId="62" fillId="0" borderId="0" xfId="0" applyFont="1" applyAlignment="1">
      <alignment horizontal="left" vertical="top"/>
    </xf>
    <xf numFmtId="4" fontId="19" fillId="0" borderId="12" xfId="0" applyNumberFormat="1" applyFont="1" applyBorder="1" applyAlignment="1">
      <alignment horizontal="left" vertical="center" wrapText="1"/>
    </xf>
    <xf numFmtId="4" fontId="17" fillId="0" borderId="12" xfId="0" applyNumberFormat="1" applyFont="1" applyBorder="1" applyAlignment="1">
      <alignment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7" fillId="0" borderId="12" xfId="0" applyNumberFormat="1" applyFont="1" applyBorder="1" applyAlignment="1">
      <alignment horizontal="right" vertical="center"/>
    </xf>
    <xf numFmtId="10" fontId="12" fillId="0" borderId="12" xfId="0" applyNumberFormat="1" applyFont="1" applyBorder="1" applyAlignment="1">
      <alignment horizontal="center" vertical="center" wrapText="1"/>
    </xf>
    <xf numFmtId="10" fontId="18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/>
    </xf>
    <xf numFmtId="10" fontId="6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8" fillId="0" borderId="14" xfId="0" applyNumberFormat="1" applyFont="1" applyBorder="1" applyAlignment="1">
      <alignment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/>
    </xf>
    <xf numFmtId="171" fontId="19" fillId="0" borderId="14" xfId="0" applyNumberFormat="1" applyFont="1" applyBorder="1" applyAlignment="1">
      <alignment horizontal="right" vertical="center" wrapText="1"/>
    </xf>
    <xf numFmtId="10" fontId="19" fillId="0" borderId="14" xfId="0" applyNumberFormat="1" applyFont="1" applyBorder="1" applyAlignment="1">
      <alignment horizontal="center" vertical="center" wrapText="1"/>
    </xf>
    <xf numFmtId="171" fontId="19" fillId="0" borderId="12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/>
    </xf>
    <xf numFmtId="10" fontId="19" fillId="0" borderId="1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right" vertical="center"/>
    </xf>
    <xf numFmtId="4" fontId="18" fillId="0" borderId="15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18" fillId="0" borderId="16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10" fontId="23" fillId="0" borderId="12" xfId="0" applyNumberFormat="1" applyFont="1" applyBorder="1" applyAlignment="1">
      <alignment horizontal="center" vertical="center" wrapText="1"/>
    </xf>
    <xf numFmtId="10" fontId="23" fillId="0" borderId="15" xfId="0" applyNumberFormat="1" applyFont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 wrapText="1"/>
    </xf>
    <xf numFmtId="10" fontId="18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4" fillId="0" borderId="0" xfId="0" applyFont="1" applyBorder="1" applyAlignment="1">
      <alignment wrapText="1"/>
    </xf>
    <xf numFmtId="43" fontId="18" fillId="0" borderId="0" xfId="42" applyFont="1" applyBorder="1" applyAlignment="1">
      <alignment wrapText="1"/>
    </xf>
    <xf numFmtId="43" fontId="17" fillId="0" borderId="0" xfId="42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18" fillId="0" borderId="1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right" wrapText="1" indent="2"/>
    </xf>
    <xf numFmtId="0" fontId="17" fillId="0" borderId="12" xfId="0" applyFont="1" applyBorder="1" applyAlignment="1">
      <alignment horizontal="right" wrapText="1" indent="2"/>
    </xf>
    <xf numFmtId="43" fontId="18" fillId="0" borderId="12" xfId="42" applyFont="1" applyBorder="1" applyAlignment="1">
      <alignment horizontal="center" wrapText="1"/>
    </xf>
    <xf numFmtId="43" fontId="17" fillId="0" borderId="12" xfId="42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right" wrapText="1" indent="2"/>
    </xf>
    <xf numFmtId="4" fontId="18" fillId="0" borderId="13" xfId="0" applyNumberFormat="1" applyFont="1" applyBorder="1" applyAlignment="1">
      <alignment horizontal="right" wrapText="1" indent="2"/>
    </xf>
    <xf numFmtId="43" fontId="18" fillId="0" borderId="21" xfId="42" applyFont="1" applyBorder="1" applyAlignment="1">
      <alignment horizontal="center" wrapText="1"/>
    </xf>
    <xf numFmtId="43" fontId="18" fillId="0" borderId="22" xfId="42" applyFont="1" applyBorder="1" applyAlignment="1">
      <alignment horizontal="center" wrapText="1"/>
    </xf>
    <xf numFmtId="43" fontId="18" fillId="0" borderId="13" xfId="42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8" fillId="0" borderId="12" xfId="0" applyNumberFormat="1" applyFont="1" applyBorder="1" applyAlignment="1">
      <alignment horizontal="right" wrapText="1" indent="2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4" fillId="0" borderId="12" xfId="0" applyFont="1" applyBorder="1" applyAlignment="1">
      <alignment horizontal="left"/>
    </xf>
    <xf numFmtId="0" fontId="18" fillId="0" borderId="12" xfId="0" applyFont="1" applyBorder="1" applyAlignment="1">
      <alignment horizontal="right" wrapText="1" indent="2"/>
    </xf>
    <xf numFmtId="43" fontId="17" fillId="0" borderId="21" xfId="42" applyFont="1" applyBorder="1" applyAlignment="1">
      <alignment horizontal="center" wrapText="1"/>
    </xf>
    <xf numFmtId="43" fontId="17" fillId="0" borderId="22" xfId="42" applyFont="1" applyBorder="1" applyAlignment="1">
      <alignment horizontal="center" wrapText="1"/>
    </xf>
    <xf numFmtId="43" fontId="17" fillId="0" borderId="13" xfId="42" applyFont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ane wejściow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4"/>
  <sheetViews>
    <sheetView tabSelected="1" zoomScale="90" zoomScaleNormal="90" zoomScalePageLayoutView="0" workbookViewId="0" topLeftCell="A73">
      <selection activeCell="M14" sqref="M14:Q14"/>
    </sheetView>
  </sheetViews>
  <sheetFormatPr defaultColWidth="9.140625" defaultRowHeight="15"/>
  <cols>
    <col min="1" max="1" width="4.00390625" style="1" customWidth="1"/>
    <col min="2" max="2" width="11.57421875" style="1" customWidth="1"/>
    <col min="3" max="3" width="13.7109375" style="1" customWidth="1"/>
    <col min="4" max="4" width="13.57421875" style="19" customWidth="1"/>
    <col min="5" max="5" width="33.7109375" style="19" customWidth="1"/>
    <col min="6" max="6" width="7.28125" style="1" customWidth="1"/>
    <col min="7" max="7" width="7.140625" style="1" customWidth="1"/>
    <col min="8" max="8" width="7.57421875" style="1" customWidth="1"/>
    <col min="9" max="9" width="13.57421875" style="1" customWidth="1"/>
    <col min="10" max="10" width="19.421875" style="19" customWidth="1"/>
    <col min="11" max="11" width="21.00390625" style="1" customWidth="1"/>
    <col min="12" max="12" width="17.57421875" style="1" customWidth="1"/>
    <col min="13" max="13" width="13.57421875" style="1" customWidth="1"/>
    <col min="14" max="14" width="7.140625" style="1" customWidth="1"/>
    <col min="15" max="15" width="5.7109375" style="1" customWidth="1"/>
    <col min="16" max="16" width="5.28125" style="1" customWidth="1"/>
    <col min="17" max="17" width="5.57421875" style="2" customWidth="1"/>
    <col min="18" max="20" width="5.7109375" style="2" customWidth="1"/>
    <col min="21" max="21" width="4.8515625" style="2" customWidth="1"/>
    <col min="22" max="22" width="5.28125" style="2" customWidth="1"/>
    <col min="23" max="23" width="5.57421875" style="1" customWidth="1"/>
    <col min="24" max="26" width="9.140625" style="1" customWidth="1"/>
    <col min="27" max="27" width="16.8515625" style="1" bestFit="1" customWidth="1"/>
    <col min="28" max="16384" width="9.140625" style="1" customWidth="1"/>
  </cols>
  <sheetData>
    <row r="1" spans="1:24" ht="24.75" customHeight="1">
      <c r="A1" s="5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5"/>
    </row>
    <row r="3" spans="1:24" ht="63" customHeight="1">
      <c r="A3" s="163" t="s">
        <v>231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14"/>
      <c r="X3" s="5"/>
    </row>
    <row r="4" spans="1:24" ht="13.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7"/>
      <c r="R4" s="7"/>
      <c r="S4" s="7"/>
      <c r="T4" s="7"/>
      <c r="U4" s="7"/>
      <c r="V4" s="7"/>
      <c r="W4" s="5"/>
      <c r="X4" s="5"/>
    </row>
    <row r="5" spans="1:24" ht="37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"/>
      <c r="R5" s="7"/>
      <c r="S5" s="7"/>
      <c r="T5" s="7"/>
      <c r="U5" s="7"/>
      <c r="V5" s="7"/>
      <c r="W5" s="5"/>
      <c r="X5" s="5"/>
    </row>
    <row r="6" spans="1:24" ht="24" customHeight="1">
      <c r="A6" s="5"/>
      <c r="B6" s="144"/>
      <c r="C6" s="144"/>
      <c r="D6" s="144"/>
      <c r="E6" s="144"/>
      <c r="F6" s="144"/>
      <c r="G6" s="144"/>
      <c r="H6" s="144"/>
      <c r="I6" s="144"/>
      <c r="J6" s="16"/>
      <c r="K6" s="16"/>
      <c r="L6" s="16"/>
      <c r="M6" s="17"/>
      <c r="N6" s="17"/>
      <c r="P6" s="177" t="s">
        <v>127</v>
      </c>
      <c r="Q6" s="178"/>
      <c r="R6" s="178"/>
      <c r="S6" s="178"/>
      <c r="T6" s="178"/>
      <c r="U6" s="178"/>
      <c r="V6" s="179"/>
      <c r="W6" s="115"/>
      <c r="X6" s="5"/>
    </row>
    <row r="7" spans="1:24" ht="58.5" customHeight="1">
      <c r="A7" s="5"/>
      <c r="B7" s="15"/>
      <c r="C7" s="15"/>
      <c r="D7" s="15"/>
      <c r="E7" s="15"/>
      <c r="F7" s="15"/>
      <c r="G7" s="15"/>
      <c r="H7" s="15"/>
      <c r="I7" s="15"/>
      <c r="J7" s="6"/>
      <c r="K7" s="6"/>
      <c r="L7" s="6"/>
      <c r="M7" s="6"/>
      <c r="N7" s="6"/>
      <c r="P7" s="117"/>
      <c r="Q7" s="111"/>
      <c r="R7" s="111"/>
      <c r="S7" s="111"/>
      <c r="T7" s="111"/>
      <c r="U7" s="111"/>
      <c r="V7" s="118"/>
      <c r="W7" s="111"/>
      <c r="X7" s="5"/>
    </row>
    <row r="8" spans="1:24" ht="33" customHeight="1">
      <c r="A8" s="5"/>
      <c r="B8" s="144"/>
      <c r="C8" s="144"/>
      <c r="D8" s="144"/>
      <c r="E8" s="144"/>
      <c r="F8" s="144"/>
      <c r="G8" s="144"/>
      <c r="H8" s="144"/>
      <c r="I8" s="144"/>
      <c r="J8" s="16"/>
      <c r="K8" s="16"/>
      <c r="L8" s="16"/>
      <c r="M8" s="17"/>
      <c r="N8" s="17"/>
      <c r="P8" s="148" t="s">
        <v>232</v>
      </c>
      <c r="Q8" s="149"/>
      <c r="R8" s="149"/>
      <c r="S8" s="149"/>
      <c r="T8" s="149"/>
      <c r="U8" s="149"/>
      <c r="V8" s="150"/>
      <c r="W8" s="116"/>
      <c r="X8" s="5"/>
    </row>
    <row r="9" spans="1:24" ht="20.25" customHeight="1">
      <c r="A9" s="5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111"/>
      <c r="Q9" s="111"/>
      <c r="R9" s="111"/>
      <c r="S9" s="111"/>
      <c r="T9" s="111"/>
      <c r="U9" s="111"/>
      <c r="V9" s="111"/>
      <c r="W9" s="111"/>
      <c r="X9" s="5"/>
    </row>
    <row r="10" spans="1:24" ht="27.75" customHeight="1">
      <c r="A10" s="186" t="s">
        <v>219</v>
      </c>
      <c r="B10" s="186"/>
      <c r="C10" s="186"/>
      <c r="D10" s="186"/>
      <c r="E10" s="186"/>
      <c r="F10" s="186"/>
      <c r="G10" s="186"/>
      <c r="H10" s="186"/>
      <c r="I10" s="186"/>
      <c r="J10" s="42"/>
      <c r="K10" s="9"/>
      <c r="L10" s="9"/>
      <c r="M10" s="9"/>
      <c r="N10" s="9"/>
      <c r="O10" s="9"/>
      <c r="P10" s="5"/>
      <c r="Q10" s="5"/>
      <c r="R10" s="5"/>
      <c r="S10" s="5"/>
      <c r="T10" s="5"/>
      <c r="U10" s="5"/>
      <c r="V10" s="5"/>
      <c r="W10" s="5"/>
      <c r="X10" s="5"/>
    </row>
    <row r="11" spans="1:24" ht="22.5" customHeight="1">
      <c r="A11" s="186" t="s">
        <v>36</v>
      </c>
      <c r="B11" s="186"/>
      <c r="C11" s="186"/>
      <c r="D11" s="186"/>
      <c r="E11" s="186"/>
      <c r="F11" s="186"/>
      <c r="G11" s="186"/>
      <c r="H11" s="186"/>
      <c r="I11" s="186"/>
      <c r="J11" s="42"/>
      <c r="K11" s="9"/>
      <c r="L11" s="9"/>
      <c r="M11" s="9"/>
      <c r="N11" s="9"/>
      <c r="O11" s="9"/>
      <c r="P11" s="5"/>
      <c r="Q11" s="5"/>
      <c r="R11" s="5"/>
      <c r="S11" s="5"/>
      <c r="T11" s="5"/>
      <c r="U11" s="5"/>
      <c r="V11" s="5"/>
      <c r="W11" s="5"/>
      <c r="X11" s="5"/>
    </row>
    <row r="12" spans="1:24" ht="54" customHeight="1">
      <c r="A12" s="187" t="s">
        <v>37</v>
      </c>
      <c r="B12" s="187"/>
      <c r="C12" s="187"/>
      <c r="D12" s="187"/>
      <c r="E12" s="187"/>
      <c r="F12" s="187"/>
      <c r="G12" s="187"/>
      <c r="H12" s="187"/>
      <c r="I12" s="187"/>
      <c r="J12" s="42"/>
      <c r="K12" s="22"/>
      <c r="L12" s="22"/>
      <c r="M12" s="22"/>
      <c r="N12" s="22"/>
      <c r="O12" s="22"/>
      <c r="P12" s="5"/>
      <c r="Q12" s="7"/>
      <c r="R12" s="7"/>
      <c r="S12" s="7"/>
      <c r="T12" s="7"/>
      <c r="U12" s="7"/>
      <c r="V12" s="7"/>
      <c r="W12" s="5"/>
      <c r="X12" s="5"/>
    </row>
    <row r="13" spans="1:24" ht="42" customHeight="1">
      <c r="A13" s="157" t="s">
        <v>128</v>
      </c>
      <c r="B13" s="157"/>
      <c r="C13" s="157"/>
      <c r="D13" s="157"/>
      <c r="E13" s="157"/>
      <c r="F13" s="157"/>
      <c r="G13" s="145" t="s">
        <v>38</v>
      </c>
      <c r="H13" s="146"/>
      <c r="I13" s="146"/>
      <c r="J13" s="147"/>
      <c r="K13" s="157" t="s">
        <v>202</v>
      </c>
      <c r="L13" s="157"/>
      <c r="M13" s="157" t="s">
        <v>129</v>
      </c>
      <c r="N13" s="157"/>
      <c r="O13" s="157"/>
      <c r="P13" s="157"/>
      <c r="Q13" s="157"/>
      <c r="R13" s="188" t="s">
        <v>130</v>
      </c>
      <c r="S13" s="189"/>
      <c r="T13" s="189"/>
      <c r="U13" s="189"/>
      <c r="V13" s="190"/>
      <c r="W13" s="119"/>
      <c r="X13" s="5"/>
    </row>
    <row r="14" spans="1:27" ht="20.25" customHeight="1">
      <c r="A14" s="180" t="s">
        <v>131</v>
      </c>
      <c r="B14" s="180"/>
      <c r="C14" s="180"/>
      <c r="D14" s="180"/>
      <c r="E14" s="180"/>
      <c r="F14" s="180"/>
      <c r="G14" s="129">
        <v>21</v>
      </c>
      <c r="H14" s="130"/>
      <c r="I14" s="130"/>
      <c r="J14" s="131"/>
      <c r="K14" s="165">
        <f>SUM(J23:J44)</f>
        <v>37518619.45</v>
      </c>
      <c r="L14" s="181"/>
      <c r="M14" s="155">
        <f>SUM(K23:K44)</f>
        <v>38170389.47</v>
      </c>
      <c r="N14" s="155"/>
      <c r="O14" s="155"/>
      <c r="P14" s="155"/>
      <c r="Q14" s="155"/>
      <c r="R14" s="160">
        <f>K14+M14</f>
        <v>75689008.92</v>
      </c>
      <c r="S14" s="161"/>
      <c r="T14" s="161"/>
      <c r="U14" s="161"/>
      <c r="V14" s="162"/>
      <c r="W14" s="120"/>
      <c r="X14" s="5"/>
      <c r="AA14" s="20"/>
    </row>
    <row r="15" spans="1:27" ht="20.25" customHeight="1">
      <c r="A15" s="180" t="s">
        <v>132</v>
      </c>
      <c r="B15" s="180"/>
      <c r="C15" s="180"/>
      <c r="D15" s="180"/>
      <c r="E15" s="180"/>
      <c r="F15" s="180"/>
      <c r="G15" s="132">
        <v>0</v>
      </c>
      <c r="H15" s="133"/>
      <c r="I15" s="133"/>
      <c r="J15" s="134"/>
      <c r="K15" s="158">
        <f>SUM(J49:J55)</f>
        <v>0</v>
      </c>
      <c r="L15" s="159"/>
      <c r="M15" s="160">
        <f>SUM(K49:K55)</f>
        <v>0</v>
      </c>
      <c r="N15" s="161"/>
      <c r="O15" s="161"/>
      <c r="P15" s="161"/>
      <c r="Q15" s="162"/>
      <c r="R15" s="160">
        <f>SUM(K15:Q15)</f>
        <v>0</v>
      </c>
      <c r="S15" s="161"/>
      <c r="T15" s="161"/>
      <c r="U15" s="161"/>
      <c r="V15" s="162"/>
      <c r="W15" s="120"/>
      <c r="X15" s="5"/>
      <c r="AA15" s="20"/>
    </row>
    <row r="16" spans="1:27" ht="21" customHeight="1">
      <c r="A16" s="180" t="s">
        <v>133</v>
      </c>
      <c r="B16" s="180"/>
      <c r="C16" s="180"/>
      <c r="D16" s="180"/>
      <c r="E16" s="180"/>
      <c r="F16" s="180"/>
      <c r="G16" s="129">
        <v>35</v>
      </c>
      <c r="H16" s="130"/>
      <c r="I16" s="130"/>
      <c r="J16" s="131"/>
      <c r="K16" s="165">
        <f>SUM(J60:J97)</f>
        <v>30985148.23</v>
      </c>
      <c r="L16" s="165"/>
      <c r="M16" s="155">
        <f>SUM(K60:K97)</f>
        <v>31125986.840000004</v>
      </c>
      <c r="N16" s="155"/>
      <c r="O16" s="155"/>
      <c r="P16" s="155"/>
      <c r="Q16" s="155"/>
      <c r="R16" s="160">
        <f>K16+M16</f>
        <v>62111135.07000001</v>
      </c>
      <c r="S16" s="161"/>
      <c r="T16" s="161"/>
      <c r="U16" s="161"/>
      <c r="V16" s="162"/>
      <c r="W16" s="120"/>
      <c r="X16" s="5"/>
      <c r="AA16" s="20"/>
    </row>
    <row r="17" spans="1:27" ht="21" customHeight="1">
      <c r="A17" s="180" t="s">
        <v>134</v>
      </c>
      <c r="B17" s="180"/>
      <c r="C17" s="180"/>
      <c r="D17" s="180"/>
      <c r="E17" s="180"/>
      <c r="F17" s="180"/>
      <c r="G17" s="132">
        <v>0</v>
      </c>
      <c r="H17" s="133"/>
      <c r="I17" s="133"/>
      <c r="J17" s="134"/>
      <c r="K17" s="158">
        <f>SUM(K103:K113)</f>
        <v>0</v>
      </c>
      <c r="L17" s="159"/>
      <c r="M17" s="160">
        <f>SUM(L103:L113)</f>
        <v>0</v>
      </c>
      <c r="N17" s="161"/>
      <c r="O17" s="161"/>
      <c r="P17" s="161"/>
      <c r="Q17" s="162"/>
      <c r="R17" s="160">
        <f>SUM(K17:Q17)</f>
        <v>0</v>
      </c>
      <c r="S17" s="161"/>
      <c r="T17" s="161"/>
      <c r="U17" s="161"/>
      <c r="V17" s="162"/>
      <c r="W17" s="120"/>
      <c r="X17" s="5"/>
      <c r="AA17" s="20"/>
    </row>
    <row r="18" spans="1:24" ht="20.25" customHeight="1">
      <c r="A18" s="185" t="s">
        <v>39</v>
      </c>
      <c r="B18" s="185"/>
      <c r="C18" s="185"/>
      <c r="D18" s="185"/>
      <c r="E18" s="185"/>
      <c r="F18" s="185"/>
      <c r="G18" s="135">
        <f>G14+G16</f>
        <v>56</v>
      </c>
      <c r="H18" s="136"/>
      <c r="I18" s="136"/>
      <c r="J18" s="137"/>
      <c r="K18" s="153">
        <f>K14+K16</f>
        <v>68503767.68</v>
      </c>
      <c r="L18" s="154"/>
      <c r="M18" s="156">
        <f>M14+M16</f>
        <v>69296376.31</v>
      </c>
      <c r="N18" s="156"/>
      <c r="O18" s="156"/>
      <c r="P18" s="156"/>
      <c r="Q18" s="156"/>
      <c r="R18" s="182">
        <f>K18+M18</f>
        <v>137800143.99</v>
      </c>
      <c r="S18" s="183"/>
      <c r="T18" s="183"/>
      <c r="U18" s="183"/>
      <c r="V18" s="184"/>
      <c r="W18" s="121"/>
      <c r="X18" s="5"/>
    </row>
    <row r="19" spans="1:24" ht="145.5" customHeight="1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"/>
      <c r="Q19" s="7"/>
      <c r="R19" s="7"/>
      <c r="S19" s="7"/>
      <c r="T19" s="7"/>
      <c r="U19" s="7"/>
      <c r="V19" s="7"/>
      <c r="W19" s="5"/>
      <c r="X19" s="5"/>
    </row>
    <row r="20" spans="1:24" ht="37.5" customHeight="1">
      <c r="A20" s="151" t="s">
        <v>140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2"/>
      <c r="X20" s="5"/>
    </row>
    <row r="21" spans="1:23" s="3" customFormat="1" ht="32.25" customHeight="1">
      <c r="A21" s="140" t="s">
        <v>71</v>
      </c>
      <c r="B21" s="126" t="s">
        <v>135</v>
      </c>
      <c r="C21" s="169" t="s">
        <v>136</v>
      </c>
      <c r="D21" s="141"/>
      <c r="E21" s="126" t="s">
        <v>31</v>
      </c>
      <c r="F21" s="126" t="s">
        <v>32</v>
      </c>
      <c r="G21" s="126" t="s">
        <v>33</v>
      </c>
      <c r="H21" s="126" t="s">
        <v>137</v>
      </c>
      <c r="I21" s="141" t="s">
        <v>203</v>
      </c>
      <c r="J21" s="126" t="s">
        <v>34</v>
      </c>
      <c r="K21" s="126" t="s">
        <v>35</v>
      </c>
      <c r="L21" s="126" t="s">
        <v>138</v>
      </c>
      <c r="M21" s="126" t="s">
        <v>139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2"/>
    </row>
    <row r="22" spans="1:26" ht="54.75" customHeight="1">
      <c r="A22" s="140"/>
      <c r="B22" s="126"/>
      <c r="C22" s="170"/>
      <c r="D22" s="142"/>
      <c r="E22" s="126"/>
      <c r="F22" s="126"/>
      <c r="G22" s="126"/>
      <c r="H22" s="126"/>
      <c r="I22" s="142"/>
      <c r="J22" s="126"/>
      <c r="K22" s="126"/>
      <c r="L22" s="126"/>
      <c r="M22" s="30">
        <v>2019</v>
      </c>
      <c r="N22" s="30">
        <v>2020</v>
      </c>
      <c r="O22" s="30">
        <v>2021</v>
      </c>
      <c r="P22" s="31">
        <v>2022</v>
      </c>
      <c r="Q22" s="31">
        <v>2023</v>
      </c>
      <c r="R22" s="31">
        <v>2024</v>
      </c>
      <c r="S22" s="31">
        <v>2025</v>
      </c>
      <c r="T22" s="31">
        <v>2026</v>
      </c>
      <c r="U22" s="31">
        <v>2027</v>
      </c>
      <c r="V22" s="30">
        <v>2028</v>
      </c>
      <c r="W22" s="5"/>
      <c r="Z22" s="14"/>
    </row>
    <row r="23" spans="1:23" ht="65.25" customHeight="1">
      <c r="A23" s="29" t="s">
        <v>40</v>
      </c>
      <c r="B23" s="36">
        <v>36</v>
      </c>
      <c r="C23" s="171" t="s">
        <v>26</v>
      </c>
      <c r="D23" s="172"/>
      <c r="E23" s="39" t="s">
        <v>107</v>
      </c>
      <c r="F23" s="36" t="s">
        <v>1</v>
      </c>
      <c r="G23" s="37">
        <v>1.558</v>
      </c>
      <c r="H23" s="35">
        <v>2019</v>
      </c>
      <c r="I23" s="51">
        <f>J23+K23</f>
        <v>2460180.0700000003</v>
      </c>
      <c r="J23" s="46">
        <v>1230090</v>
      </c>
      <c r="K23" s="38">
        <v>1230090.07</v>
      </c>
      <c r="L23" s="47">
        <v>0.5</v>
      </c>
      <c r="M23" s="38">
        <f>J23</f>
        <v>1230090</v>
      </c>
      <c r="N23" s="47"/>
      <c r="O23" s="25"/>
      <c r="P23" s="26"/>
      <c r="Q23" s="27"/>
      <c r="R23" s="27"/>
      <c r="S23" s="27"/>
      <c r="T23" s="27"/>
      <c r="U23" s="27"/>
      <c r="V23" s="28"/>
      <c r="W23" s="5"/>
    </row>
    <row r="24" spans="1:23" ht="55.5" customHeight="1">
      <c r="A24" s="29" t="s">
        <v>41</v>
      </c>
      <c r="B24" s="36">
        <v>14</v>
      </c>
      <c r="C24" s="171" t="s">
        <v>20</v>
      </c>
      <c r="D24" s="172"/>
      <c r="E24" s="39" t="s">
        <v>94</v>
      </c>
      <c r="F24" s="36" t="s">
        <v>1</v>
      </c>
      <c r="G24" s="37">
        <v>2.147</v>
      </c>
      <c r="H24" s="35">
        <v>2019</v>
      </c>
      <c r="I24" s="51">
        <f aca="true" t="shared" si="0" ref="I24:I44">J24+K24</f>
        <v>3502063.99</v>
      </c>
      <c r="J24" s="46">
        <v>1751031.99</v>
      </c>
      <c r="K24" s="38">
        <v>1751032</v>
      </c>
      <c r="L24" s="47">
        <v>0.5</v>
      </c>
      <c r="M24" s="38">
        <f aca="true" t="shared" si="1" ref="M24:M40">J24</f>
        <v>1751031.99</v>
      </c>
      <c r="N24" s="47"/>
      <c r="O24" s="25"/>
      <c r="P24" s="26"/>
      <c r="Q24" s="27"/>
      <c r="R24" s="27"/>
      <c r="S24" s="27"/>
      <c r="T24" s="27"/>
      <c r="U24" s="27"/>
      <c r="V24" s="28"/>
      <c r="W24" s="5"/>
    </row>
    <row r="25" spans="1:23" ht="48.75" customHeight="1">
      <c r="A25" s="29" t="s">
        <v>42</v>
      </c>
      <c r="B25" s="36">
        <v>22</v>
      </c>
      <c r="C25" s="171" t="s">
        <v>29</v>
      </c>
      <c r="D25" s="172"/>
      <c r="E25" s="39" t="s">
        <v>98</v>
      </c>
      <c r="F25" s="36" t="s">
        <v>1</v>
      </c>
      <c r="G25" s="37">
        <v>2.158</v>
      </c>
      <c r="H25" s="35">
        <v>2019</v>
      </c>
      <c r="I25" s="51">
        <f t="shared" si="0"/>
        <v>5876699.390000001</v>
      </c>
      <c r="J25" s="46">
        <v>2938349</v>
      </c>
      <c r="K25" s="38">
        <v>2938350.39</v>
      </c>
      <c r="L25" s="47">
        <v>0.5</v>
      </c>
      <c r="M25" s="38">
        <f t="shared" si="1"/>
        <v>2938349</v>
      </c>
      <c r="N25" s="47"/>
      <c r="O25" s="25"/>
      <c r="P25" s="26"/>
      <c r="Q25" s="27"/>
      <c r="R25" s="27"/>
      <c r="S25" s="27"/>
      <c r="T25" s="27"/>
      <c r="U25" s="27"/>
      <c r="V25" s="28"/>
      <c r="W25" s="5"/>
    </row>
    <row r="26" spans="1:23" ht="63.75" customHeight="1">
      <c r="A26" s="29" t="s">
        <v>43</v>
      </c>
      <c r="B26" s="36">
        <v>34</v>
      </c>
      <c r="C26" s="171" t="s">
        <v>23</v>
      </c>
      <c r="D26" s="172"/>
      <c r="E26" s="39" t="s">
        <v>118</v>
      </c>
      <c r="F26" s="36" t="s">
        <v>1</v>
      </c>
      <c r="G26" s="37">
        <v>3.535</v>
      </c>
      <c r="H26" s="35">
        <v>2019</v>
      </c>
      <c r="I26" s="51">
        <f t="shared" si="0"/>
        <v>4907812.09</v>
      </c>
      <c r="J26" s="46">
        <v>2453906</v>
      </c>
      <c r="K26" s="38">
        <v>2453906.09</v>
      </c>
      <c r="L26" s="47">
        <v>0.5</v>
      </c>
      <c r="M26" s="38">
        <f t="shared" si="1"/>
        <v>2453906</v>
      </c>
      <c r="N26" s="47"/>
      <c r="O26" s="25"/>
      <c r="P26" s="26"/>
      <c r="Q26" s="27"/>
      <c r="R26" s="27"/>
      <c r="S26" s="27"/>
      <c r="T26" s="27"/>
      <c r="U26" s="27"/>
      <c r="V26" s="28"/>
      <c r="W26" s="5"/>
    </row>
    <row r="27" spans="1:23" ht="64.5" customHeight="1">
      <c r="A27" s="29" t="s">
        <v>44</v>
      </c>
      <c r="B27" s="36">
        <v>27</v>
      </c>
      <c r="C27" s="171" t="s">
        <v>22</v>
      </c>
      <c r="D27" s="172"/>
      <c r="E27" s="39" t="s">
        <v>102</v>
      </c>
      <c r="F27" s="36" t="s">
        <v>1</v>
      </c>
      <c r="G27" s="37">
        <v>4.6</v>
      </c>
      <c r="H27" s="35">
        <v>2019</v>
      </c>
      <c r="I27" s="51">
        <f t="shared" si="0"/>
        <v>4145862.04</v>
      </c>
      <c r="J27" s="46">
        <v>2072931.02</v>
      </c>
      <c r="K27" s="38">
        <v>2072931.02</v>
      </c>
      <c r="L27" s="47">
        <v>0.5</v>
      </c>
      <c r="M27" s="38">
        <f t="shared" si="1"/>
        <v>2072931.02</v>
      </c>
      <c r="N27" s="47"/>
      <c r="O27" s="25"/>
      <c r="P27" s="26"/>
      <c r="Q27" s="27"/>
      <c r="R27" s="27"/>
      <c r="S27" s="27"/>
      <c r="T27" s="27"/>
      <c r="U27" s="27"/>
      <c r="V27" s="28"/>
      <c r="W27" s="5"/>
    </row>
    <row r="28" spans="1:23" ht="47.25" customHeight="1">
      <c r="A28" s="29" t="s">
        <v>45</v>
      </c>
      <c r="B28" s="36">
        <v>49</v>
      </c>
      <c r="C28" s="171" t="s">
        <v>111</v>
      </c>
      <c r="D28" s="172"/>
      <c r="E28" s="39" t="s">
        <v>112</v>
      </c>
      <c r="F28" s="36" t="s">
        <v>1</v>
      </c>
      <c r="G28" s="37">
        <v>1.238</v>
      </c>
      <c r="H28" s="35">
        <v>2019</v>
      </c>
      <c r="I28" s="51">
        <f t="shared" si="0"/>
        <v>1179724.9</v>
      </c>
      <c r="J28" s="46">
        <v>589862.45</v>
      </c>
      <c r="K28" s="38">
        <v>589862.45</v>
      </c>
      <c r="L28" s="47">
        <v>0.5</v>
      </c>
      <c r="M28" s="38">
        <f t="shared" si="1"/>
        <v>589862.45</v>
      </c>
      <c r="N28" s="47"/>
      <c r="O28" s="25"/>
      <c r="P28" s="26"/>
      <c r="Q28" s="27"/>
      <c r="R28" s="27"/>
      <c r="S28" s="27"/>
      <c r="T28" s="27"/>
      <c r="U28" s="27"/>
      <c r="V28" s="28"/>
      <c r="W28" s="5"/>
    </row>
    <row r="29" spans="1:23" ht="46.5" customHeight="1">
      <c r="A29" s="29" t="s">
        <v>46</v>
      </c>
      <c r="B29" s="36">
        <v>37</v>
      </c>
      <c r="C29" s="171" t="s">
        <v>26</v>
      </c>
      <c r="D29" s="172"/>
      <c r="E29" s="39" t="s">
        <v>108</v>
      </c>
      <c r="F29" s="36" t="s">
        <v>1</v>
      </c>
      <c r="G29" s="37">
        <v>3.761</v>
      </c>
      <c r="H29" s="35">
        <v>2019</v>
      </c>
      <c r="I29" s="51">
        <f t="shared" si="0"/>
        <v>4388454.09</v>
      </c>
      <c r="J29" s="46">
        <v>2194227</v>
      </c>
      <c r="K29" s="38">
        <v>2194227.09</v>
      </c>
      <c r="L29" s="47">
        <v>0.5</v>
      </c>
      <c r="M29" s="38">
        <f t="shared" si="1"/>
        <v>2194227</v>
      </c>
      <c r="N29" s="47"/>
      <c r="O29" s="25"/>
      <c r="P29" s="26"/>
      <c r="Q29" s="27"/>
      <c r="R29" s="27"/>
      <c r="S29" s="27"/>
      <c r="T29" s="27"/>
      <c r="U29" s="27"/>
      <c r="V29" s="28"/>
      <c r="W29" s="5"/>
    </row>
    <row r="30" spans="1:23" ht="39" customHeight="1">
      <c r="A30" s="29" t="s">
        <v>47</v>
      </c>
      <c r="B30" s="36">
        <v>53</v>
      </c>
      <c r="C30" s="171" t="s">
        <v>27</v>
      </c>
      <c r="D30" s="172"/>
      <c r="E30" s="39" t="s">
        <v>114</v>
      </c>
      <c r="F30" s="36" t="s">
        <v>1</v>
      </c>
      <c r="G30" s="37">
        <v>2.276</v>
      </c>
      <c r="H30" s="35">
        <v>2019</v>
      </c>
      <c r="I30" s="51">
        <f t="shared" si="0"/>
        <v>5800000</v>
      </c>
      <c r="J30" s="46">
        <v>2900000</v>
      </c>
      <c r="K30" s="38">
        <v>2900000</v>
      </c>
      <c r="L30" s="47">
        <v>0.5</v>
      </c>
      <c r="M30" s="38">
        <f t="shared" si="1"/>
        <v>2900000</v>
      </c>
      <c r="N30" s="47"/>
      <c r="O30" s="25"/>
      <c r="P30" s="26"/>
      <c r="Q30" s="27"/>
      <c r="R30" s="27"/>
      <c r="S30" s="27"/>
      <c r="T30" s="27"/>
      <c r="U30" s="27"/>
      <c r="V30" s="28"/>
      <c r="W30" s="5"/>
    </row>
    <row r="31" spans="1:23" ht="48" customHeight="1">
      <c r="A31" s="29" t="s">
        <v>48</v>
      </c>
      <c r="B31" s="36">
        <v>33</v>
      </c>
      <c r="C31" s="171" t="s">
        <v>23</v>
      </c>
      <c r="D31" s="172"/>
      <c r="E31" s="39" t="s">
        <v>105</v>
      </c>
      <c r="F31" s="36" t="s">
        <v>1</v>
      </c>
      <c r="G31" s="37">
        <v>0.335</v>
      </c>
      <c r="H31" s="35">
        <v>2019</v>
      </c>
      <c r="I31" s="51">
        <f t="shared" si="0"/>
        <v>779791.6699999999</v>
      </c>
      <c r="J31" s="46">
        <v>389895</v>
      </c>
      <c r="K31" s="38">
        <v>389896.67</v>
      </c>
      <c r="L31" s="47">
        <v>0.5</v>
      </c>
      <c r="M31" s="38">
        <f t="shared" si="1"/>
        <v>389895</v>
      </c>
      <c r="N31" s="47"/>
      <c r="O31" s="25"/>
      <c r="P31" s="26"/>
      <c r="Q31" s="27"/>
      <c r="R31" s="27"/>
      <c r="S31" s="27"/>
      <c r="T31" s="27"/>
      <c r="U31" s="27"/>
      <c r="V31" s="28"/>
      <c r="W31" s="5"/>
    </row>
    <row r="32" spans="1:23" ht="69" customHeight="1">
      <c r="A32" s="29" t="s">
        <v>125</v>
      </c>
      <c r="B32" s="99" t="s">
        <v>230</v>
      </c>
      <c r="C32" s="171" t="s">
        <v>21</v>
      </c>
      <c r="D32" s="172"/>
      <c r="E32" s="39" t="s">
        <v>93</v>
      </c>
      <c r="F32" s="36" t="s">
        <v>5</v>
      </c>
      <c r="G32" s="37">
        <v>0</v>
      </c>
      <c r="H32" s="35">
        <v>2019</v>
      </c>
      <c r="I32" s="51">
        <f t="shared" si="0"/>
        <v>0</v>
      </c>
      <c r="J32" s="46">
        <v>0</v>
      </c>
      <c r="K32" s="38">
        <v>0</v>
      </c>
      <c r="L32" s="47">
        <v>0</v>
      </c>
      <c r="M32" s="38">
        <f t="shared" si="1"/>
        <v>0</v>
      </c>
      <c r="N32" s="47"/>
      <c r="O32" s="25"/>
      <c r="P32" s="26"/>
      <c r="Q32" s="27"/>
      <c r="R32" s="27"/>
      <c r="S32" s="27"/>
      <c r="T32" s="27"/>
      <c r="U32" s="27"/>
      <c r="V32" s="28"/>
      <c r="W32" s="5"/>
    </row>
    <row r="33" spans="1:29" s="21" customFormat="1" ht="59.25" customHeight="1">
      <c r="A33" s="29" t="s">
        <v>49</v>
      </c>
      <c r="B33" s="36">
        <v>29</v>
      </c>
      <c r="C33" s="171" t="s">
        <v>24</v>
      </c>
      <c r="D33" s="172"/>
      <c r="E33" s="39" t="s">
        <v>104</v>
      </c>
      <c r="F33" s="36" t="s">
        <v>1</v>
      </c>
      <c r="G33" s="37">
        <v>0.92</v>
      </c>
      <c r="H33" s="35">
        <v>2019</v>
      </c>
      <c r="I33" s="51">
        <f t="shared" si="0"/>
        <v>1988070.09</v>
      </c>
      <c r="J33" s="46">
        <v>994035.04</v>
      </c>
      <c r="K33" s="38">
        <v>994035.05</v>
      </c>
      <c r="L33" s="47">
        <v>0.5</v>
      </c>
      <c r="M33" s="38">
        <f t="shared" si="1"/>
        <v>994035.04</v>
      </c>
      <c r="N33" s="47"/>
      <c r="O33" s="25"/>
      <c r="P33" s="26"/>
      <c r="Q33" s="27"/>
      <c r="R33" s="27"/>
      <c r="S33" s="27"/>
      <c r="T33" s="27"/>
      <c r="U33" s="27"/>
      <c r="V33" s="28"/>
      <c r="W33" s="111"/>
      <c r="X33" s="123"/>
      <c r="Y33" s="123"/>
      <c r="Z33" s="123"/>
      <c r="AA33" s="123"/>
      <c r="AB33" s="123"/>
      <c r="AC33" s="123"/>
    </row>
    <row r="34" spans="1:23" ht="48.75" customHeight="1">
      <c r="A34" s="29" t="s">
        <v>50</v>
      </c>
      <c r="B34" s="36">
        <v>8</v>
      </c>
      <c r="C34" s="171" t="s">
        <v>28</v>
      </c>
      <c r="D34" s="172"/>
      <c r="E34" s="39" t="s">
        <v>92</v>
      </c>
      <c r="F34" s="36" t="s">
        <v>1</v>
      </c>
      <c r="G34" s="37">
        <v>2.14</v>
      </c>
      <c r="H34" s="35">
        <v>2019</v>
      </c>
      <c r="I34" s="51">
        <f t="shared" si="0"/>
        <v>2066444.9</v>
      </c>
      <c r="J34" s="46">
        <v>1033222.45</v>
      </c>
      <c r="K34" s="38">
        <v>1033222.45</v>
      </c>
      <c r="L34" s="47">
        <v>0.5</v>
      </c>
      <c r="M34" s="38">
        <f t="shared" si="1"/>
        <v>1033222.45</v>
      </c>
      <c r="N34" s="47"/>
      <c r="O34" s="25"/>
      <c r="P34" s="26"/>
      <c r="Q34" s="27"/>
      <c r="R34" s="27"/>
      <c r="S34" s="27"/>
      <c r="T34" s="27"/>
      <c r="U34" s="27"/>
      <c r="V34" s="28"/>
      <c r="W34" s="5"/>
    </row>
    <row r="35" spans="1:23" ht="48" customHeight="1">
      <c r="A35" s="29" t="s">
        <v>51</v>
      </c>
      <c r="B35" s="36">
        <v>55</v>
      </c>
      <c r="C35" s="171" t="s">
        <v>115</v>
      </c>
      <c r="D35" s="172"/>
      <c r="E35" s="39" t="s">
        <v>116</v>
      </c>
      <c r="F35" s="36" t="s">
        <v>1</v>
      </c>
      <c r="G35" s="37">
        <v>2.467</v>
      </c>
      <c r="H35" s="35">
        <v>2019</v>
      </c>
      <c r="I35" s="51">
        <f t="shared" si="0"/>
        <v>1257154.98</v>
      </c>
      <c r="J35" s="46">
        <v>628577.49</v>
      </c>
      <c r="K35" s="38">
        <v>628577.49</v>
      </c>
      <c r="L35" s="47">
        <v>0.5</v>
      </c>
      <c r="M35" s="38">
        <f t="shared" si="1"/>
        <v>628577.49</v>
      </c>
      <c r="N35" s="47"/>
      <c r="O35" s="25"/>
      <c r="P35" s="26"/>
      <c r="Q35" s="27"/>
      <c r="R35" s="27"/>
      <c r="S35" s="27"/>
      <c r="T35" s="27"/>
      <c r="U35" s="27"/>
      <c r="V35" s="28"/>
      <c r="W35" s="5"/>
    </row>
    <row r="36" spans="1:23" ht="58.5" customHeight="1">
      <c r="A36" s="29" t="s">
        <v>52</v>
      </c>
      <c r="B36" s="36">
        <v>28</v>
      </c>
      <c r="C36" s="171" t="s">
        <v>24</v>
      </c>
      <c r="D36" s="172"/>
      <c r="E36" s="39" t="s">
        <v>103</v>
      </c>
      <c r="F36" s="36" t="s">
        <v>1</v>
      </c>
      <c r="G36" s="37">
        <v>0.379</v>
      </c>
      <c r="H36" s="35">
        <v>2019</v>
      </c>
      <c r="I36" s="51">
        <f t="shared" si="0"/>
        <v>1769960.25</v>
      </c>
      <c r="J36" s="46">
        <v>884980.12</v>
      </c>
      <c r="K36" s="38">
        <v>884980.13</v>
      </c>
      <c r="L36" s="47">
        <v>0.5</v>
      </c>
      <c r="M36" s="38">
        <f t="shared" si="1"/>
        <v>884980.12</v>
      </c>
      <c r="N36" s="47"/>
      <c r="O36" s="25"/>
      <c r="P36" s="26"/>
      <c r="Q36" s="27"/>
      <c r="R36" s="27"/>
      <c r="S36" s="27"/>
      <c r="T36" s="27"/>
      <c r="U36" s="27"/>
      <c r="V36" s="28"/>
      <c r="W36" s="5"/>
    </row>
    <row r="37" spans="1:23" ht="56.25" customHeight="1">
      <c r="A37" s="29" t="s">
        <v>53</v>
      </c>
      <c r="B37" s="36">
        <v>35</v>
      </c>
      <c r="C37" s="171" t="s">
        <v>77</v>
      </c>
      <c r="D37" s="172"/>
      <c r="E37" s="39" t="s">
        <v>106</v>
      </c>
      <c r="F37" s="36" t="s">
        <v>1</v>
      </c>
      <c r="G37" s="37">
        <v>3.45</v>
      </c>
      <c r="H37" s="35">
        <v>2019</v>
      </c>
      <c r="I37" s="51">
        <f t="shared" si="0"/>
        <v>5952150.27</v>
      </c>
      <c r="J37" s="46">
        <v>2976075</v>
      </c>
      <c r="K37" s="38">
        <v>2976075.27</v>
      </c>
      <c r="L37" s="47">
        <v>0.5</v>
      </c>
      <c r="M37" s="38">
        <f t="shared" si="1"/>
        <v>2976075</v>
      </c>
      <c r="N37" s="47"/>
      <c r="O37" s="25"/>
      <c r="P37" s="26"/>
      <c r="Q37" s="27"/>
      <c r="R37" s="27"/>
      <c r="S37" s="27"/>
      <c r="T37" s="27"/>
      <c r="U37" s="27"/>
      <c r="V37" s="28"/>
      <c r="W37" s="5"/>
    </row>
    <row r="38" spans="1:23" ht="45.75" customHeight="1">
      <c r="A38" s="29" t="s">
        <v>54</v>
      </c>
      <c r="B38" s="36">
        <v>26</v>
      </c>
      <c r="C38" s="171" t="s">
        <v>100</v>
      </c>
      <c r="D38" s="172"/>
      <c r="E38" s="39" t="s">
        <v>101</v>
      </c>
      <c r="F38" s="36" t="s">
        <v>1</v>
      </c>
      <c r="G38" s="37">
        <v>0.51</v>
      </c>
      <c r="H38" s="35">
        <v>2019</v>
      </c>
      <c r="I38" s="51">
        <f t="shared" si="0"/>
        <v>2191795.87</v>
      </c>
      <c r="J38" s="46">
        <v>1095897.93</v>
      </c>
      <c r="K38" s="38">
        <v>1095897.94</v>
      </c>
      <c r="L38" s="47">
        <v>0.5</v>
      </c>
      <c r="M38" s="38">
        <f t="shared" si="1"/>
        <v>1095897.93</v>
      </c>
      <c r="N38" s="47"/>
      <c r="O38" s="25"/>
      <c r="P38" s="26"/>
      <c r="Q38" s="27"/>
      <c r="R38" s="27"/>
      <c r="S38" s="27"/>
      <c r="T38" s="27"/>
      <c r="U38" s="27"/>
      <c r="V38" s="28"/>
      <c r="W38" s="5"/>
    </row>
    <row r="39" spans="1:23" ht="59.25" customHeight="1">
      <c r="A39" s="29" t="s">
        <v>55</v>
      </c>
      <c r="B39" s="36">
        <v>20</v>
      </c>
      <c r="C39" s="171" t="s">
        <v>25</v>
      </c>
      <c r="D39" s="172"/>
      <c r="E39" s="39" t="s">
        <v>96</v>
      </c>
      <c r="F39" s="36" t="s">
        <v>1</v>
      </c>
      <c r="G39" s="37">
        <v>4.212</v>
      </c>
      <c r="H39" s="35">
        <v>2019</v>
      </c>
      <c r="I39" s="51">
        <f t="shared" si="0"/>
        <v>4400896.26</v>
      </c>
      <c r="J39" s="46">
        <v>2200448</v>
      </c>
      <c r="K39" s="38">
        <v>2200448.26</v>
      </c>
      <c r="L39" s="47">
        <v>0.5</v>
      </c>
      <c r="M39" s="38">
        <f t="shared" si="1"/>
        <v>2200448</v>
      </c>
      <c r="N39" s="47"/>
      <c r="O39" s="25"/>
      <c r="P39" s="26"/>
      <c r="Q39" s="27"/>
      <c r="R39" s="27"/>
      <c r="S39" s="27"/>
      <c r="T39" s="27"/>
      <c r="U39" s="27"/>
      <c r="V39" s="28"/>
      <c r="W39" s="5"/>
    </row>
    <row r="40" spans="1:23" ht="69" customHeight="1">
      <c r="A40" s="29" t="s">
        <v>56</v>
      </c>
      <c r="B40" s="36">
        <v>4</v>
      </c>
      <c r="C40" s="171" t="s">
        <v>78</v>
      </c>
      <c r="D40" s="172"/>
      <c r="E40" s="39" t="s">
        <v>80</v>
      </c>
      <c r="F40" s="36" t="s">
        <v>0</v>
      </c>
      <c r="G40" s="37">
        <v>0.2</v>
      </c>
      <c r="H40" s="35">
        <v>2019</v>
      </c>
      <c r="I40" s="51">
        <f t="shared" si="0"/>
        <v>4448252</v>
      </c>
      <c r="J40" s="46">
        <v>2224126</v>
      </c>
      <c r="K40" s="38">
        <v>2224126</v>
      </c>
      <c r="L40" s="47">
        <v>0.5</v>
      </c>
      <c r="M40" s="38">
        <f t="shared" si="1"/>
        <v>2224126</v>
      </c>
      <c r="N40" s="47"/>
      <c r="O40" s="25"/>
      <c r="P40" s="26"/>
      <c r="Q40" s="27"/>
      <c r="R40" s="27"/>
      <c r="S40" s="27"/>
      <c r="T40" s="27"/>
      <c r="U40" s="27"/>
      <c r="V40" s="28"/>
      <c r="W40" s="5"/>
    </row>
    <row r="41" spans="1:23" s="19" customFormat="1" ht="69" customHeight="1" thickBot="1">
      <c r="A41" s="63" t="s">
        <v>57</v>
      </c>
      <c r="B41" s="64">
        <v>21</v>
      </c>
      <c r="C41" s="173" t="s">
        <v>25</v>
      </c>
      <c r="D41" s="174"/>
      <c r="E41" s="65" t="s">
        <v>97</v>
      </c>
      <c r="F41" s="64" t="s">
        <v>1</v>
      </c>
      <c r="G41" s="66">
        <v>4.318</v>
      </c>
      <c r="H41" s="67">
        <v>2019</v>
      </c>
      <c r="I41" s="83">
        <f t="shared" si="0"/>
        <v>5644293.5600000005</v>
      </c>
      <c r="J41" s="69">
        <v>2496263.71</v>
      </c>
      <c r="K41" s="68">
        <v>3148029.85</v>
      </c>
      <c r="L41" s="104">
        <v>0.4423</v>
      </c>
      <c r="M41" s="68">
        <f>J41</f>
        <v>2496263.71</v>
      </c>
      <c r="N41" s="70"/>
      <c r="O41" s="71"/>
      <c r="P41" s="72"/>
      <c r="Q41" s="73"/>
      <c r="R41" s="73"/>
      <c r="S41" s="73"/>
      <c r="T41" s="73"/>
      <c r="U41" s="73"/>
      <c r="V41" s="74"/>
      <c r="W41" s="5"/>
    </row>
    <row r="42" spans="1:23" s="19" customFormat="1" ht="53.25" customHeight="1">
      <c r="A42" s="55" t="s">
        <v>58</v>
      </c>
      <c r="B42" s="52">
        <v>52</v>
      </c>
      <c r="C42" s="175" t="s">
        <v>27</v>
      </c>
      <c r="D42" s="176"/>
      <c r="E42" s="52" t="s">
        <v>113</v>
      </c>
      <c r="F42" s="52" t="s">
        <v>1</v>
      </c>
      <c r="G42" s="53">
        <v>2.966</v>
      </c>
      <c r="H42" s="56">
        <v>2019</v>
      </c>
      <c r="I42" s="87">
        <f t="shared" si="0"/>
        <v>5750000</v>
      </c>
      <c r="J42" s="91">
        <v>2875000</v>
      </c>
      <c r="K42" s="75">
        <v>2875000</v>
      </c>
      <c r="L42" s="76">
        <v>0.5</v>
      </c>
      <c r="M42" s="57">
        <f>J42</f>
        <v>2875000</v>
      </c>
      <c r="N42" s="58"/>
      <c r="O42" s="59"/>
      <c r="P42" s="60"/>
      <c r="Q42" s="61"/>
      <c r="R42" s="61"/>
      <c r="S42" s="61"/>
      <c r="T42" s="61"/>
      <c r="U42" s="61"/>
      <c r="V42" s="62"/>
      <c r="W42" s="5"/>
    </row>
    <row r="43" spans="1:23" s="19" customFormat="1" ht="58.5" customHeight="1">
      <c r="A43" s="29" t="s">
        <v>59</v>
      </c>
      <c r="B43" s="52">
        <v>44</v>
      </c>
      <c r="C43" s="171" t="s">
        <v>204</v>
      </c>
      <c r="D43" s="172"/>
      <c r="E43" s="36" t="s">
        <v>110</v>
      </c>
      <c r="F43" s="36" t="s">
        <v>0</v>
      </c>
      <c r="G43" s="54">
        <v>1.466</v>
      </c>
      <c r="H43" s="40">
        <v>2019</v>
      </c>
      <c r="I43" s="51">
        <f t="shared" si="0"/>
        <v>4754303.82</v>
      </c>
      <c r="J43" s="92">
        <v>2377151.91</v>
      </c>
      <c r="K43" s="77">
        <v>2377151.91</v>
      </c>
      <c r="L43" s="48">
        <v>0.5</v>
      </c>
      <c r="M43" s="41">
        <f>J43</f>
        <v>2377151.91</v>
      </c>
      <c r="N43" s="47"/>
      <c r="O43" s="25"/>
      <c r="P43" s="26"/>
      <c r="Q43" s="27"/>
      <c r="R43" s="27"/>
      <c r="S43" s="27"/>
      <c r="T43" s="27"/>
      <c r="U43" s="27"/>
      <c r="V43" s="28"/>
      <c r="W43" s="5"/>
    </row>
    <row r="44" spans="1:23" s="19" customFormat="1" ht="62.25" customHeight="1">
      <c r="A44" s="29" t="s">
        <v>60</v>
      </c>
      <c r="B44" s="52">
        <v>57</v>
      </c>
      <c r="C44" s="171" t="s">
        <v>205</v>
      </c>
      <c r="D44" s="172"/>
      <c r="E44" s="36" t="s">
        <v>117</v>
      </c>
      <c r="F44" s="36" t="s">
        <v>0</v>
      </c>
      <c r="G44" s="54">
        <v>1.154</v>
      </c>
      <c r="H44" s="35">
        <v>2019</v>
      </c>
      <c r="I44" s="51">
        <f t="shared" si="0"/>
        <v>2425098.68</v>
      </c>
      <c r="J44" s="92">
        <v>1212549.34</v>
      </c>
      <c r="K44" s="78">
        <v>1212549.34</v>
      </c>
      <c r="L44" s="79">
        <v>0.5</v>
      </c>
      <c r="M44" s="41">
        <f>J44</f>
        <v>1212549.34</v>
      </c>
      <c r="N44" s="47"/>
      <c r="O44" s="25"/>
      <c r="P44" s="26"/>
      <c r="Q44" s="27"/>
      <c r="R44" s="27"/>
      <c r="S44" s="27"/>
      <c r="T44" s="27"/>
      <c r="U44" s="27"/>
      <c r="V44" s="28"/>
      <c r="W44" s="5"/>
    </row>
    <row r="45" spans="1:27" ht="53.25" customHeight="1">
      <c r="A45" s="5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2"/>
      <c r="S45" s="12"/>
      <c r="T45" s="12"/>
      <c r="U45" s="12"/>
      <c r="V45" s="12"/>
      <c r="W45" s="12"/>
      <c r="X45" s="5"/>
      <c r="AA45" s="14"/>
    </row>
    <row r="46" spans="1:24" ht="35.25" customHeight="1">
      <c r="A46" s="5"/>
      <c r="B46" s="163" t="s">
        <v>141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5"/>
    </row>
    <row r="47" spans="1:23" ht="30" customHeight="1">
      <c r="A47" s="140" t="s">
        <v>71</v>
      </c>
      <c r="B47" s="126" t="s">
        <v>135</v>
      </c>
      <c r="C47" s="169" t="s">
        <v>136</v>
      </c>
      <c r="D47" s="141"/>
      <c r="E47" s="126" t="s">
        <v>31</v>
      </c>
      <c r="F47" s="126" t="s">
        <v>32</v>
      </c>
      <c r="G47" s="126" t="s">
        <v>33</v>
      </c>
      <c r="H47" s="126" t="s">
        <v>137</v>
      </c>
      <c r="I47" s="127" t="s">
        <v>203</v>
      </c>
      <c r="J47" s="126" t="s">
        <v>34</v>
      </c>
      <c r="K47" s="126" t="s">
        <v>35</v>
      </c>
      <c r="L47" s="126" t="s">
        <v>138</v>
      </c>
      <c r="M47" s="126" t="s">
        <v>139</v>
      </c>
      <c r="N47" s="126"/>
      <c r="O47" s="126"/>
      <c r="P47" s="126"/>
      <c r="Q47" s="126"/>
      <c r="R47" s="126"/>
      <c r="S47" s="126"/>
      <c r="T47" s="126"/>
      <c r="U47" s="126"/>
      <c r="V47" s="126"/>
      <c r="W47" s="5"/>
    </row>
    <row r="48" spans="1:23" ht="55.5" customHeight="1">
      <c r="A48" s="140"/>
      <c r="B48" s="126"/>
      <c r="C48" s="170"/>
      <c r="D48" s="142"/>
      <c r="E48" s="126"/>
      <c r="F48" s="126"/>
      <c r="G48" s="126"/>
      <c r="H48" s="126"/>
      <c r="I48" s="128"/>
      <c r="J48" s="126"/>
      <c r="K48" s="126"/>
      <c r="L48" s="126"/>
      <c r="M48" s="30">
        <v>2019</v>
      </c>
      <c r="N48" s="30">
        <v>2020</v>
      </c>
      <c r="O48" s="30">
        <v>2021</v>
      </c>
      <c r="P48" s="31">
        <v>2022</v>
      </c>
      <c r="Q48" s="31">
        <v>2023</v>
      </c>
      <c r="R48" s="31">
        <v>2024</v>
      </c>
      <c r="S48" s="31">
        <v>2025</v>
      </c>
      <c r="T48" s="31">
        <v>2026</v>
      </c>
      <c r="U48" s="31">
        <v>2027</v>
      </c>
      <c r="V48" s="30">
        <v>2028</v>
      </c>
      <c r="W48" s="5"/>
    </row>
    <row r="49" spans="1:23" ht="80.25" customHeight="1">
      <c r="A49" s="29" t="s">
        <v>40</v>
      </c>
      <c r="B49" s="100" t="s">
        <v>229</v>
      </c>
      <c r="C49" s="171" t="s">
        <v>111</v>
      </c>
      <c r="D49" s="172"/>
      <c r="E49" s="35" t="s">
        <v>144</v>
      </c>
      <c r="F49" s="36" t="s">
        <v>1</v>
      </c>
      <c r="G49" s="37">
        <v>0</v>
      </c>
      <c r="H49" s="40">
        <v>2019</v>
      </c>
      <c r="I49" s="41">
        <v>0</v>
      </c>
      <c r="J49" s="44">
        <f aca="true" t="shared" si="2" ref="J49:J55">I49*L49</f>
        <v>0</v>
      </c>
      <c r="K49" s="41">
        <f aca="true" t="shared" si="3" ref="K49:K55">I49*L49</f>
        <v>0</v>
      </c>
      <c r="L49" s="48">
        <v>0</v>
      </c>
      <c r="M49" s="41">
        <f aca="true" t="shared" si="4" ref="M49:M55">J49</f>
        <v>0</v>
      </c>
      <c r="N49" s="48"/>
      <c r="O49" s="33"/>
      <c r="P49" s="33"/>
      <c r="Q49" s="33"/>
      <c r="R49" s="33"/>
      <c r="S49" s="33"/>
      <c r="T49" s="33"/>
      <c r="U49" s="33"/>
      <c r="V49" s="33"/>
      <c r="W49" s="5"/>
    </row>
    <row r="50" spans="1:23" s="19" customFormat="1" ht="44.25" customHeight="1">
      <c r="A50" s="29" t="s">
        <v>41</v>
      </c>
      <c r="B50" s="52">
        <v>52</v>
      </c>
      <c r="C50" s="171" t="s">
        <v>27</v>
      </c>
      <c r="D50" s="172"/>
      <c r="E50" s="52" t="s">
        <v>113</v>
      </c>
      <c r="F50" s="52" t="s">
        <v>1</v>
      </c>
      <c r="G50" s="53">
        <v>2.966</v>
      </c>
      <c r="H50" s="56">
        <v>2019</v>
      </c>
      <c r="I50" s="41">
        <v>0</v>
      </c>
      <c r="J50" s="44">
        <f t="shared" si="2"/>
        <v>0</v>
      </c>
      <c r="K50" s="41">
        <f t="shared" si="3"/>
        <v>0</v>
      </c>
      <c r="L50" s="48">
        <v>0</v>
      </c>
      <c r="M50" s="41">
        <f t="shared" si="4"/>
        <v>0</v>
      </c>
      <c r="N50" s="48"/>
      <c r="O50" s="33"/>
      <c r="P50" s="33"/>
      <c r="Q50" s="33"/>
      <c r="R50" s="33"/>
      <c r="S50" s="33"/>
      <c r="T50" s="33"/>
      <c r="U50" s="33"/>
      <c r="V50" s="33"/>
      <c r="W50" s="5"/>
    </row>
    <row r="51" spans="1:23" s="19" customFormat="1" ht="47.25" customHeight="1">
      <c r="A51" s="29" t="s">
        <v>42</v>
      </c>
      <c r="B51" s="52">
        <v>44</v>
      </c>
      <c r="C51" s="171" t="s">
        <v>204</v>
      </c>
      <c r="D51" s="172"/>
      <c r="E51" s="36" t="s">
        <v>110</v>
      </c>
      <c r="F51" s="36" t="s">
        <v>0</v>
      </c>
      <c r="G51" s="54">
        <v>1.466</v>
      </c>
      <c r="H51" s="40">
        <v>2019</v>
      </c>
      <c r="I51" s="41">
        <v>0</v>
      </c>
      <c r="J51" s="44">
        <f t="shared" si="2"/>
        <v>0</v>
      </c>
      <c r="K51" s="41">
        <f t="shared" si="3"/>
        <v>0</v>
      </c>
      <c r="L51" s="48">
        <v>0</v>
      </c>
      <c r="M51" s="41">
        <f t="shared" si="4"/>
        <v>0</v>
      </c>
      <c r="N51" s="48"/>
      <c r="O51" s="33"/>
      <c r="P51" s="33"/>
      <c r="Q51" s="33"/>
      <c r="R51" s="33"/>
      <c r="S51" s="33"/>
      <c r="T51" s="33"/>
      <c r="U51" s="33"/>
      <c r="V51" s="33"/>
      <c r="W51" s="5"/>
    </row>
    <row r="52" spans="1:23" s="19" customFormat="1" ht="55.5" customHeight="1">
      <c r="A52" s="29" t="s">
        <v>43</v>
      </c>
      <c r="B52" s="52">
        <v>57</v>
      </c>
      <c r="C52" s="171" t="s">
        <v>205</v>
      </c>
      <c r="D52" s="172"/>
      <c r="E52" s="36" t="s">
        <v>117</v>
      </c>
      <c r="F52" s="36" t="s">
        <v>0</v>
      </c>
      <c r="G52" s="54">
        <v>1.154</v>
      </c>
      <c r="H52" s="35">
        <v>2019</v>
      </c>
      <c r="I52" s="41">
        <v>0</v>
      </c>
      <c r="J52" s="44">
        <f t="shared" si="2"/>
        <v>0</v>
      </c>
      <c r="K52" s="41">
        <f t="shared" si="3"/>
        <v>0</v>
      </c>
      <c r="L52" s="48">
        <v>0</v>
      </c>
      <c r="M52" s="41">
        <f t="shared" si="4"/>
        <v>0</v>
      </c>
      <c r="N52" s="48"/>
      <c r="O52" s="33"/>
      <c r="P52" s="33"/>
      <c r="Q52" s="33"/>
      <c r="R52" s="33"/>
      <c r="S52" s="33"/>
      <c r="T52" s="33"/>
      <c r="U52" s="33"/>
      <c r="V52" s="33"/>
      <c r="W52" s="5"/>
    </row>
    <row r="53" spans="1:23" ht="64.5" customHeight="1">
      <c r="A53" s="29" t="s">
        <v>44</v>
      </c>
      <c r="B53" s="100" t="s">
        <v>228</v>
      </c>
      <c r="C53" s="171" t="s">
        <v>29</v>
      </c>
      <c r="D53" s="172"/>
      <c r="E53" s="39" t="s">
        <v>99</v>
      </c>
      <c r="F53" s="36" t="s">
        <v>1</v>
      </c>
      <c r="G53" s="37">
        <v>0</v>
      </c>
      <c r="H53" s="40">
        <v>2019</v>
      </c>
      <c r="I53" s="41">
        <v>0</v>
      </c>
      <c r="J53" s="44">
        <f t="shared" si="2"/>
        <v>0</v>
      </c>
      <c r="K53" s="41">
        <f t="shared" si="3"/>
        <v>0</v>
      </c>
      <c r="L53" s="48">
        <v>0</v>
      </c>
      <c r="M53" s="41">
        <f t="shared" si="4"/>
        <v>0</v>
      </c>
      <c r="N53" s="48"/>
      <c r="O53" s="33"/>
      <c r="P53" s="33"/>
      <c r="Q53" s="33"/>
      <c r="R53" s="33"/>
      <c r="S53" s="33"/>
      <c r="T53" s="33"/>
      <c r="U53" s="33"/>
      <c r="V53" s="33"/>
      <c r="W53" s="5"/>
    </row>
    <row r="54" spans="1:23" ht="67.5" customHeight="1">
      <c r="A54" s="29" t="s">
        <v>45</v>
      </c>
      <c r="B54" s="100" t="s">
        <v>227</v>
      </c>
      <c r="C54" s="171" t="s">
        <v>20</v>
      </c>
      <c r="D54" s="172"/>
      <c r="E54" s="39" t="s">
        <v>95</v>
      </c>
      <c r="F54" s="36" t="s">
        <v>1</v>
      </c>
      <c r="G54" s="37">
        <v>0</v>
      </c>
      <c r="H54" s="40">
        <v>2019</v>
      </c>
      <c r="I54" s="41">
        <v>0</v>
      </c>
      <c r="J54" s="44">
        <f t="shared" si="2"/>
        <v>0</v>
      </c>
      <c r="K54" s="41">
        <f t="shared" si="3"/>
        <v>0</v>
      </c>
      <c r="L54" s="48">
        <v>0</v>
      </c>
      <c r="M54" s="41">
        <f t="shared" si="4"/>
        <v>0</v>
      </c>
      <c r="N54" s="48"/>
      <c r="O54" s="33"/>
      <c r="P54" s="33"/>
      <c r="Q54" s="33"/>
      <c r="R54" s="33"/>
      <c r="S54" s="33"/>
      <c r="T54" s="33"/>
      <c r="U54" s="33"/>
      <c r="V54" s="33"/>
      <c r="W54" s="5"/>
    </row>
    <row r="55" spans="1:23" ht="68.25" customHeight="1">
      <c r="A55" s="29" t="s">
        <v>46</v>
      </c>
      <c r="B55" s="100" t="s">
        <v>226</v>
      </c>
      <c r="C55" s="171" t="s">
        <v>79</v>
      </c>
      <c r="D55" s="172"/>
      <c r="E55" s="39" t="s">
        <v>109</v>
      </c>
      <c r="F55" s="36" t="s">
        <v>5</v>
      </c>
      <c r="G55" s="37">
        <v>0</v>
      </c>
      <c r="H55" s="40">
        <v>2019</v>
      </c>
      <c r="I55" s="41">
        <v>0</v>
      </c>
      <c r="J55" s="44">
        <f t="shared" si="2"/>
        <v>0</v>
      </c>
      <c r="K55" s="41">
        <f t="shared" si="3"/>
        <v>0</v>
      </c>
      <c r="L55" s="48">
        <v>0</v>
      </c>
      <c r="M55" s="41">
        <f t="shared" si="4"/>
        <v>0</v>
      </c>
      <c r="N55" s="48"/>
      <c r="O55" s="33"/>
      <c r="P55" s="33"/>
      <c r="Q55" s="33"/>
      <c r="R55" s="33"/>
      <c r="S55" s="33"/>
      <c r="T55" s="33"/>
      <c r="U55" s="33"/>
      <c r="V55" s="33"/>
      <c r="W55" s="5"/>
    </row>
    <row r="56" spans="1:24" ht="49.5" customHeight="1">
      <c r="A56" s="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5"/>
    </row>
    <row r="57" spans="1:24" ht="35.25" customHeight="1">
      <c r="A57" s="138" t="s">
        <v>142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  <c r="X57" s="5"/>
    </row>
    <row r="58" spans="1:24" ht="30" customHeight="1">
      <c r="A58" s="140" t="s">
        <v>71</v>
      </c>
      <c r="B58" s="126" t="s">
        <v>135</v>
      </c>
      <c r="C58" s="126" t="s">
        <v>136</v>
      </c>
      <c r="D58" s="127" t="s">
        <v>220</v>
      </c>
      <c r="E58" s="126" t="s">
        <v>31</v>
      </c>
      <c r="F58" s="126" t="s">
        <v>32</v>
      </c>
      <c r="G58" s="126" t="s">
        <v>33</v>
      </c>
      <c r="H58" s="126" t="s">
        <v>137</v>
      </c>
      <c r="I58" s="127" t="s">
        <v>203</v>
      </c>
      <c r="J58" s="126" t="s">
        <v>34</v>
      </c>
      <c r="K58" s="126" t="s">
        <v>35</v>
      </c>
      <c r="L58" s="126" t="s">
        <v>138</v>
      </c>
      <c r="M58" s="166" t="s">
        <v>139</v>
      </c>
      <c r="N58" s="167"/>
      <c r="O58" s="167"/>
      <c r="P58" s="167"/>
      <c r="Q58" s="167"/>
      <c r="R58" s="167"/>
      <c r="S58" s="167"/>
      <c r="T58" s="167"/>
      <c r="U58" s="167"/>
      <c r="V58" s="168"/>
      <c r="W58" s="110"/>
      <c r="X58" s="111"/>
    </row>
    <row r="59" spans="1:24" ht="54.75" customHeight="1">
      <c r="A59" s="140"/>
      <c r="B59" s="126"/>
      <c r="C59" s="126"/>
      <c r="D59" s="128"/>
      <c r="E59" s="126"/>
      <c r="F59" s="126"/>
      <c r="G59" s="126"/>
      <c r="H59" s="126"/>
      <c r="I59" s="128"/>
      <c r="J59" s="126"/>
      <c r="K59" s="126"/>
      <c r="L59" s="126"/>
      <c r="M59" s="109">
        <v>2019</v>
      </c>
      <c r="N59" s="30">
        <v>2020</v>
      </c>
      <c r="O59" s="30">
        <v>2021</v>
      </c>
      <c r="P59" s="31">
        <v>2022</v>
      </c>
      <c r="Q59" s="31">
        <v>2023</v>
      </c>
      <c r="R59" s="31">
        <v>2024</v>
      </c>
      <c r="S59" s="31">
        <v>2025</v>
      </c>
      <c r="T59" s="31">
        <v>2026</v>
      </c>
      <c r="U59" s="31">
        <v>2027</v>
      </c>
      <c r="V59" s="30">
        <v>2028</v>
      </c>
      <c r="W59" s="112"/>
      <c r="X59" s="111"/>
    </row>
    <row r="60" spans="1:24" ht="65.25" customHeight="1">
      <c r="A60" s="24">
        <v>1</v>
      </c>
      <c r="B60" s="100" t="s">
        <v>233</v>
      </c>
      <c r="C60" s="36" t="s">
        <v>87</v>
      </c>
      <c r="D60" s="36" t="s">
        <v>20</v>
      </c>
      <c r="E60" s="39" t="s">
        <v>145</v>
      </c>
      <c r="F60" s="36" t="s">
        <v>1</v>
      </c>
      <c r="G60" s="37">
        <v>0</v>
      </c>
      <c r="H60" s="36">
        <v>2019</v>
      </c>
      <c r="I60" s="45">
        <f>J60+K60</f>
        <v>0</v>
      </c>
      <c r="J60" s="46">
        <v>0</v>
      </c>
      <c r="K60" s="38">
        <v>0</v>
      </c>
      <c r="L60" s="93">
        <v>0</v>
      </c>
      <c r="M60" s="38">
        <f aca="true" t="shared" si="5" ref="M60:M91">J60</f>
        <v>0</v>
      </c>
      <c r="N60" s="38"/>
      <c r="O60" s="47"/>
      <c r="P60" s="25"/>
      <c r="Q60" s="26"/>
      <c r="R60" s="27"/>
      <c r="S60" s="27"/>
      <c r="T60" s="27"/>
      <c r="U60" s="27"/>
      <c r="V60" s="27"/>
      <c r="W60" s="113"/>
      <c r="X60" s="111"/>
    </row>
    <row r="61" spans="1:24" ht="45.75" customHeight="1">
      <c r="A61" s="24" t="s">
        <v>41</v>
      </c>
      <c r="B61" s="36">
        <v>74</v>
      </c>
      <c r="C61" s="36" t="s">
        <v>19</v>
      </c>
      <c r="D61" s="36" t="s">
        <v>26</v>
      </c>
      <c r="E61" s="39" t="s">
        <v>146</v>
      </c>
      <c r="F61" s="36" t="s">
        <v>1</v>
      </c>
      <c r="G61" s="37">
        <v>0.663</v>
      </c>
      <c r="H61" s="36">
        <v>2019</v>
      </c>
      <c r="I61" s="45">
        <f aca="true" t="shared" si="6" ref="I61:I97">J61+K61</f>
        <v>576610.91</v>
      </c>
      <c r="J61" s="46">
        <v>288305.46</v>
      </c>
      <c r="K61" s="38">
        <v>288305.45</v>
      </c>
      <c r="L61" s="93">
        <f aca="true" t="shared" si="7" ref="L61:L84">J61/I61</f>
        <v>0.5000000086713586</v>
      </c>
      <c r="M61" s="38">
        <f t="shared" si="5"/>
        <v>288305.46</v>
      </c>
      <c r="N61" s="38"/>
      <c r="O61" s="47"/>
      <c r="P61" s="25"/>
      <c r="Q61" s="26"/>
      <c r="R61" s="27"/>
      <c r="S61" s="27"/>
      <c r="T61" s="27"/>
      <c r="U61" s="27"/>
      <c r="V61" s="27"/>
      <c r="W61" s="113"/>
      <c r="X61" s="111"/>
    </row>
    <row r="62" spans="1:24" ht="43.5" customHeight="1">
      <c r="A62" s="24" t="s">
        <v>42</v>
      </c>
      <c r="B62" s="36">
        <v>47</v>
      </c>
      <c r="C62" s="36" t="s">
        <v>14</v>
      </c>
      <c r="D62" s="36" t="s">
        <v>22</v>
      </c>
      <c r="E62" s="43" t="s">
        <v>147</v>
      </c>
      <c r="F62" s="37" t="s">
        <v>0</v>
      </c>
      <c r="G62" s="37">
        <v>2.75</v>
      </c>
      <c r="H62" s="36">
        <v>2019</v>
      </c>
      <c r="I62" s="45">
        <f t="shared" si="6"/>
        <v>7796890.85</v>
      </c>
      <c r="J62" s="46">
        <v>3898445.42</v>
      </c>
      <c r="K62" s="38">
        <v>3898445.43</v>
      </c>
      <c r="L62" s="93">
        <f t="shared" si="7"/>
        <v>0.49999999935871875</v>
      </c>
      <c r="M62" s="38">
        <f t="shared" si="5"/>
        <v>3898445.42</v>
      </c>
      <c r="N62" s="38"/>
      <c r="O62" s="47"/>
      <c r="P62" s="25"/>
      <c r="Q62" s="26"/>
      <c r="R62" s="27"/>
      <c r="S62" s="27"/>
      <c r="T62" s="27"/>
      <c r="U62" s="27"/>
      <c r="V62" s="27"/>
      <c r="W62" s="113"/>
      <c r="X62" s="111"/>
    </row>
    <row r="63" spans="1:24" ht="47.25" customHeight="1">
      <c r="A63" s="24" t="s">
        <v>43</v>
      </c>
      <c r="B63" s="36">
        <v>65</v>
      </c>
      <c r="C63" s="36" t="s">
        <v>17</v>
      </c>
      <c r="D63" s="36" t="s">
        <v>22</v>
      </c>
      <c r="E63" s="39" t="s">
        <v>148</v>
      </c>
      <c r="F63" s="36" t="s">
        <v>1</v>
      </c>
      <c r="G63" s="37">
        <v>1.151</v>
      </c>
      <c r="H63" s="36">
        <v>2019</v>
      </c>
      <c r="I63" s="45">
        <f t="shared" si="6"/>
        <v>1666989.16</v>
      </c>
      <c r="J63" s="46">
        <v>833494.58</v>
      </c>
      <c r="K63" s="38">
        <v>833494.58</v>
      </c>
      <c r="L63" s="93">
        <f t="shared" si="7"/>
        <v>0.5</v>
      </c>
      <c r="M63" s="38">
        <f t="shared" si="5"/>
        <v>833494.58</v>
      </c>
      <c r="N63" s="38"/>
      <c r="O63" s="47"/>
      <c r="P63" s="25"/>
      <c r="Q63" s="26"/>
      <c r="R63" s="27"/>
      <c r="S63" s="47"/>
      <c r="T63" s="27"/>
      <c r="U63" s="27"/>
      <c r="V63" s="27"/>
      <c r="W63" s="113"/>
      <c r="X63" s="111"/>
    </row>
    <row r="64" spans="1:27" ht="56.25" customHeight="1">
      <c r="A64" s="24" t="s">
        <v>44</v>
      </c>
      <c r="B64" s="36">
        <v>39</v>
      </c>
      <c r="C64" s="36" t="s">
        <v>18</v>
      </c>
      <c r="D64" s="36" t="s">
        <v>29</v>
      </c>
      <c r="E64" s="39" t="s">
        <v>149</v>
      </c>
      <c r="F64" s="36" t="s">
        <v>5</v>
      </c>
      <c r="G64" s="37">
        <v>4.938</v>
      </c>
      <c r="H64" s="36">
        <v>2019</v>
      </c>
      <c r="I64" s="45">
        <f t="shared" si="6"/>
        <v>1486577.1</v>
      </c>
      <c r="J64" s="46">
        <v>743288</v>
      </c>
      <c r="K64" s="38">
        <v>743289.1</v>
      </c>
      <c r="L64" s="93">
        <f t="shared" si="7"/>
        <v>0.4999996300225531</v>
      </c>
      <c r="M64" s="38">
        <f t="shared" si="5"/>
        <v>743288</v>
      </c>
      <c r="N64" s="38"/>
      <c r="O64" s="47"/>
      <c r="P64" s="25"/>
      <c r="Q64" s="26"/>
      <c r="R64" s="27"/>
      <c r="S64" s="47"/>
      <c r="T64" s="27"/>
      <c r="U64" s="27"/>
      <c r="V64" s="27"/>
      <c r="W64" s="113"/>
      <c r="X64" s="111"/>
      <c r="AA64" s="14"/>
    </row>
    <row r="65" spans="1:24" ht="44.25" customHeight="1">
      <c r="A65" s="24" t="s">
        <v>45</v>
      </c>
      <c r="B65" s="36">
        <v>79</v>
      </c>
      <c r="C65" s="36" t="s">
        <v>13</v>
      </c>
      <c r="D65" s="36" t="s">
        <v>221</v>
      </c>
      <c r="E65" s="39" t="s">
        <v>150</v>
      </c>
      <c r="F65" s="36" t="s">
        <v>1</v>
      </c>
      <c r="G65" s="37">
        <v>0.851</v>
      </c>
      <c r="H65" s="36">
        <v>2019</v>
      </c>
      <c r="I65" s="45">
        <f t="shared" si="6"/>
        <v>590763.1</v>
      </c>
      <c r="J65" s="46">
        <v>295381</v>
      </c>
      <c r="K65" s="38">
        <v>295382.1</v>
      </c>
      <c r="L65" s="93">
        <f t="shared" si="7"/>
        <v>0.49999906900075514</v>
      </c>
      <c r="M65" s="38">
        <f t="shared" si="5"/>
        <v>295381</v>
      </c>
      <c r="N65" s="38"/>
      <c r="O65" s="47"/>
      <c r="P65" s="25"/>
      <c r="Q65" s="26"/>
      <c r="R65" s="27"/>
      <c r="S65" s="47"/>
      <c r="T65" s="27"/>
      <c r="U65" s="27"/>
      <c r="V65" s="27"/>
      <c r="W65" s="113"/>
      <c r="X65" s="111"/>
    </row>
    <row r="66" spans="1:24" ht="48.75" customHeight="1">
      <c r="A66" s="24" t="s">
        <v>46</v>
      </c>
      <c r="B66" s="36">
        <v>16</v>
      </c>
      <c r="C66" s="36" t="s">
        <v>3</v>
      </c>
      <c r="D66" s="36" t="s">
        <v>26</v>
      </c>
      <c r="E66" s="39" t="s">
        <v>151</v>
      </c>
      <c r="F66" s="36" t="s">
        <v>1</v>
      </c>
      <c r="G66" s="37">
        <v>0.753</v>
      </c>
      <c r="H66" s="36">
        <v>2019</v>
      </c>
      <c r="I66" s="45">
        <f t="shared" si="6"/>
        <v>869852.22</v>
      </c>
      <c r="J66" s="46">
        <v>434926.1</v>
      </c>
      <c r="K66" s="38">
        <v>434926.12</v>
      </c>
      <c r="L66" s="93">
        <f t="shared" si="7"/>
        <v>0.49999998850379435</v>
      </c>
      <c r="M66" s="38">
        <f t="shared" si="5"/>
        <v>434926.1</v>
      </c>
      <c r="N66" s="38"/>
      <c r="O66" s="47"/>
      <c r="P66" s="25"/>
      <c r="Q66" s="26"/>
      <c r="R66" s="27"/>
      <c r="S66" s="27"/>
      <c r="T66" s="27"/>
      <c r="U66" s="27"/>
      <c r="V66" s="27"/>
      <c r="W66" s="113"/>
      <c r="X66" s="111"/>
    </row>
    <row r="67" spans="1:24" ht="58.5" customHeight="1">
      <c r="A67" s="24" t="s">
        <v>47</v>
      </c>
      <c r="B67" s="36">
        <v>17</v>
      </c>
      <c r="C67" s="36" t="s">
        <v>81</v>
      </c>
      <c r="D67" s="36" t="s">
        <v>21</v>
      </c>
      <c r="E67" s="39" t="s">
        <v>152</v>
      </c>
      <c r="F67" s="36" t="s">
        <v>1</v>
      </c>
      <c r="G67" s="37">
        <v>2.947</v>
      </c>
      <c r="H67" s="36">
        <v>2019</v>
      </c>
      <c r="I67" s="45">
        <f t="shared" si="6"/>
        <v>2248304.3600000003</v>
      </c>
      <c r="J67" s="46">
        <v>1124152</v>
      </c>
      <c r="K67" s="38">
        <v>1124152.36</v>
      </c>
      <c r="L67" s="93">
        <f t="shared" si="7"/>
        <v>0.499999919939665</v>
      </c>
      <c r="M67" s="38">
        <f t="shared" si="5"/>
        <v>1124152</v>
      </c>
      <c r="N67" s="38"/>
      <c r="O67" s="47"/>
      <c r="P67" s="25"/>
      <c r="Q67" s="26"/>
      <c r="R67" s="27"/>
      <c r="S67" s="27"/>
      <c r="T67" s="27"/>
      <c r="U67" s="27"/>
      <c r="V67" s="27"/>
      <c r="W67" s="113"/>
      <c r="X67" s="111"/>
    </row>
    <row r="68" spans="1:24" ht="50.25" customHeight="1">
      <c r="A68" s="24" t="s">
        <v>48</v>
      </c>
      <c r="B68" s="36">
        <v>45</v>
      </c>
      <c r="C68" s="36" t="s">
        <v>83</v>
      </c>
      <c r="D68" s="36" t="s">
        <v>205</v>
      </c>
      <c r="E68" s="39" t="s">
        <v>153</v>
      </c>
      <c r="F68" s="36" t="s">
        <v>1</v>
      </c>
      <c r="G68" s="37">
        <v>0.53</v>
      </c>
      <c r="H68" s="36">
        <v>2019</v>
      </c>
      <c r="I68" s="45">
        <f t="shared" si="6"/>
        <v>438166.58999999997</v>
      </c>
      <c r="J68" s="46">
        <v>219083.29</v>
      </c>
      <c r="K68" s="38">
        <v>219083.3</v>
      </c>
      <c r="L68" s="93">
        <f t="shared" si="7"/>
        <v>0.4999999885888151</v>
      </c>
      <c r="M68" s="38">
        <f t="shared" si="5"/>
        <v>219083.29</v>
      </c>
      <c r="N68" s="38"/>
      <c r="O68" s="47"/>
      <c r="P68" s="25"/>
      <c r="Q68" s="26"/>
      <c r="R68" s="27"/>
      <c r="S68" s="27"/>
      <c r="T68" s="27"/>
      <c r="U68" s="27"/>
      <c r="V68" s="27"/>
      <c r="W68" s="113"/>
      <c r="X68" s="111"/>
    </row>
    <row r="69" spans="1:24" ht="50.25" customHeight="1">
      <c r="A69" s="24" t="s">
        <v>125</v>
      </c>
      <c r="B69" s="36">
        <v>61</v>
      </c>
      <c r="C69" s="36" t="s">
        <v>85</v>
      </c>
      <c r="D69" s="36" t="s">
        <v>29</v>
      </c>
      <c r="E69" s="39" t="s">
        <v>154</v>
      </c>
      <c r="F69" s="36" t="s">
        <v>1</v>
      </c>
      <c r="G69" s="37">
        <v>0.393</v>
      </c>
      <c r="H69" s="36">
        <v>2019</v>
      </c>
      <c r="I69" s="45">
        <f t="shared" si="6"/>
        <v>300433.4</v>
      </c>
      <c r="J69" s="46">
        <v>150216.7</v>
      </c>
      <c r="K69" s="38">
        <v>150216.7</v>
      </c>
      <c r="L69" s="93">
        <f t="shared" si="7"/>
        <v>0.5</v>
      </c>
      <c r="M69" s="38">
        <f t="shared" si="5"/>
        <v>150216.7</v>
      </c>
      <c r="N69" s="38"/>
      <c r="O69" s="47"/>
      <c r="P69" s="25"/>
      <c r="Q69" s="26"/>
      <c r="R69" s="27"/>
      <c r="S69" s="27"/>
      <c r="T69" s="27"/>
      <c r="U69" s="27"/>
      <c r="V69" s="27"/>
      <c r="W69" s="113"/>
      <c r="X69" s="111"/>
    </row>
    <row r="70" spans="1:24" ht="45.75" customHeight="1">
      <c r="A70" s="24" t="s">
        <v>49</v>
      </c>
      <c r="B70" s="36">
        <v>77</v>
      </c>
      <c r="C70" s="36" t="s">
        <v>91</v>
      </c>
      <c r="D70" s="36" t="s">
        <v>22</v>
      </c>
      <c r="E70" s="39" t="s">
        <v>155</v>
      </c>
      <c r="F70" s="36" t="s">
        <v>1</v>
      </c>
      <c r="G70" s="37">
        <v>1.969</v>
      </c>
      <c r="H70" s="36">
        <v>2019</v>
      </c>
      <c r="I70" s="45">
        <f t="shared" si="6"/>
        <v>1358619.13</v>
      </c>
      <c r="J70" s="46">
        <v>679309.56</v>
      </c>
      <c r="K70" s="38">
        <v>679309.57</v>
      </c>
      <c r="L70" s="93">
        <f>J70/I70</f>
        <v>0.4999999963197928</v>
      </c>
      <c r="M70" s="38">
        <f t="shared" si="5"/>
        <v>679309.56</v>
      </c>
      <c r="N70" s="38"/>
      <c r="O70" s="47"/>
      <c r="P70" s="25"/>
      <c r="Q70" s="26"/>
      <c r="R70" s="27"/>
      <c r="S70" s="27"/>
      <c r="T70" s="27"/>
      <c r="U70" s="27"/>
      <c r="V70" s="27"/>
      <c r="W70" s="113"/>
      <c r="X70" s="111"/>
    </row>
    <row r="71" spans="1:24" ht="65.25" customHeight="1">
      <c r="A71" s="24" t="s">
        <v>50</v>
      </c>
      <c r="B71" s="99" t="s">
        <v>225</v>
      </c>
      <c r="C71" s="36" t="s">
        <v>88</v>
      </c>
      <c r="D71" s="36" t="s">
        <v>28</v>
      </c>
      <c r="E71" s="39" t="s">
        <v>156</v>
      </c>
      <c r="F71" s="36" t="s">
        <v>1</v>
      </c>
      <c r="G71" s="37">
        <v>0</v>
      </c>
      <c r="H71" s="36">
        <v>2019</v>
      </c>
      <c r="I71" s="45">
        <f t="shared" si="6"/>
        <v>0</v>
      </c>
      <c r="J71" s="46">
        <v>0</v>
      </c>
      <c r="K71" s="38">
        <v>0</v>
      </c>
      <c r="L71" s="93">
        <v>0</v>
      </c>
      <c r="M71" s="38">
        <f t="shared" si="5"/>
        <v>0</v>
      </c>
      <c r="N71" s="38"/>
      <c r="O71" s="47"/>
      <c r="P71" s="25"/>
      <c r="Q71" s="26"/>
      <c r="R71" s="27"/>
      <c r="S71" s="27"/>
      <c r="T71" s="27"/>
      <c r="U71" s="27"/>
      <c r="V71" s="27"/>
      <c r="W71" s="113"/>
      <c r="X71" s="111"/>
    </row>
    <row r="72" spans="1:24" ht="64.5" customHeight="1">
      <c r="A72" s="24" t="s">
        <v>51</v>
      </c>
      <c r="B72" s="36">
        <v>76</v>
      </c>
      <c r="C72" s="36" t="s">
        <v>90</v>
      </c>
      <c r="D72" s="36" t="s">
        <v>25</v>
      </c>
      <c r="E72" s="39" t="s">
        <v>157</v>
      </c>
      <c r="F72" s="36" t="s">
        <v>0</v>
      </c>
      <c r="G72" s="37">
        <v>3.198</v>
      </c>
      <c r="H72" s="36">
        <v>2019</v>
      </c>
      <c r="I72" s="45">
        <f t="shared" si="6"/>
        <v>3657616.83</v>
      </c>
      <c r="J72" s="46">
        <v>1828808</v>
      </c>
      <c r="K72" s="38">
        <v>1828808.83</v>
      </c>
      <c r="L72" s="93">
        <f t="shared" si="7"/>
        <v>0.49999988653814237</v>
      </c>
      <c r="M72" s="38">
        <f t="shared" si="5"/>
        <v>1828808</v>
      </c>
      <c r="N72" s="38"/>
      <c r="O72" s="47"/>
      <c r="P72" s="25"/>
      <c r="Q72" s="26"/>
      <c r="R72" s="27"/>
      <c r="S72" s="27"/>
      <c r="T72" s="27"/>
      <c r="U72" s="27"/>
      <c r="V72" s="27"/>
      <c r="W72" s="113"/>
      <c r="X72" s="111"/>
    </row>
    <row r="73" spans="1:24" ht="50.25" customHeight="1">
      <c r="A73" s="24" t="s">
        <v>52</v>
      </c>
      <c r="B73" s="36">
        <v>3</v>
      </c>
      <c r="C73" s="36" t="s">
        <v>7</v>
      </c>
      <c r="D73" s="36" t="s">
        <v>20</v>
      </c>
      <c r="E73" s="39" t="s">
        <v>158</v>
      </c>
      <c r="F73" s="36" t="s">
        <v>1</v>
      </c>
      <c r="G73" s="37">
        <v>3.227</v>
      </c>
      <c r="H73" s="36">
        <v>2019</v>
      </c>
      <c r="I73" s="45">
        <f t="shared" si="6"/>
        <v>2963077.55</v>
      </c>
      <c r="J73" s="46">
        <v>1481538</v>
      </c>
      <c r="K73" s="38">
        <v>1481539.55</v>
      </c>
      <c r="L73" s="93">
        <f t="shared" si="7"/>
        <v>0.4999997384476151</v>
      </c>
      <c r="M73" s="38">
        <f t="shared" si="5"/>
        <v>1481538</v>
      </c>
      <c r="N73" s="38"/>
      <c r="O73" s="47"/>
      <c r="P73" s="25"/>
      <c r="Q73" s="26"/>
      <c r="R73" s="27"/>
      <c r="S73" s="27"/>
      <c r="T73" s="27"/>
      <c r="U73" s="27"/>
      <c r="V73" s="27"/>
      <c r="W73" s="113"/>
      <c r="X73" s="111"/>
    </row>
    <row r="74" spans="1:24" ht="66.75" customHeight="1">
      <c r="A74" s="24" t="s">
        <v>53</v>
      </c>
      <c r="B74" s="36">
        <v>7</v>
      </c>
      <c r="C74" s="36" t="s">
        <v>6</v>
      </c>
      <c r="D74" s="36" t="s">
        <v>205</v>
      </c>
      <c r="E74" s="39" t="s">
        <v>159</v>
      </c>
      <c r="F74" s="36" t="s">
        <v>1</v>
      </c>
      <c r="G74" s="37">
        <v>1.274</v>
      </c>
      <c r="H74" s="36">
        <v>2019</v>
      </c>
      <c r="I74" s="45">
        <f t="shared" si="6"/>
        <v>902598.2</v>
      </c>
      <c r="J74" s="46">
        <v>451299.1</v>
      </c>
      <c r="K74" s="38">
        <v>451299.1</v>
      </c>
      <c r="L74" s="93">
        <f t="shared" si="7"/>
        <v>0.5</v>
      </c>
      <c r="M74" s="38">
        <f t="shared" si="5"/>
        <v>451299.1</v>
      </c>
      <c r="N74" s="38"/>
      <c r="O74" s="47"/>
      <c r="P74" s="25"/>
      <c r="Q74" s="26"/>
      <c r="R74" s="27"/>
      <c r="S74" s="27"/>
      <c r="T74" s="27"/>
      <c r="U74" s="27"/>
      <c r="V74" s="27"/>
      <c r="W74" s="113"/>
      <c r="X74" s="111"/>
    </row>
    <row r="75" spans="1:24" ht="53.25" customHeight="1">
      <c r="A75" s="24" t="s">
        <v>54</v>
      </c>
      <c r="B75" s="36">
        <v>72</v>
      </c>
      <c r="C75" s="36" t="s">
        <v>76</v>
      </c>
      <c r="D75" s="36" t="s">
        <v>21</v>
      </c>
      <c r="E75" s="39" t="s">
        <v>160</v>
      </c>
      <c r="F75" s="36" t="s">
        <v>5</v>
      </c>
      <c r="G75" s="37">
        <v>0.245</v>
      </c>
      <c r="H75" s="36">
        <v>2019</v>
      </c>
      <c r="I75" s="45">
        <f t="shared" si="6"/>
        <v>524364.9299999999</v>
      </c>
      <c r="J75" s="46">
        <v>262182</v>
      </c>
      <c r="K75" s="38">
        <v>262182.93</v>
      </c>
      <c r="L75" s="93">
        <f t="shared" si="7"/>
        <v>0.4999991132130061</v>
      </c>
      <c r="M75" s="38">
        <f t="shared" si="5"/>
        <v>262182</v>
      </c>
      <c r="N75" s="38"/>
      <c r="O75" s="47"/>
      <c r="P75" s="25"/>
      <c r="Q75" s="26"/>
      <c r="R75" s="27"/>
      <c r="S75" s="27"/>
      <c r="T75" s="27"/>
      <c r="U75" s="27"/>
      <c r="V75" s="27"/>
      <c r="W75" s="113"/>
      <c r="X75" s="111"/>
    </row>
    <row r="76" spans="1:24" ht="77.25" customHeight="1">
      <c r="A76" s="24" t="s">
        <v>55</v>
      </c>
      <c r="B76" s="36">
        <v>32</v>
      </c>
      <c r="C76" s="36" t="s">
        <v>12</v>
      </c>
      <c r="D76" s="36" t="s">
        <v>25</v>
      </c>
      <c r="E76" s="39" t="s">
        <v>161</v>
      </c>
      <c r="F76" s="36" t="s">
        <v>0</v>
      </c>
      <c r="G76" s="37">
        <v>0.406</v>
      </c>
      <c r="H76" s="36">
        <v>2019</v>
      </c>
      <c r="I76" s="45">
        <f t="shared" si="6"/>
        <v>1843219.28</v>
      </c>
      <c r="J76" s="46">
        <v>921609.64</v>
      </c>
      <c r="K76" s="38">
        <v>921609.64</v>
      </c>
      <c r="L76" s="93">
        <f t="shared" si="7"/>
        <v>0.5</v>
      </c>
      <c r="M76" s="38">
        <f t="shared" si="5"/>
        <v>921609.64</v>
      </c>
      <c r="N76" s="38"/>
      <c r="O76" s="47"/>
      <c r="P76" s="25"/>
      <c r="Q76" s="26"/>
      <c r="R76" s="27"/>
      <c r="S76" s="27"/>
      <c r="T76" s="27"/>
      <c r="U76" s="27"/>
      <c r="V76" s="27"/>
      <c r="W76" s="113"/>
      <c r="X76" s="111"/>
    </row>
    <row r="77" spans="1:24" ht="51" customHeight="1">
      <c r="A77" s="24" t="s">
        <v>56</v>
      </c>
      <c r="B77" s="36">
        <v>42</v>
      </c>
      <c r="C77" s="36" t="s">
        <v>82</v>
      </c>
      <c r="D77" s="36" t="s">
        <v>27</v>
      </c>
      <c r="E77" s="39" t="s">
        <v>162</v>
      </c>
      <c r="F77" s="36" t="s">
        <v>1</v>
      </c>
      <c r="G77" s="37">
        <v>0.592</v>
      </c>
      <c r="H77" s="36">
        <v>2019</v>
      </c>
      <c r="I77" s="45">
        <f t="shared" si="6"/>
        <v>632220</v>
      </c>
      <c r="J77" s="46">
        <v>316110</v>
      </c>
      <c r="K77" s="38">
        <v>316110</v>
      </c>
      <c r="L77" s="93">
        <f t="shared" si="7"/>
        <v>0.5</v>
      </c>
      <c r="M77" s="38">
        <f t="shared" si="5"/>
        <v>316110</v>
      </c>
      <c r="N77" s="38"/>
      <c r="O77" s="47"/>
      <c r="P77" s="25"/>
      <c r="Q77" s="26"/>
      <c r="R77" s="27"/>
      <c r="S77" s="27"/>
      <c r="T77" s="27"/>
      <c r="U77" s="27"/>
      <c r="V77" s="27"/>
      <c r="W77" s="113"/>
      <c r="X77" s="111"/>
    </row>
    <row r="78" spans="1:24" ht="43.5" customHeight="1">
      <c r="A78" s="24" t="s">
        <v>57</v>
      </c>
      <c r="B78" s="36">
        <v>43</v>
      </c>
      <c r="C78" s="36" t="s">
        <v>2</v>
      </c>
      <c r="D78" s="36" t="s">
        <v>204</v>
      </c>
      <c r="E78" s="39" t="s">
        <v>163</v>
      </c>
      <c r="F78" s="36" t="s">
        <v>0</v>
      </c>
      <c r="G78" s="37">
        <v>0.505</v>
      </c>
      <c r="H78" s="36">
        <v>2019</v>
      </c>
      <c r="I78" s="45">
        <f t="shared" si="6"/>
        <v>1720425.9300000002</v>
      </c>
      <c r="J78" s="46">
        <v>860212</v>
      </c>
      <c r="K78" s="38">
        <v>860213.93</v>
      </c>
      <c r="L78" s="93">
        <f>J78/I78</f>
        <v>0.499999439092388</v>
      </c>
      <c r="M78" s="38">
        <f t="shared" si="5"/>
        <v>860212</v>
      </c>
      <c r="N78" s="38"/>
      <c r="O78" s="47"/>
      <c r="P78" s="25"/>
      <c r="Q78" s="26"/>
      <c r="R78" s="27"/>
      <c r="S78" s="27"/>
      <c r="T78" s="27"/>
      <c r="U78" s="27"/>
      <c r="V78" s="27"/>
      <c r="W78" s="113"/>
      <c r="X78" s="111"/>
    </row>
    <row r="79" spans="1:24" ht="41.25" customHeight="1">
      <c r="A79" s="24" t="s">
        <v>58</v>
      </c>
      <c r="B79" s="36">
        <v>73</v>
      </c>
      <c r="C79" s="36" t="s">
        <v>89</v>
      </c>
      <c r="D79" s="36" t="s">
        <v>77</v>
      </c>
      <c r="E79" s="39" t="s">
        <v>164</v>
      </c>
      <c r="F79" s="36" t="s">
        <v>1</v>
      </c>
      <c r="G79" s="37">
        <v>2.122</v>
      </c>
      <c r="H79" s="36">
        <v>2019</v>
      </c>
      <c r="I79" s="45">
        <f t="shared" si="6"/>
        <v>2903543.52</v>
      </c>
      <c r="J79" s="46">
        <v>1451771.76</v>
      </c>
      <c r="K79" s="38">
        <v>1451771.76</v>
      </c>
      <c r="L79" s="93">
        <f t="shared" si="7"/>
        <v>0.5</v>
      </c>
      <c r="M79" s="38">
        <f t="shared" si="5"/>
        <v>1451771.76</v>
      </c>
      <c r="N79" s="38"/>
      <c r="O79" s="47"/>
      <c r="P79" s="25"/>
      <c r="Q79" s="26"/>
      <c r="R79" s="27"/>
      <c r="S79" s="27"/>
      <c r="T79" s="27"/>
      <c r="U79" s="27"/>
      <c r="V79" s="27"/>
      <c r="W79" s="113"/>
      <c r="X79" s="111"/>
    </row>
    <row r="80" spans="1:24" ht="63.75" customHeight="1">
      <c r="A80" s="24" t="s">
        <v>59</v>
      </c>
      <c r="B80" s="36">
        <v>18</v>
      </c>
      <c r="C80" s="36" t="s">
        <v>75</v>
      </c>
      <c r="D80" s="36" t="s">
        <v>222</v>
      </c>
      <c r="E80" s="39" t="s">
        <v>165</v>
      </c>
      <c r="F80" s="36" t="s">
        <v>1</v>
      </c>
      <c r="G80" s="37">
        <v>0.588</v>
      </c>
      <c r="H80" s="36">
        <v>2019</v>
      </c>
      <c r="I80" s="45">
        <f t="shared" si="6"/>
        <v>433110.52</v>
      </c>
      <c r="J80" s="46">
        <v>216555.26</v>
      </c>
      <c r="K80" s="38">
        <v>216555.26</v>
      </c>
      <c r="L80" s="93">
        <f t="shared" si="7"/>
        <v>0.5</v>
      </c>
      <c r="M80" s="38">
        <f t="shared" si="5"/>
        <v>216555.26</v>
      </c>
      <c r="N80" s="38"/>
      <c r="O80" s="47"/>
      <c r="P80" s="25"/>
      <c r="Q80" s="26"/>
      <c r="R80" s="27"/>
      <c r="S80" s="27"/>
      <c r="T80" s="27"/>
      <c r="U80" s="27"/>
      <c r="V80" s="27"/>
      <c r="W80" s="113"/>
      <c r="X80" s="111"/>
    </row>
    <row r="81" spans="1:24" ht="54.75" customHeight="1">
      <c r="A81" s="24" t="s">
        <v>60</v>
      </c>
      <c r="B81" s="36">
        <v>9</v>
      </c>
      <c r="C81" s="36" t="s">
        <v>11</v>
      </c>
      <c r="D81" s="36" t="s">
        <v>29</v>
      </c>
      <c r="E81" s="39" t="s">
        <v>166</v>
      </c>
      <c r="F81" s="36" t="s">
        <v>1</v>
      </c>
      <c r="G81" s="37">
        <v>0.8</v>
      </c>
      <c r="H81" s="36">
        <v>2019</v>
      </c>
      <c r="I81" s="45">
        <f t="shared" si="6"/>
        <v>1377643.75</v>
      </c>
      <c r="J81" s="46">
        <v>688643.75</v>
      </c>
      <c r="K81" s="38">
        <v>689000</v>
      </c>
      <c r="L81" s="103">
        <f t="shared" si="7"/>
        <v>0.4998707031480381</v>
      </c>
      <c r="M81" s="38">
        <f t="shared" si="5"/>
        <v>688643.75</v>
      </c>
      <c r="N81" s="38"/>
      <c r="O81" s="47"/>
      <c r="P81" s="25"/>
      <c r="Q81" s="26"/>
      <c r="R81" s="27"/>
      <c r="S81" s="27"/>
      <c r="T81" s="27"/>
      <c r="U81" s="27"/>
      <c r="V81" s="27"/>
      <c r="W81" s="113"/>
      <c r="X81" s="111"/>
    </row>
    <row r="82" spans="1:24" ht="42.75" customHeight="1">
      <c r="A82" s="24" t="s">
        <v>61</v>
      </c>
      <c r="B82" s="36">
        <v>64</v>
      </c>
      <c r="C82" s="36" t="s">
        <v>16</v>
      </c>
      <c r="D82" s="36" t="s">
        <v>24</v>
      </c>
      <c r="E82" s="39" t="s">
        <v>167</v>
      </c>
      <c r="F82" s="36" t="s">
        <v>0</v>
      </c>
      <c r="G82" s="37">
        <v>0.4</v>
      </c>
      <c r="H82" s="36">
        <v>2019</v>
      </c>
      <c r="I82" s="45">
        <f t="shared" si="6"/>
        <v>798322.4099999999</v>
      </c>
      <c r="J82" s="46">
        <v>376119.3</v>
      </c>
      <c r="K82" s="38">
        <v>422203.11</v>
      </c>
      <c r="L82" s="103">
        <f t="shared" si="7"/>
        <v>0.4711370935960573</v>
      </c>
      <c r="M82" s="38">
        <f t="shared" si="5"/>
        <v>376119.3</v>
      </c>
      <c r="N82" s="38"/>
      <c r="O82" s="47"/>
      <c r="P82" s="25"/>
      <c r="Q82" s="26"/>
      <c r="R82" s="27"/>
      <c r="S82" s="27"/>
      <c r="T82" s="27"/>
      <c r="U82" s="27"/>
      <c r="V82" s="27"/>
      <c r="W82" s="113"/>
      <c r="X82" s="111"/>
    </row>
    <row r="83" spans="1:24" ht="43.5" customHeight="1">
      <c r="A83" s="24" t="s">
        <v>62</v>
      </c>
      <c r="B83" s="36">
        <v>25</v>
      </c>
      <c r="C83" s="36" t="s">
        <v>9</v>
      </c>
      <c r="D83" s="36" t="s">
        <v>26</v>
      </c>
      <c r="E83" s="39" t="s">
        <v>168</v>
      </c>
      <c r="F83" s="36" t="s">
        <v>1</v>
      </c>
      <c r="G83" s="37">
        <v>0.878</v>
      </c>
      <c r="H83" s="36">
        <v>2019</v>
      </c>
      <c r="I83" s="45">
        <f t="shared" si="6"/>
        <v>1309638.22</v>
      </c>
      <c r="J83" s="46">
        <v>607624.44</v>
      </c>
      <c r="K83" s="38">
        <v>702013.78</v>
      </c>
      <c r="L83" s="103">
        <f t="shared" si="7"/>
        <v>0.46396358224792794</v>
      </c>
      <c r="M83" s="38">
        <f t="shared" si="5"/>
        <v>607624.44</v>
      </c>
      <c r="N83" s="38"/>
      <c r="O83" s="47"/>
      <c r="P83" s="25"/>
      <c r="Q83" s="26"/>
      <c r="R83" s="27"/>
      <c r="S83" s="27"/>
      <c r="T83" s="27"/>
      <c r="U83" s="27"/>
      <c r="V83" s="27"/>
      <c r="W83" s="113"/>
      <c r="X83" s="111"/>
    </row>
    <row r="84" spans="1:24" ht="52.5" customHeight="1">
      <c r="A84" s="24" t="s">
        <v>63</v>
      </c>
      <c r="B84" s="36">
        <v>67</v>
      </c>
      <c r="C84" s="36" t="s">
        <v>10</v>
      </c>
      <c r="D84" s="36" t="s">
        <v>29</v>
      </c>
      <c r="E84" s="39" t="s">
        <v>169</v>
      </c>
      <c r="F84" s="36" t="s">
        <v>0</v>
      </c>
      <c r="G84" s="37">
        <v>1.256</v>
      </c>
      <c r="H84" s="36">
        <v>2019</v>
      </c>
      <c r="I84" s="45">
        <f t="shared" si="6"/>
        <v>5831085.34</v>
      </c>
      <c r="J84" s="46">
        <v>2915542</v>
      </c>
      <c r="K84" s="38">
        <v>2915543.34</v>
      </c>
      <c r="L84" s="93">
        <f t="shared" si="7"/>
        <v>0.49999988509857757</v>
      </c>
      <c r="M84" s="38">
        <f t="shared" si="5"/>
        <v>2915542</v>
      </c>
      <c r="N84" s="38"/>
      <c r="O84" s="47"/>
      <c r="P84" s="25"/>
      <c r="Q84" s="26"/>
      <c r="R84" s="27"/>
      <c r="S84" s="27"/>
      <c r="T84" s="27"/>
      <c r="U84" s="27"/>
      <c r="V84" s="27"/>
      <c r="W84" s="113"/>
      <c r="X84" s="111"/>
    </row>
    <row r="85" spans="1:24" ht="64.5" customHeight="1">
      <c r="A85" s="24" t="s">
        <v>64</v>
      </c>
      <c r="B85" s="36">
        <v>13</v>
      </c>
      <c r="C85" s="36" t="s">
        <v>8</v>
      </c>
      <c r="D85" s="36" t="s">
        <v>79</v>
      </c>
      <c r="E85" s="39" t="s">
        <v>170</v>
      </c>
      <c r="F85" s="36" t="s">
        <v>0</v>
      </c>
      <c r="G85" s="37">
        <v>0.48634</v>
      </c>
      <c r="H85" s="36">
        <v>2019</v>
      </c>
      <c r="I85" s="45">
        <f t="shared" si="6"/>
        <v>2591329.44</v>
      </c>
      <c r="J85" s="46">
        <v>1295664.72</v>
      </c>
      <c r="K85" s="38">
        <v>1295664.72</v>
      </c>
      <c r="L85" s="93">
        <v>0.5</v>
      </c>
      <c r="M85" s="38">
        <f t="shared" si="5"/>
        <v>1295664.72</v>
      </c>
      <c r="N85" s="38"/>
      <c r="O85" s="47"/>
      <c r="P85" s="25"/>
      <c r="Q85" s="26"/>
      <c r="R85" s="27"/>
      <c r="S85" s="27"/>
      <c r="T85" s="27"/>
      <c r="U85" s="27"/>
      <c r="V85" s="27"/>
      <c r="W85" s="113"/>
      <c r="X85" s="111"/>
    </row>
    <row r="86" spans="1:24" ht="64.5" customHeight="1">
      <c r="A86" s="24" t="s">
        <v>65</v>
      </c>
      <c r="B86" s="36">
        <v>31</v>
      </c>
      <c r="C86" s="36" t="s">
        <v>73</v>
      </c>
      <c r="D86" s="36" t="s">
        <v>77</v>
      </c>
      <c r="E86" s="39" t="s">
        <v>171</v>
      </c>
      <c r="F86" s="36" t="s">
        <v>1</v>
      </c>
      <c r="G86" s="37">
        <v>2.897</v>
      </c>
      <c r="H86" s="36">
        <v>2019</v>
      </c>
      <c r="I86" s="45">
        <f t="shared" si="6"/>
        <v>5630940</v>
      </c>
      <c r="J86" s="46">
        <v>2815470</v>
      </c>
      <c r="K86" s="38">
        <v>2815470</v>
      </c>
      <c r="L86" s="93">
        <v>0.5</v>
      </c>
      <c r="M86" s="38">
        <f t="shared" si="5"/>
        <v>2815470</v>
      </c>
      <c r="N86" s="38"/>
      <c r="O86" s="47"/>
      <c r="P86" s="25"/>
      <c r="Q86" s="26"/>
      <c r="R86" s="27"/>
      <c r="S86" s="27"/>
      <c r="T86" s="27"/>
      <c r="U86" s="27"/>
      <c r="V86" s="27"/>
      <c r="W86" s="113"/>
      <c r="X86" s="111"/>
    </row>
    <row r="87" spans="1:24" ht="48" customHeight="1">
      <c r="A87" s="24" t="s">
        <v>66</v>
      </c>
      <c r="B87" s="36">
        <v>59</v>
      </c>
      <c r="C87" s="36" t="s">
        <v>84</v>
      </c>
      <c r="D87" s="36" t="s">
        <v>26</v>
      </c>
      <c r="E87" s="39" t="s">
        <v>172</v>
      </c>
      <c r="F87" s="36" t="s">
        <v>0</v>
      </c>
      <c r="G87" s="37">
        <v>0.256</v>
      </c>
      <c r="H87" s="36">
        <v>2019</v>
      </c>
      <c r="I87" s="45">
        <f t="shared" si="6"/>
        <v>1126677.04</v>
      </c>
      <c r="J87" s="46">
        <v>563338.52</v>
      </c>
      <c r="K87" s="38">
        <v>563338.52</v>
      </c>
      <c r="L87" s="93">
        <v>0.5</v>
      </c>
      <c r="M87" s="38">
        <f t="shared" si="5"/>
        <v>563338.52</v>
      </c>
      <c r="N87" s="38"/>
      <c r="O87" s="47"/>
      <c r="P87" s="25"/>
      <c r="Q87" s="26"/>
      <c r="R87" s="27"/>
      <c r="S87" s="27"/>
      <c r="T87" s="27"/>
      <c r="U87" s="27"/>
      <c r="V87" s="27"/>
      <c r="W87" s="113"/>
      <c r="X87" s="111"/>
    </row>
    <row r="88" spans="1:24" ht="52.5" customHeight="1">
      <c r="A88" s="24" t="s">
        <v>67</v>
      </c>
      <c r="B88" s="36">
        <v>58</v>
      </c>
      <c r="C88" s="36" t="s">
        <v>30</v>
      </c>
      <c r="D88" s="36" t="s">
        <v>22</v>
      </c>
      <c r="E88" s="39" t="s">
        <v>173</v>
      </c>
      <c r="F88" s="36" t="s">
        <v>0</v>
      </c>
      <c r="G88" s="37">
        <v>0.102</v>
      </c>
      <c r="H88" s="36">
        <v>2019</v>
      </c>
      <c r="I88" s="45">
        <f t="shared" si="6"/>
        <v>1198600</v>
      </c>
      <c r="J88" s="46">
        <v>599300</v>
      </c>
      <c r="K88" s="38">
        <v>599300</v>
      </c>
      <c r="L88" s="93">
        <v>0.5</v>
      </c>
      <c r="M88" s="38">
        <f t="shared" si="5"/>
        <v>599300</v>
      </c>
      <c r="N88" s="38"/>
      <c r="O88" s="47"/>
      <c r="P88" s="25"/>
      <c r="Q88" s="26"/>
      <c r="R88" s="27"/>
      <c r="S88" s="27"/>
      <c r="T88" s="27"/>
      <c r="U88" s="27"/>
      <c r="V88" s="27"/>
      <c r="W88" s="113"/>
      <c r="X88" s="111"/>
    </row>
    <row r="89" spans="1:24" ht="48" customHeight="1">
      <c r="A89" s="24" t="s">
        <v>68</v>
      </c>
      <c r="B89" s="36">
        <v>62</v>
      </c>
      <c r="C89" s="36" t="s">
        <v>86</v>
      </c>
      <c r="D89" s="36" t="s">
        <v>27</v>
      </c>
      <c r="E89" s="39" t="s">
        <v>174</v>
      </c>
      <c r="F89" s="36" t="s">
        <v>1</v>
      </c>
      <c r="G89" s="37">
        <v>0.33</v>
      </c>
      <c r="H89" s="36">
        <v>2019</v>
      </c>
      <c r="I89" s="45">
        <f t="shared" si="6"/>
        <v>705995.28</v>
      </c>
      <c r="J89" s="46">
        <v>352997.64</v>
      </c>
      <c r="K89" s="38">
        <v>352997.64</v>
      </c>
      <c r="L89" s="93">
        <v>0.5</v>
      </c>
      <c r="M89" s="38">
        <f t="shared" si="5"/>
        <v>352997.64</v>
      </c>
      <c r="N89" s="38"/>
      <c r="O89" s="47"/>
      <c r="P89" s="25"/>
      <c r="Q89" s="26"/>
      <c r="R89" s="27"/>
      <c r="S89" s="27"/>
      <c r="T89" s="27"/>
      <c r="U89" s="27"/>
      <c r="V89" s="27"/>
      <c r="W89" s="113"/>
      <c r="X89" s="111"/>
    </row>
    <row r="90" spans="1:24" ht="72.75" customHeight="1">
      <c r="A90" s="24" t="s">
        <v>69</v>
      </c>
      <c r="B90" s="99" t="s">
        <v>207</v>
      </c>
      <c r="C90" s="36" t="s">
        <v>74</v>
      </c>
      <c r="D90" s="36" t="s">
        <v>79</v>
      </c>
      <c r="E90" s="39" t="s">
        <v>175</v>
      </c>
      <c r="F90" s="36" t="s">
        <v>1</v>
      </c>
      <c r="G90" s="37">
        <v>0</v>
      </c>
      <c r="H90" s="36">
        <v>2019</v>
      </c>
      <c r="I90" s="45">
        <f t="shared" si="6"/>
        <v>0</v>
      </c>
      <c r="J90" s="46">
        <v>0</v>
      </c>
      <c r="K90" s="38">
        <v>0</v>
      </c>
      <c r="L90" s="93">
        <v>0</v>
      </c>
      <c r="M90" s="38">
        <f t="shared" si="5"/>
        <v>0</v>
      </c>
      <c r="N90" s="38"/>
      <c r="O90" s="47"/>
      <c r="P90" s="25"/>
      <c r="Q90" s="26"/>
      <c r="R90" s="27"/>
      <c r="S90" s="27"/>
      <c r="T90" s="27"/>
      <c r="U90" s="27"/>
      <c r="V90" s="27"/>
      <c r="W90" s="113"/>
      <c r="X90" s="111"/>
    </row>
    <row r="91" spans="1:24" ht="66" customHeight="1">
      <c r="A91" s="24" t="s">
        <v>70</v>
      </c>
      <c r="B91" s="29">
        <v>63</v>
      </c>
      <c r="C91" s="36" t="s">
        <v>15</v>
      </c>
      <c r="D91" s="36" t="s">
        <v>21</v>
      </c>
      <c r="E91" s="39" t="s">
        <v>176</v>
      </c>
      <c r="F91" s="36" t="s">
        <v>0</v>
      </c>
      <c r="G91" s="37">
        <v>1.783</v>
      </c>
      <c r="H91" s="36">
        <v>2019</v>
      </c>
      <c r="I91" s="45">
        <f t="shared" si="6"/>
        <v>1648602.96</v>
      </c>
      <c r="J91" s="46">
        <v>824301.48</v>
      </c>
      <c r="K91" s="38">
        <v>824301.48</v>
      </c>
      <c r="L91" s="93">
        <v>0.5</v>
      </c>
      <c r="M91" s="38">
        <f t="shared" si="5"/>
        <v>824301.48</v>
      </c>
      <c r="N91" s="38"/>
      <c r="O91" s="47"/>
      <c r="P91" s="32"/>
      <c r="Q91" s="34"/>
      <c r="R91" s="34"/>
      <c r="S91" s="34"/>
      <c r="T91" s="34"/>
      <c r="U91" s="34"/>
      <c r="V91" s="34"/>
      <c r="W91" s="111"/>
      <c r="X91" s="111"/>
    </row>
    <row r="92" spans="1:24" ht="69" customHeight="1" thickBot="1">
      <c r="A92" s="102" t="s">
        <v>126</v>
      </c>
      <c r="B92" s="63">
        <v>24</v>
      </c>
      <c r="C92" s="64" t="s">
        <v>4</v>
      </c>
      <c r="D92" s="64" t="s">
        <v>27</v>
      </c>
      <c r="E92" s="65" t="s">
        <v>177</v>
      </c>
      <c r="F92" s="64" t="s">
        <v>0</v>
      </c>
      <c r="G92" s="66">
        <v>0.883</v>
      </c>
      <c r="H92" s="64">
        <v>2019</v>
      </c>
      <c r="I92" s="98">
        <f t="shared" si="6"/>
        <v>2654238.0300000003</v>
      </c>
      <c r="J92" s="84">
        <v>1327119</v>
      </c>
      <c r="K92" s="85">
        <v>1327119.03</v>
      </c>
      <c r="L92" s="94">
        <v>0.5</v>
      </c>
      <c r="M92" s="124">
        <f aca="true" t="shared" si="8" ref="M92:M97">J92</f>
        <v>1327119</v>
      </c>
      <c r="N92" s="85"/>
      <c r="O92" s="70"/>
      <c r="P92" s="107"/>
      <c r="Q92" s="108"/>
      <c r="R92" s="108"/>
      <c r="S92" s="108"/>
      <c r="T92" s="108"/>
      <c r="U92" s="108"/>
      <c r="V92" s="108"/>
      <c r="W92" s="111"/>
      <c r="X92" s="111"/>
    </row>
    <row r="93" spans="1:24" s="19" customFormat="1" ht="48.75" customHeight="1">
      <c r="A93" s="101" t="s">
        <v>206</v>
      </c>
      <c r="B93" s="55">
        <v>41</v>
      </c>
      <c r="C93" s="52" t="s">
        <v>178</v>
      </c>
      <c r="D93" s="52" t="s">
        <v>205</v>
      </c>
      <c r="E93" s="80" t="s">
        <v>190</v>
      </c>
      <c r="F93" s="52" t="s">
        <v>1</v>
      </c>
      <c r="G93" s="81">
        <v>0.296</v>
      </c>
      <c r="H93" s="55">
        <v>2019</v>
      </c>
      <c r="I93" s="97">
        <f t="shared" si="6"/>
        <v>1047686.56</v>
      </c>
      <c r="J93" s="90">
        <v>523843.28</v>
      </c>
      <c r="K93" s="82">
        <v>523843.28</v>
      </c>
      <c r="L93" s="95">
        <v>0.5</v>
      </c>
      <c r="M93" s="82">
        <f t="shared" si="8"/>
        <v>523843.28</v>
      </c>
      <c r="N93" s="82"/>
      <c r="O93" s="58"/>
      <c r="P93" s="105"/>
      <c r="Q93" s="106"/>
      <c r="R93" s="106"/>
      <c r="S93" s="106"/>
      <c r="T93" s="106"/>
      <c r="U93" s="106"/>
      <c r="V93" s="106"/>
      <c r="W93" s="111"/>
      <c r="X93" s="111"/>
    </row>
    <row r="94" spans="1:24" s="19" customFormat="1" ht="45" customHeight="1">
      <c r="A94" s="24" t="s">
        <v>208</v>
      </c>
      <c r="B94" s="24">
        <v>78</v>
      </c>
      <c r="C94" s="36" t="s">
        <v>181</v>
      </c>
      <c r="D94" s="36" t="s">
        <v>77</v>
      </c>
      <c r="E94" s="39" t="s">
        <v>193</v>
      </c>
      <c r="F94" s="36" t="s">
        <v>1</v>
      </c>
      <c r="G94" s="37">
        <v>0.234</v>
      </c>
      <c r="H94" s="29">
        <v>2019</v>
      </c>
      <c r="I94" s="45">
        <f t="shared" si="6"/>
        <v>947960.82</v>
      </c>
      <c r="J94" s="86">
        <v>473980.41</v>
      </c>
      <c r="K94" s="38">
        <v>473980.41</v>
      </c>
      <c r="L94" s="96">
        <v>0.5</v>
      </c>
      <c r="M94" s="38">
        <f t="shared" si="8"/>
        <v>473980.41</v>
      </c>
      <c r="N94" s="38"/>
      <c r="O94" s="47"/>
      <c r="P94" s="32"/>
      <c r="Q94" s="34"/>
      <c r="R94" s="34"/>
      <c r="S94" s="34"/>
      <c r="T94" s="34"/>
      <c r="U94" s="34"/>
      <c r="V94" s="34"/>
      <c r="W94" s="111"/>
      <c r="X94" s="111"/>
    </row>
    <row r="95" spans="1:24" s="19" customFormat="1" ht="45" customHeight="1">
      <c r="A95" s="24" t="s">
        <v>216</v>
      </c>
      <c r="B95" s="30">
        <v>15</v>
      </c>
      <c r="C95" s="36" t="s">
        <v>182</v>
      </c>
      <c r="D95" s="36" t="s">
        <v>115</v>
      </c>
      <c r="E95" s="39" t="s">
        <v>194</v>
      </c>
      <c r="F95" s="36" t="s">
        <v>1</v>
      </c>
      <c r="G95" s="37">
        <v>0.38</v>
      </c>
      <c r="H95" s="29">
        <v>2019</v>
      </c>
      <c r="I95" s="45">
        <f t="shared" si="6"/>
        <v>1191970</v>
      </c>
      <c r="J95" s="86">
        <v>595985</v>
      </c>
      <c r="K95" s="38">
        <v>595985</v>
      </c>
      <c r="L95" s="96">
        <v>0.5</v>
      </c>
      <c r="M95" s="38">
        <f t="shared" si="8"/>
        <v>595985</v>
      </c>
      <c r="N95" s="38"/>
      <c r="O95" s="47"/>
      <c r="P95" s="32"/>
      <c r="Q95" s="34"/>
      <c r="R95" s="34"/>
      <c r="S95" s="34"/>
      <c r="T95" s="34"/>
      <c r="U95" s="34"/>
      <c r="V95" s="34"/>
      <c r="W95" s="111"/>
      <c r="X95" s="111"/>
    </row>
    <row r="96" spans="1:24" s="19" customFormat="1" ht="51" customHeight="1">
      <c r="A96" s="24" t="s">
        <v>217</v>
      </c>
      <c r="B96" s="24">
        <v>1</v>
      </c>
      <c r="C96" s="36" t="s">
        <v>183</v>
      </c>
      <c r="D96" s="36" t="s">
        <v>222</v>
      </c>
      <c r="E96" s="39" t="s">
        <v>195</v>
      </c>
      <c r="F96" s="36" t="s">
        <v>1</v>
      </c>
      <c r="G96" s="37">
        <v>0.278</v>
      </c>
      <c r="H96" s="29">
        <v>2019</v>
      </c>
      <c r="I96" s="45">
        <f t="shared" si="6"/>
        <v>575294.96</v>
      </c>
      <c r="J96" s="86">
        <v>287647.48</v>
      </c>
      <c r="K96" s="38">
        <v>287647.48</v>
      </c>
      <c r="L96" s="96">
        <v>0.5</v>
      </c>
      <c r="M96" s="38">
        <f t="shared" si="8"/>
        <v>287647.48</v>
      </c>
      <c r="N96" s="38"/>
      <c r="O96" s="47"/>
      <c r="P96" s="32"/>
      <c r="Q96" s="34"/>
      <c r="R96" s="34"/>
      <c r="S96" s="34"/>
      <c r="T96" s="34"/>
      <c r="U96" s="34"/>
      <c r="V96" s="34"/>
      <c r="W96" s="111"/>
      <c r="X96" s="111"/>
    </row>
    <row r="97" spans="1:24" s="19" customFormat="1" ht="45" customHeight="1">
      <c r="A97" s="24" t="s">
        <v>218</v>
      </c>
      <c r="B97" s="24">
        <v>68</v>
      </c>
      <c r="C97" s="36" t="s">
        <v>186</v>
      </c>
      <c r="D97" s="36" t="s">
        <v>223</v>
      </c>
      <c r="E97" s="39" t="s">
        <v>198</v>
      </c>
      <c r="F97" s="36" t="s">
        <v>1</v>
      </c>
      <c r="G97" s="37">
        <v>0.28</v>
      </c>
      <c r="H97" s="29">
        <v>2019</v>
      </c>
      <c r="I97" s="45">
        <f t="shared" si="6"/>
        <v>561766.68</v>
      </c>
      <c r="J97" s="86">
        <v>280883.34</v>
      </c>
      <c r="K97" s="38">
        <v>280883.34</v>
      </c>
      <c r="L97" s="96">
        <v>0.5</v>
      </c>
      <c r="M97" s="38">
        <f t="shared" si="8"/>
        <v>280883.34</v>
      </c>
      <c r="N97" s="38"/>
      <c r="O97" s="47"/>
      <c r="P97" s="32"/>
      <c r="Q97" s="34"/>
      <c r="R97" s="34"/>
      <c r="S97" s="34"/>
      <c r="T97" s="34"/>
      <c r="U97" s="34"/>
      <c r="V97" s="34"/>
      <c r="W97" s="111"/>
      <c r="X97" s="111"/>
    </row>
    <row r="98" spans="1:24" ht="58.5" customHeight="1">
      <c r="A98" s="1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7"/>
      <c r="R98" s="7"/>
      <c r="S98" s="7"/>
      <c r="T98" s="7"/>
      <c r="U98" s="7"/>
      <c r="V98" s="7"/>
      <c r="W98" s="5"/>
      <c r="X98" s="5"/>
    </row>
    <row r="99" spans="1:24" ht="36" customHeight="1">
      <c r="A99" s="138" t="s">
        <v>143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9"/>
      <c r="X99" s="5"/>
    </row>
    <row r="100" spans="1:24" ht="35.25" customHeight="1">
      <c r="A100" s="140" t="s">
        <v>71</v>
      </c>
      <c r="B100" s="126" t="s">
        <v>135</v>
      </c>
      <c r="C100" s="126" t="s">
        <v>136</v>
      </c>
      <c r="D100" s="127" t="s">
        <v>220</v>
      </c>
      <c r="E100" s="126" t="s">
        <v>31</v>
      </c>
      <c r="F100" s="126" t="s">
        <v>32</v>
      </c>
      <c r="G100" s="126" t="s">
        <v>33</v>
      </c>
      <c r="H100" s="126" t="s">
        <v>137</v>
      </c>
      <c r="I100" s="141" t="s">
        <v>203</v>
      </c>
      <c r="J100" s="127" t="s">
        <v>34</v>
      </c>
      <c r="K100" s="126" t="s">
        <v>35</v>
      </c>
      <c r="L100" s="126" t="s">
        <v>138</v>
      </c>
      <c r="M100" s="166" t="s">
        <v>139</v>
      </c>
      <c r="N100" s="167"/>
      <c r="O100" s="167"/>
      <c r="P100" s="167"/>
      <c r="Q100" s="167"/>
      <c r="R100" s="167"/>
      <c r="S100" s="167"/>
      <c r="T100" s="167"/>
      <c r="U100" s="167"/>
      <c r="V100" s="167"/>
      <c r="W100" s="110"/>
      <c r="X100" s="5"/>
    </row>
    <row r="101" spans="1:24" ht="58.5" customHeight="1">
      <c r="A101" s="140"/>
      <c r="B101" s="126"/>
      <c r="C101" s="126"/>
      <c r="D101" s="128"/>
      <c r="E101" s="126"/>
      <c r="F101" s="126"/>
      <c r="G101" s="126"/>
      <c r="H101" s="126"/>
      <c r="I101" s="142"/>
      <c r="J101" s="128"/>
      <c r="K101" s="126"/>
      <c r="L101" s="126"/>
      <c r="M101" s="30">
        <v>2019</v>
      </c>
      <c r="N101" s="30">
        <v>2020</v>
      </c>
      <c r="O101" s="30">
        <v>2021</v>
      </c>
      <c r="P101" s="31">
        <v>2022</v>
      </c>
      <c r="Q101" s="31">
        <v>2023</v>
      </c>
      <c r="R101" s="31">
        <v>2024</v>
      </c>
      <c r="S101" s="31">
        <v>2025</v>
      </c>
      <c r="T101" s="31">
        <v>2026</v>
      </c>
      <c r="U101" s="31">
        <v>2027</v>
      </c>
      <c r="V101" s="30">
        <v>2028</v>
      </c>
      <c r="W101" s="112"/>
      <c r="X101" s="5"/>
    </row>
    <row r="102" spans="1:24" s="19" customFormat="1" ht="38.25" customHeight="1">
      <c r="A102" s="29" t="s">
        <v>40</v>
      </c>
      <c r="B102" s="30">
        <v>41</v>
      </c>
      <c r="C102" s="30" t="s">
        <v>178</v>
      </c>
      <c r="D102" s="30" t="s">
        <v>205</v>
      </c>
      <c r="E102" s="30" t="s">
        <v>190</v>
      </c>
      <c r="F102" s="30" t="s">
        <v>1</v>
      </c>
      <c r="G102" s="30">
        <v>0</v>
      </c>
      <c r="H102" s="30">
        <v>2019</v>
      </c>
      <c r="I102" s="88">
        <v>0</v>
      </c>
      <c r="J102" s="125">
        <v>0</v>
      </c>
      <c r="K102" s="89">
        <v>0</v>
      </c>
      <c r="L102" s="48">
        <v>0</v>
      </c>
      <c r="M102" s="89">
        <v>0</v>
      </c>
      <c r="N102" s="89"/>
      <c r="O102" s="30"/>
      <c r="P102" s="30"/>
      <c r="Q102" s="31"/>
      <c r="R102" s="31"/>
      <c r="S102" s="31"/>
      <c r="T102" s="31"/>
      <c r="U102" s="31"/>
      <c r="V102" s="31"/>
      <c r="W102" s="112"/>
      <c r="X102" s="5"/>
    </row>
    <row r="103" spans="1:24" ht="71.25" customHeight="1">
      <c r="A103" s="24" t="s">
        <v>41</v>
      </c>
      <c r="B103" s="100" t="s">
        <v>214</v>
      </c>
      <c r="C103" s="36" t="s">
        <v>179</v>
      </c>
      <c r="D103" s="36" t="s">
        <v>223</v>
      </c>
      <c r="E103" s="39" t="s">
        <v>191</v>
      </c>
      <c r="F103" s="36" t="s">
        <v>1</v>
      </c>
      <c r="G103" s="37">
        <v>0</v>
      </c>
      <c r="H103" s="29">
        <v>2019</v>
      </c>
      <c r="I103" s="38">
        <v>0</v>
      </c>
      <c r="J103" s="125">
        <v>0</v>
      </c>
      <c r="K103" s="38">
        <f aca="true" t="shared" si="9" ref="K103:K113">I103*L103</f>
        <v>0</v>
      </c>
      <c r="L103" s="50">
        <v>0</v>
      </c>
      <c r="M103" s="38">
        <f aca="true" t="shared" si="10" ref="M103:M113">J103</f>
        <v>0</v>
      </c>
      <c r="N103" s="38"/>
      <c r="O103" s="49"/>
      <c r="P103" s="32"/>
      <c r="Q103" s="34"/>
      <c r="R103" s="34"/>
      <c r="S103" s="34"/>
      <c r="T103" s="34"/>
      <c r="U103" s="34"/>
      <c r="V103" s="34"/>
      <c r="W103" s="111"/>
      <c r="X103" s="5"/>
    </row>
    <row r="104" spans="1:24" ht="68.25" customHeight="1">
      <c r="A104" s="29" t="s">
        <v>42</v>
      </c>
      <c r="B104" s="100" t="s">
        <v>213</v>
      </c>
      <c r="C104" s="36" t="s">
        <v>180</v>
      </c>
      <c r="D104" s="36" t="s">
        <v>224</v>
      </c>
      <c r="E104" s="39" t="s">
        <v>192</v>
      </c>
      <c r="F104" s="36" t="s">
        <v>1</v>
      </c>
      <c r="G104" s="37">
        <v>0</v>
      </c>
      <c r="H104" s="29">
        <v>2019</v>
      </c>
      <c r="I104" s="38">
        <v>0</v>
      </c>
      <c r="J104" s="125">
        <v>0</v>
      </c>
      <c r="K104" s="38">
        <f t="shared" si="9"/>
        <v>0</v>
      </c>
      <c r="L104" s="50">
        <v>0</v>
      </c>
      <c r="M104" s="38">
        <f t="shared" si="10"/>
        <v>0</v>
      </c>
      <c r="N104" s="38"/>
      <c r="O104" s="49"/>
      <c r="P104" s="32"/>
      <c r="Q104" s="34"/>
      <c r="R104" s="34"/>
      <c r="S104" s="34"/>
      <c r="T104" s="34"/>
      <c r="U104" s="34"/>
      <c r="V104" s="34"/>
      <c r="W104" s="111"/>
      <c r="X104" s="5"/>
    </row>
    <row r="105" spans="1:24" s="19" customFormat="1" ht="43.5" customHeight="1">
      <c r="A105" s="24" t="s">
        <v>43</v>
      </c>
      <c r="B105" s="30">
        <v>78</v>
      </c>
      <c r="C105" s="36" t="s">
        <v>181</v>
      </c>
      <c r="D105" s="36" t="s">
        <v>77</v>
      </c>
      <c r="E105" s="39" t="s">
        <v>193</v>
      </c>
      <c r="F105" s="36" t="s">
        <v>1</v>
      </c>
      <c r="G105" s="37">
        <v>0</v>
      </c>
      <c r="H105" s="29">
        <v>2019</v>
      </c>
      <c r="I105" s="38">
        <v>0</v>
      </c>
      <c r="J105" s="125">
        <v>0</v>
      </c>
      <c r="K105" s="38">
        <v>0</v>
      </c>
      <c r="L105" s="50">
        <v>0</v>
      </c>
      <c r="M105" s="38">
        <f t="shared" si="10"/>
        <v>0</v>
      </c>
      <c r="N105" s="38"/>
      <c r="O105" s="49"/>
      <c r="P105" s="32"/>
      <c r="Q105" s="34"/>
      <c r="R105" s="34"/>
      <c r="S105" s="34"/>
      <c r="T105" s="34"/>
      <c r="U105" s="34"/>
      <c r="V105" s="34"/>
      <c r="W105" s="111"/>
      <c r="X105" s="5"/>
    </row>
    <row r="106" spans="1:24" ht="68.25" customHeight="1">
      <c r="A106" s="29" t="s">
        <v>44</v>
      </c>
      <c r="B106" s="30">
        <v>15</v>
      </c>
      <c r="C106" s="36" t="s">
        <v>182</v>
      </c>
      <c r="D106" s="36" t="s">
        <v>115</v>
      </c>
      <c r="E106" s="39" t="s">
        <v>194</v>
      </c>
      <c r="F106" s="36" t="s">
        <v>1</v>
      </c>
      <c r="G106" s="37">
        <v>0</v>
      </c>
      <c r="H106" s="29">
        <v>2019</v>
      </c>
      <c r="I106" s="38">
        <v>0</v>
      </c>
      <c r="J106" s="125">
        <v>0</v>
      </c>
      <c r="K106" s="38">
        <f t="shared" si="9"/>
        <v>0</v>
      </c>
      <c r="L106" s="50">
        <v>0</v>
      </c>
      <c r="M106" s="38">
        <f t="shared" si="10"/>
        <v>0</v>
      </c>
      <c r="N106" s="38"/>
      <c r="O106" s="49"/>
      <c r="P106" s="32"/>
      <c r="Q106" s="34"/>
      <c r="R106" s="34"/>
      <c r="S106" s="34"/>
      <c r="T106" s="34"/>
      <c r="U106" s="34"/>
      <c r="V106" s="34"/>
      <c r="W106" s="111"/>
      <c r="X106" s="5"/>
    </row>
    <row r="107" spans="1:24" s="19" customFormat="1" ht="41.25" customHeight="1">
      <c r="A107" s="24" t="s">
        <v>45</v>
      </c>
      <c r="B107" s="30">
        <v>1</v>
      </c>
      <c r="C107" s="36" t="s">
        <v>183</v>
      </c>
      <c r="D107" s="36" t="s">
        <v>222</v>
      </c>
      <c r="E107" s="39" t="s">
        <v>195</v>
      </c>
      <c r="F107" s="36" t="s">
        <v>1</v>
      </c>
      <c r="G107" s="37">
        <v>0</v>
      </c>
      <c r="H107" s="29">
        <v>2019</v>
      </c>
      <c r="I107" s="38">
        <v>0</v>
      </c>
      <c r="J107" s="125">
        <v>0</v>
      </c>
      <c r="K107" s="38">
        <v>0</v>
      </c>
      <c r="L107" s="50">
        <v>0</v>
      </c>
      <c r="M107" s="38">
        <v>0</v>
      </c>
      <c r="N107" s="38"/>
      <c r="O107" s="49"/>
      <c r="P107" s="32"/>
      <c r="Q107" s="34"/>
      <c r="R107" s="34"/>
      <c r="S107" s="34"/>
      <c r="T107" s="34"/>
      <c r="U107" s="34"/>
      <c r="V107" s="34"/>
      <c r="W107" s="111"/>
      <c r="X107" s="5"/>
    </row>
    <row r="108" spans="1:24" ht="66" customHeight="1">
      <c r="A108" s="29" t="s">
        <v>46</v>
      </c>
      <c r="B108" s="100" t="s">
        <v>212</v>
      </c>
      <c r="C108" s="36" t="s">
        <v>184</v>
      </c>
      <c r="D108" s="36" t="s">
        <v>24</v>
      </c>
      <c r="E108" s="39" t="s">
        <v>196</v>
      </c>
      <c r="F108" s="36" t="s">
        <v>0</v>
      </c>
      <c r="G108" s="37">
        <v>0</v>
      </c>
      <c r="H108" s="29">
        <v>2019</v>
      </c>
      <c r="I108" s="38">
        <v>0</v>
      </c>
      <c r="J108" s="125">
        <v>0</v>
      </c>
      <c r="K108" s="38">
        <f t="shared" si="9"/>
        <v>0</v>
      </c>
      <c r="L108" s="50">
        <v>0</v>
      </c>
      <c r="M108" s="38">
        <v>0</v>
      </c>
      <c r="N108" s="38"/>
      <c r="O108" s="49"/>
      <c r="P108" s="32"/>
      <c r="Q108" s="34"/>
      <c r="R108" s="34"/>
      <c r="S108" s="34"/>
      <c r="T108" s="34"/>
      <c r="U108" s="34"/>
      <c r="V108" s="34"/>
      <c r="W108" s="111"/>
      <c r="X108" s="5"/>
    </row>
    <row r="109" spans="1:24" ht="66.75" customHeight="1">
      <c r="A109" s="24" t="s">
        <v>47</v>
      </c>
      <c r="B109" s="100" t="s">
        <v>215</v>
      </c>
      <c r="C109" s="36" t="s">
        <v>185</v>
      </c>
      <c r="D109" s="36" t="s">
        <v>221</v>
      </c>
      <c r="E109" s="39" t="s">
        <v>197</v>
      </c>
      <c r="F109" s="36" t="s">
        <v>1</v>
      </c>
      <c r="G109" s="37">
        <v>0</v>
      </c>
      <c r="H109" s="29">
        <v>2019</v>
      </c>
      <c r="I109" s="38">
        <v>0</v>
      </c>
      <c r="J109" s="125">
        <v>0</v>
      </c>
      <c r="K109" s="38">
        <f t="shared" si="9"/>
        <v>0</v>
      </c>
      <c r="L109" s="50">
        <v>0</v>
      </c>
      <c r="M109" s="38">
        <f t="shared" si="10"/>
        <v>0</v>
      </c>
      <c r="N109" s="38"/>
      <c r="O109" s="49"/>
      <c r="P109" s="32"/>
      <c r="Q109" s="34"/>
      <c r="R109" s="34"/>
      <c r="S109" s="34"/>
      <c r="T109" s="34"/>
      <c r="U109" s="34"/>
      <c r="V109" s="34"/>
      <c r="W109" s="111"/>
      <c r="X109" s="5"/>
    </row>
    <row r="110" spans="1:24" s="19" customFormat="1" ht="39" customHeight="1">
      <c r="A110" s="29" t="s">
        <v>48</v>
      </c>
      <c r="B110" s="30">
        <v>68</v>
      </c>
      <c r="C110" s="36" t="s">
        <v>186</v>
      </c>
      <c r="D110" s="36" t="s">
        <v>223</v>
      </c>
      <c r="E110" s="39" t="s">
        <v>198</v>
      </c>
      <c r="F110" s="36" t="s">
        <v>1</v>
      </c>
      <c r="G110" s="37">
        <v>0</v>
      </c>
      <c r="H110" s="29">
        <v>2019</v>
      </c>
      <c r="I110" s="38">
        <v>0</v>
      </c>
      <c r="J110" s="125">
        <v>0</v>
      </c>
      <c r="K110" s="38">
        <v>0</v>
      </c>
      <c r="L110" s="50">
        <v>0</v>
      </c>
      <c r="M110" s="38">
        <v>0</v>
      </c>
      <c r="N110" s="38"/>
      <c r="O110" s="49"/>
      <c r="P110" s="32"/>
      <c r="Q110" s="34"/>
      <c r="R110" s="34"/>
      <c r="S110" s="34"/>
      <c r="T110" s="34"/>
      <c r="U110" s="34"/>
      <c r="V110" s="34"/>
      <c r="W110" s="111"/>
      <c r="X110" s="5"/>
    </row>
    <row r="111" spans="1:24" ht="66" customHeight="1">
      <c r="A111" s="24" t="s">
        <v>125</v>
      </c>
      <c r="B111" s="100" t="s">
        <v>209</v>
      </c>
      <c r="C111" s="36" t="s">
        <v>187</v>
      </c>
      <c r="D111" s="36" t="s">
        <v>204</v>
      </c>
      <c r="E111" s="39" t="s">
        <v>199</v>
      </c>
      <c r="F111" s="36" t="s">
        <v>0</v>
      </c>
      <c r="G111" s="37">
        <v>0</v>
      </c>
      <c r="H111" s="29">
        <v>2019</v>
      </c>
      <c r="I111" s="38">
        <v>0</v>
      </c>
      <c r="J111" s="125">
        <v>0</v>
      </c>
      <c r="K111" s="38">
        <f t="shared" si="9"/>
        <v>0</v>
      </c>
      <c r="L111" s="50">
        <v>0</v>
      </c>
      <c r="M111" s="38">
        <f t="shared" si="10"/>
        <v>0</v>
      </c>
      <c r="N111" s="38"/>
      <c r="O111" s="49"/>
      <c r="P111" s="32"/>
      <c r="Q111" s="34"/>
      <c r="R111" s="34"/>
      <c r="S111" s="34"/>
      <c r="T111" s="34"/>
      <c r="U111" s="34"/>
      <c r="V111" s="34"/>
      <c r="W111" s="111"/>
      <c r="X111" s="5"/>
    </row>
    <row r="112" spans="1:24" ht="64.5" customHeight="1">
      <c r="A112" s="29" t="s">
        <v>49</v>
      </c>
      <c r="B112" s="100" t="s">
        <v>210</v>
      </c>
      <c r="C112" s="36" t="s">
        <v>188</v>
      </c>
      <c r="D112" s="36" t="s">
        <v>25</v>
      </c>
      <c r="E112" s="39" t="s">
        <v>200</v>
      </c>
      <c r="F112" s="36" t="s">
        <v>0</v>
      </c>
      <c r="G112" s="37">
        <v>0</v>
      </c>
      <c r="H112" s="29">
        <v>2019</v>
      </c>
      <c r="I112" s="38">
        <v>0</v>
      </c>
      <c r="J112" s="125">
        <v>0</v>
      </c>
      <c r="K112" s="38">
        <f t="shared" si="9"/>
        <v>0</v>
      </c>
      <c r="L112" s="50">
        <v>0</v>
      </c>
      <c r="M112" s="38">
        <f t="shared" si="10"/>
        <v>0</v>
      </c>
      <c r="N112" s="38"/>
      <c r="O112" s="49"/>
      <c r="P112" s="32"/>
      <c r="Q112" s="34"/>
      <c r="R112" s="34"/>
      <c r="S112" s="34"/>
      <c r="T112" s="34"/>
      <c r="U112" s="34"/>
      <c r="V112" s="34"/>
      <c r="W112" s="111"/>
      <c r="X112" s="5"/>
    </row>
    <row r="113" spans="1:24" ht="66" customHeight="1">
      <c r="A113" s="24" t="s">
        <v>50</v>
      </c>
      <c r="B113" s="100" t="s">
        <v>211</v>
      </c>
      <c r="C113" s="36" t="s">
        <v>189</v>
      </c>
      <c r="D113" s="36" t="s">
        <v>28</v>
      </c>
      <c r="E113" s="39" t="s">
        <v>201</v>
      </c>
      <c r="F113" s="36" t="s">
        <v>1</v>
      </c>
      <c r="G113" s="37">
        <v>0</v>
      </c>
      <c r="H113" s="29">
        <v>2019</v>
      </c>
      <c r="I113" s="38">
        <v>0</v>
      </c>
      <c r="J113" s="41">
        <v>0</v>
      </c>
      <c r="K113" s="38">
        <f t="shared" si="9"/>
        <v>0</v>
      </c>
      <c r="L113" s="50">
        <v>0</v>
      </c>
      <c r="M113" s="38">
        <f t="shared" si="10"/>
        <v>0</v>
      </c>
      <c r="N113" s="38"/>
      <c r="O113" s="49"/>
      <c r="P113" s="32"/>
      <c r="Q113" s="34"/>
      <c r="R113" s="34"/>
      <c r="S113" s="34"/>
      <c r="T113" s="34"/>
      <c r="U113" s="34"/>
      <c r="V113" s="34"/>
      <c r="W113" s="111"/>
      <c r="X113" s="5"/>
    </row>
    <row r="114" spans="1:24" ht="6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7"/>
      <c r="R114" s="7"/>
      <c r="S114" s="7"/>
      <c r="T114" s="7"/>
      <c r="U114" s="7"/>
      <c r="V114" s="7"/>
      <c r="W114" s="5"/>
      <c r="X114" s="5"/>
    </row>
    <row r="115" spans="1:24" ht="24" customHeight="1" hidden="1">
      <c r="A115" s="5"/>
      <c r="B115" s="13" t="s">
        <v>72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5"/>
      <c r="N115" s="5"/>
      <c r="O115" s="5"/>
      <c r="P115" s="10"/>
      <c r="Q115" s="7"/>
      <c r="R115" s="7"/>
      <c r="S115" s="7"/>
      <c r="T115" s="7"/>
      <c r="U115" s="7"/>
      <c r="V115" s="7"/>
      <c r="W115" s="5"/>
      <c r="X115" s="5"/>
    </row>
    <row r="116" spans="1:24" ht="24" customHeight="1" hidden="1">
      <c r="A116" s="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7"/>
      <c r="R116" s="7"/>
      <c r="S116" s="7"/>
      <c r="T116" s="7"/>
      <c r="U116" s="7"/>
      <c r="V116" s="7"/>
      <c r="W116" s="5"/>
      <c r="X116" s="5"/>
    </row>
    <row r="117" spans="1:24" ht="24" customHeight="1" hidden="1">
      <c r="A117" s="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7"/>
      <c r="R117" s="7"/>
      <c r="S117" s="7"/>
      <c r="T117" s="7"/>
      <c r="U117" s="7"/>
      <c r="V117" s="7"/>
      <c r="W117" s="5"/>
      <c r="X117" s="5"/>
    </row>
    <row r="118" spans="1:24" ht="15" hidden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7"/>
      <c r="R118" s="7"/>
      <c r="S118" s="7"/>
      <c r="T118" s="7"/>
      <c r="U118" s="7"/>
      <c r="V118" s="7"/>
      <c r="W118" s="5"/>
      <c r="X118" s="5"/>
    </row>
    <row r="119" spans="1:24" ht="24.75" customHeight="1" hidden="1">
      <c r="A119" s="5"/>
      <c r="B119" s="4" t="s">
        <v>119</v>
      </c>
      <c r="C119" s="4"/>
      <c r="D119" s="4"/>
      <c r="E119" s="4"/>
      <c r="F119" s="4"/>
      <c r="G119" s="4"/>
      <c r="H119" s="4"/>
      <c r="I119" s="4"/>
      <c r="J119" s="5"/>
      <c r="K119" s="5"/>
      <c r="L119" s="5"/>
      <c r="M119" s="4" t="s">
        <v>122</v>
      </c>
      <c r="N119" s="4"/>
      <c r="O119" s="4"/>
      <c r="P119" s="5"/>
      <c r="Q119" s="7"/>
      <c r="R119" s="7"/>
      <c r="S119" s="7"/>
      <c r="T119" s="7"/>
      <c r="U119" s="7"/>
      <c r="V119" s="7"/>
      <c r="W119" s="5"/>
      <c r="X119" s="5"/>
    </row>
    <row r="120" spans="1:24" ht="15" hidden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7"/>
      <c r="R120" s="7"/>
      <c r="S120" s="7"/>
      <c r="T120" s="7"/>
      <c r="U120" s="7"/>
      <c r="V120" s="7"/>
      <c r="W120" s="5"/>
      <c r="X120" s="5"/>
    </row>
    <row r="121" spans="1:24" ht="15" hidden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7"/>
      <c r="R121" s="7"/>
      <c r="S121" s="7"/>
      <c r="T121" s="7"/>
      <c r="U121" s="7"/>
      <c r="V121" s="7"/>
      <c r="W121" s="5"/>
      <c r="X121" s="5"/>
    </row>
    <row r="122" spans="1:24" ht="15" hidden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7"/>
      <c r="R122" s="7"/>
      <c r="S122" s="7"/>
      <c r="T122" s="7"/>
      <c r="U122" s="7"/>
      <c r="V122" s="7"/>
      <c r="W122" s="5"/>
      <c r="X122" s="5"/>
    </row>
    <row r="123" spans="1:24" ht="15" hidden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7"/>
      <c r="R123" s="7"/>
      <c r="S123" s="7"/>
      <c r="T123" s="7"/>
      <c r="U123" s="7"/>
      <c r="V123" s="7"/>
      <c r="W123" s="5"/>
      <c r="X123" s="5"/>
    </row>
    <row r="124" spans="1:24" ht="23.25" customHeight="1" hidden="1">
      <c r="A124" s="5"/>
      <c r="B124" s="4" t="s">
        <v>120</v>
      </c>
      <c r="C124" s="4"/>
      <c r="D124" s="4"/>
      <c r="E124" s="4"/>
      <c r="F124" s="4"/>
      <c r="G124" s="4"/>
      <c r="H124" s="4"/>
      <c r="I124" s="4"/>
      <c r="J124" s="5"/>
      <c r="K124" s="5"/>
      <c r="L124" s="5"/>
      <c r="M124" s="4" t="s">
        <v>123</v>
      </c>
      <c r="N124" s="4"/>
      <c r="O124" s="4"/>
      <c r="P124" s="5"/>
      <c r="Q124" s="7"/>
      <c r="R124" s="7"/>
      <c r="S124" s="7"/>
      <c r="T124" s="7"/>
      <c r="U124" s="7"/>
      <c r="V124" s="7"/>
      <c r="W124" s="5"/>
      <c r="X124" s="5"/>
    </row>
    <row r="125" spans="1:24" ht="15" hidden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7"/>
      <c r="R125" s="7"/>
      <c r="S125" s="7"/>
      <c r="T125" s="7"/>
      <c r="U125" s="7"/>
      <c r="V125" s="7"/>
      <c r="W125" s="5"/>
      <c r="X125" s="5"/>
    </row>
    <row r="126" spans="1:24" ht="15" hidden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7"/>
      <c r="R126" s="7"/>
      <c r="S126" s="7"/>
      <c r="T126" s="7"/>
      <c r="U126" s="7"/>
      <c r="V126" s="7"/>
      <c r="W126" s="5"/>
      <c r="X126" s="5"/>
    </row>
    <row r="127" spans="1:24" ht="15" hidden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7"/>
      <c r="R127" s="7"/>
      <c r="S127" s="7"/>
      <c r="T127" s="7"/>
      <c r="U127" s="7"/>
      <c r="V127" s="7"/>
      <c r="W127" s="5"/>
      <c r="X127" s="5"/>
    </row>
    <row r="128" spans="1:24" ht="15" hidden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7"/>
      <c r="R128" s="7"/>
      <c r="S128" s="7"/>
      <c r="T128" s="7"/>
      <c r="U128" s="7"/>
      <c r="V128" s="7"/>
      <c r="W128" s="5"/>
      <c r="X128" s="5"/>
    </row>
    <row r="129" spans="1:24" ht="27.75" customHeight="1" hidden="1">
      <c r="A129" s="5"/>
      <c r="B129" s="4" t="s">
        <v>121</v>
      </c>
      <c r="C129" s="4"/>
      <c r="D129" s="4"/>
      <c r="E129" s="4"/>
      <c r="F129" s="4"/>
      <c r="G129" s="4"/>
      <c r="H129" s="4"/>
      <c r="I129" s="4"/>
      <c r="J129" s="5"/>
      <c r="K129" s="5"/>
      <c r="L129" s="5"/>
      <c r="M129" s="4" t="s">
        <v>124</v>
      </c>
      <c r="N129" s="4"/>
      <c r="O129" s="4"/>
      <c r="P129" s="5"/>
      <c r="Q129" s="7"/>
      <c r="R129" s="7"/>
      <c r="S129" s="7"/>
      <c r="T129" s="7"/>
      <c r="U129" s="7"/>
      <c r="V129" s="7"/>
      <c r="W129" s="5"/>
      <c r="X129" s="5"/>
    </row>
    <row r="130" spans="1:24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7"/>
      <c r="R130" s="7"/>
      <c r="S130" s="7"/>
      <c r="T130" s="7"/>
      <c r="U130" s="7"/>
      <c r="V130" s="7"/>
      <c r="W130" s="5"/>
      <c r="X130" s="5"/>
    </row>
    <row r="131" spans="1:24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7"/>
      <c r="R131" s="7"/>
      <c r="S131" s="7"/>
      <c r="T131" s="7"/>
      <c r="U131" s="7"/>
      <c r="V131" s="7"/>
      <c r="W131" s="5"/>
      <c r="X131" s="5"/>
    </row>
    <row r="132" spans="1:24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7"/>
      <c r="R132" s="7"/>
      <c r="S132" s="7"/>
      <c r="T132" s="7"/>
      <c r="U132" s="7"/>
      <c r="V132" s="7"/>
      <c r="W132" s="5"/>
      <c r="X132" s="5"/>
    </row>
    <row r="133" spans="1:24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7"/>
      <c r="R133" s="7"/>
      <c r="S133" s="7"/>
      <c r="T133" s="7"/>
      <c r="U133" s="7"/>
      <c r="V133" s="7"/>
      <c r="W133" s="5"/>
      <c r="X133" s="5"/>
    </row>
    <row r="134" spans="1:24" ht="25.5" customHeight="1">
      <c r="A134" s="5"/>
      <c r="B134" s="4"/>
      <c r="C134" s="4"/>
      <c r="D134" s="4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7"/>
      <c r="R134" s="7"/>
      <c r="S134" s="7"/>
      <c r="T134" s="7"/>
      <c r="U134" s="7"/>
      <c r="V134" s="7"/>
      <c r="W134" s="5"/>
      <c r="X134" s="5"/>
    </row>
    <row r="135" spans="1:24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7"/>
      <c r="R135" s="7"/>
      <c r="S135" s="7"/>
      <c r="T135" s="7"/>
      <c r="U135" s="7"/>
      <c r="V135" s="7"/>
      <c r="W135" s="5"/>
      <c r="X135" s="5"/>
    </row>
    <row r="136" spans="1:24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7"/>
      <c r="R136" s="7"/>
      <c r="S136" s="7"/>
      <c r="T136" s="7"/>
      <c r="U136" s="7"/>
      <c r="V136" s="7"/>
      <c r="W136" s="5"/>
      <c r="X136" s="5"/>
    </row>
    <row r="137" spans="1:24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7"/>
      <c r="R137" s="7"/>
      <c r="S137" s="7"/>
      <c r="T137" s="7"/>
      <c r="U137" s="7"/>
      <c r="V137" s="7"/>
      <c r="W137" s="5"/>
      <c r="X137" s="5"/>
    </row>
    <row r="138" spans="1:24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7"/>
      <c r="R138" s="7"/>
      <c r="S138" s="7"/>
      <c r="T138" s="7"/>
      <c r="U138" s="7"/>
      <c r="V138" s="7"/>
      <c r="W138" s="5"/>
      <c r="X138" s="5"/>
    </row>
    <row r="139" spans="1:24" ht="21" customHeight="1">
      <c r="A139" s="5"/>
      <c r="B139" s="4"/>
      <c r="C139" s="4"/>
      <c r="D139" s="4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7"/>
      <c r="R139" s="7"/>
      <c r="S139" s="7"/>
      <c r="T139" s="7"/>
      <c r="U139" s="7"/>
      <c r="V139" s="7"/>
      <c r="W139" s="5"/>
      <c r="X139" s="5"/>
    </row>
    <row r="140" spans="1:24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7"/>
      <c r="R140" s="7"/>
      <c r="S140" s="7"/>
      <c r="T140" s="7"/>
      <c r="U140" s="7"/>
      <c r="V140" s="7"/>
      <c r="W140" s="5"/>
      <c r="X140" s="5"/>
    </row>
    <row r="144" spans="2:10" ht="15">
      <c r="B144" s="18"/>
      <c r="C144" s="18"/>
      <c r="D144" s="18"/>
      <c r="E144" s="18"/>
      <c r="F144" s="18"/>
      <c r="G144" s="18"/>
      <c r="H144" s="18"/>
      <c r="I144" s="18"/>
      <c r="J144" s="18"/>
    </row>
  </sheetData>
  <sheetProtection/>
  <mergeCells count="123">
    <mergeCell ref="M100:V100"/>
    <mergeCell ref="R18:V18"/>
    <mergeCell ref="D100:D101"/>
    <mergeCell ref="A17:F17"/>
    <mergeCell ref="A18:F18"/>
    <mergeCell ref="A10:I10"/>
    <mergeCell ref="A11:I11"/>
    <mergeCell ref="A12:I12"/>
    <mergeCell ref="R13:V13"/>
    <mergeCell ref="R14:V14"/>
    <mergeCell ref="R15:V15"/>
    <mergeCell ref="R16:V16"/>
    <mergeCell ref="R17:V17"/>
    <mergeCell ref="P6:V6"/>
    <mergeCell ref="A3:V3"/>
    <mergeCell ref="A13:F13"/>
    <mergeCell ref="A14:F14"/>
    <mergeCell ref="A15:F15"/>
    <mergeCell ref="A16:F16"/>
    <mergeCell ref="K14:L14"/>
    <mergeCell ref="C26:D26"/>
    <mergeCell ref="C25:D25"/>
    <mergeCell ref="C24:D24"/>
    <mergeCell ref="C23:D23"/>
    <mergeCell ref="C32:D32"/>
    <mergeCell ref="C31:D31"/>
    <mergeCell ref="C30:D30"/>
    <mergeCell ref="C29:D29"/>
    <mergeCell ref="C28:D28"/>
    <mergeCell ref="C27:D27"/>
    <mergeCell ref="C38:D38"/>
    <mergeCell ref="C37:D37"/>
    <mergeCell ref="C36:D36"/>
    <mergeCell ref="C35:D35"/>
    <mergeCell ref="C34:D34"/>
    <mergeCell ref="C33:D33"/>
    <mergeCell ref="C39:D39"/>
    <mergeCell ref="C40:D40"/>
    <mergeCell ref="C41:D41"/>
    <mergeCell ref="C42:D42"/>
    <mergeCell ref="C43:D43"/>
    <mergeCell ref="C44:D44"/>
    <mergeCell ref="C51:D51"/>
    <mergeCell ref="C52:D52"/>
    <mergeCell ref="C53:D53"/>
    <mergeCell ref="E58:E59"/>
    <mergeCell ref="C54:D54"/>
    <mergeCell ref="C55:D55"/>
    <mergeCell ref="K21:K22"/>
    <mergeCell ref="B46:W46"/>
    <mergeCell ref="B45:Q45"/>
    <mergeCell ref="K16:L16"/>
    <mergeCell ref="D58:D59"/>
    <mergeCell ref="M58:V58"/>
    <mergeCell ref="C21:D22"/>
    <mergeCell ref="C47:D48"/>
    <mergeCell ref="C49:D49"/>
    <mergeCell ref="C50:D50"/>
    <mergeCell ref="M16:Q16"/>
    <mergeCell ref="M18:Q18"/>
    <mergeCell ref="K13:L13"/>
    <mergeCell ref="M13:Q13"/>
    <mergeCell ref="E100:E101"/>
    <mergeCell ref="K15:L15"/>
    <mergeCell ref="K17:L17"/>
    <mergeCell ref="M15:Q15"/>
    <mergeCell ref="M17:Q17"/>
    <mergeCell ref="J21:J22"/>
    <mergeCell ref="B1:W1"/>
    <mergeCell ref="B6:I6"/>
    <mergeCell ref="G13:J13"/>
    <mergeCell ref="B8:I8"/>
    <mergeCell ref="P8:V8"/>
    <mergeCell ref="L21:L22"/>
    <mergeCell ref="M21:V21"/>
    <mergeCell ref="A20:W20"/>
    <mergeCell ref="K18:L18"/>
    <mergeCell ref="M14:Q14"/>
    <mergeCell ref="A21:A22"/>
    <mergeCell ref="B21:B22"/>
    <mergeCell ref="E21:E22"/>
    <mergeCell ref="F21:F22"/>
    <mergeCell ref="G21:G22"/>
    <mergeCell ref="I21:I22"/>
    <mergeCell ref="A58:A59"/>
    <mergeCell ref="B58:B59"/>
    <mergeCell ref="C58:C59"/>
    <mergeCell ref="F58:F59"/>
    <mergeCell ref="G58:G59"/>
    <mergeCell ref="H58:H59"/>
    <mergeCell ref="A47:A48"/>
    <mergeCell ref="B47:B48"/>
    <mergeCell ref="E47:E48"/>
    <mergeCell ref="F47:F48"/>
    <mergeCell ref="H47:H48"/>
    <mergeCell ref="G47:G48"/>
    <mergeCell ref="K47:K48"/>
    <mergeCell ref="L47:L48"/>
    <mergeCell ref="J58:J59"/>
    <mergeCell ref="K58:K59"/>
    <mergeCell ref="L58:L59"/>
    <mergeCell ref="I58:I59"/>
    <mergeCell ref="I47:I48"/>
    <mergeCell ref="M47:V47"/>
    <mergeCell ref="A57:W57"/>
    <mergeCell ref="A99:W99"/>
    <mergeCell ref="A100:A101"/>
    <mergeCell ref="B100:B101"/>
    <mergeCell ref="C100:C101"/>
    <mergeCell ref="F100:F101"/>
    <mergeCell ref="G100:G101"/>
    <mergeCell ref="H100:H101"/>
    <mergeCell ref="I100:I101"/>
    <mergeCell ref="K100:K101"/>
    <mergeCell ref="L100:L101"/>
    <mergeCell ref="J100:J101"/>
    <mergeCell ref="G14:J14"/>
    <mergeCell ref="G15:J15"/>
    <mergeCell ref="G16:J16"/>
    <mergeCell ref="G17:J17"/>
    <mergeCell ref="G18:J18"/>
    <mergeCell ref="H21:H22"/>
    <mergeCell ref="J47:J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7" manualBreakCount="7">
    <brk id="19" max="21" man="1"/>
    <brk id="34" max="21" man="1"/>
    <brk id="66" max="21" man="1"/>
    <brk id="77" max="21" man="1"/>
    <brk id="90" max="21" man="1"/>
    <brk id="108" max="21" man="1"/>
    <brk id="11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2016-10-31T12:13:47Z</cp:lastPrinted>
  <dcterms:created xsi:type="dcterms:W3CDTF">2015-12-17T09:29:48Z</dcterms:created>
  <dcterms:modified xsi:type="dcterms:W3CDTF">2019-07-12T06:38:39Z</dcterms:modified>
  <cp:category/>
  <cp:version/>
  <cp:contentType/>
  <cp:contentStatus/>
</cp:coreProperties>
</file>