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60"/>
  </bookViews>
  <sheets>
    <sheet name="WNIOSEK 2022 r." sheetId="1" r:id="rId1"/>
  </sheets>
  <definedNames>
    <definedName name="_ftn1" localSheetId="0">'WNIOSEK 2022 r.'!#REF!</definedName>
    <definedName name="_ftn2" localSheetId="0">'WNIOSEK 2022 r.'!#REF!</definedName>
    <definedName name="_ftnref1" localSheetId="0">'WNIOSEK 2022 r.'!#REF!</definedName>
    <definedName name="_ftnref2" localSheetId="0">'WNIOSEK 2022 r.'!#REF!</definedName>
    <definedName name="_xlnm.Print_Area" localSheetId="0">'WNIOSEK 2022 r.'!$A$1:$L$151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7" i="1" l="1"/>
  <c r="I78" i="1"/>
  <c r="I77" i="1"/>
  <c r="L68" i="1"/>
  <c r="K73" i="1" l="1"/>
  <c r="J73" i="1"/>
  <c r="H72" i="1"/>
  <c r="L72" i="1" s="1"/>
  <c r="H71" i="1"/>
  <c r="L71" i="1" s="1"/>
  <c r="H70" i="1"/>
  <c r="L70" i="1" s="1"/>
  <c r="H69" i="1"/>
  <c r="L69" i="1" s="1"/>
  <c r="H68" i="1"/>
  <c r="K63" i="1"/>
  <c r="J63" i="1"/>
  <c r="I63" i="1"/>
  <c r="H62" i="1"/>
  <c r="L62" i="1" s="1"/>
  <c r="H61" i="1"/>
  <c r="L61" i="1" s="1"/>
  <c r="H60" i="1"/>
  <c r="L60" i="1" s="1"/>
  <c r="H59" i="1"/>
  <c r="L59" i="1" s="1"/>
  <c r="H58" i="1"/>
  <c r="L58" i="1" s="1"/>
  <c r="J31" i="1"/>
  <c r="L31" i="1"/>
  <c r="J53" i="1"/>
  <c r="K53" i="1"/>
  <c r="I53" i="1"/>
  <c r="J77" i="1" l="1"/>
  <c r="J78" i="1"/>
  <c r="K78" i="1"/>
  <c r="H73" i="1"/>
  <c r="L73" i="1" s="1"/>
  <c r="H63" i="1"/>
  <c r="L63" i="1" s="1"/>
  <c r="J29" i="1" l="1"/>
  <c r="J30" i="1"/>
  <c r="J32" i="1"/>
  <c r="J33" i="1"/>
  <c r="G34" i="1" l="1"/>
  <c r="J19" i="1"/>
  <c r="J20" i="1"/>
  <c r="J21" i="1"/>
  <c r="J22" i="1"/>
  <c r="J23" i="1"/>
  <c r="J24" i="1"/>
  <c r="G25" i="1" l="1"/>
  <c r="L23" i="1"/>
  <c r="L24" i="1"/>
  <c r="K91" i="1" l="1"/>
  <c r="K88" i="1"/>
  <c r="K90" i="1"/>
  <c r="K89" i="1"/>
  <c r="K87" i="1"/>
  <c r="E88" i="1"/>
  <c r="H90" i="1"/>
  <c r="H89" i="1"/>
  <c r="H88" i="1"/>
  <c r="H87" i="1"/>
  <c r="E90" i="1"/>
  <c r="E89" i="1"/>
  <c r="E87" i="1"/>
  <c r="L88" i="1" l="1"/>
  <c r="L85" i="1" s="1"/>
  <c r="F88" i="1"/>
  <c r="F85" i="1" s="1"/>
  <c r="I88" i="1"/>
  <c r="I85" i="1" s="1"/>
  <c r="L33" i="1" l="1"/>
  <c r="L32" i="1"/>
  <c r="L30" i="1"/>
  <c r="L29" i="1"/>
  <c r="L22" i="1"/>
  <c r="L21" i="1"/>
  <c r="L20" i="1"/>
  <c r="L19" i="1"/>
  <c r="L25" i="1" l="1"/>
  <c r="L34" i="1"/>
  <c r="H52" i="1"/>
  <c r="L52" i="1" s="1"/>
  <c r="H44" i="1"/>
  <c r="L44" i="1" s="1"/>
  <c r="H45" i="1"/>
  <c r="L45" i="1" s="1"/>
  <c r="H46" i="1"/>
  <c r="L46" i="1" s="1"/>
  <c r="H47" i="1"/>
  <c r="L47" i="1" s="1"/>
  <c r="H48" i="1"/>
  <c r="L48" i="1" s="1"/>
  <c r="H49" i="1"/>
  <c r="L49" i="1" s="1"/>
  <c r="H50" i="1"/>
  <c r="L50" i="1" s="1"/>
  <c r="H51" i="1"/>
  <c r="L51" i="1" s="1"/>
  <c r="H43" i="1"/>
  <c r="L43" i="1" l="1"/>
  <c r="H53" i="1"/>
  <c r="L53" i="1" l="1"/>
  <c r="H78" i="1"/>
  <c r="L78" i="1" s="1"/>
  <c r="H77" i="1"/>
  <c r="L77" i="1" s="1"/>
</calcChain>
</file>

<file path=xl/sharedStrings.xml><?xml version="1.0" encoding="utf-8"?>
<sst xmlns="http://schemas.openxmlformats.org/spreadsheetml/2006/main" count="207" uniqueCount="177">
  <si>
    <t>Liczba jednostek</t>
  </si>
  <si>
    <t xml:space="preserve">M.I.1. </t>
  </si>
  <si>
    <t>M.I.2.</t>
  </si>
  <si>
    <t xml:space="preserve">M.I.3. </t>
  </si>
  <si>
    <t>M.I.4.</t>
  </si>
  <si>
    <t xml:space="preserve">M.I.5. </t>
  </si>
  <si>
    <t>M.I.6.</t>
  </si>
  <si>
    <t>Źródła finansowania</t>
  </si>
  <si>
    <t xml:space="preserve">M.I.7. </t>
  </si>
  <si>
    <t xml:space="preserve">M.I.8. </t>
  </si>
  <si>
    <t>M.I.9.</t>
  </si>
  <si>
    <t>A.2.</t>
  </si>
  <si>
    <t>A.3.</t>
  </si>
  <si>
    <t>A.4.</t>
  </si>
  <si>
    <t>A.5.</t>
  </si>
  <si>
    <t xml:space="preserve">M.II.1. </t>
  </si>
  <si>
    <t>M.II.2.</t>
  </si>
  <si>
    <t xml:space="preserve">M.II.3. </t>
  </si>
  <si>
    <t>M.II.4.</t>
  </si>
  <si>
    <t xml:space="preserve">M.II.5. </t>
  </si>
  <si>
    <t>M.I.10</t>
  </si>
  <si>
    <t>Suma kosztów realizacji działań M.I.:</t>
  </si>
  <si>
    <t>Suma kosztów realizacji działań M.II.:</t>
  </si>
  <si>
    <r>
      <t xml:space="preserve">Część I – Dane wnioskodawcy 
</t>
    </r>
    <r>
      <rPr>
        <sz val="11"/>
        <color theme="1"/>
        <rFont val="Calibri"/>
        <family val="2"/>
        <charset val="238"/>
        <scheme val="minor"/>
      </rPr>
      <t xml:space="preserve"> zgodnie z wpisem do Krajowego Rejestru Sądowego</t>
    </r>
  </si>
  <si>
    <r>
      <t>1.</t>
    </r>
    <r>
      <rPr>
        <b/>
        <sz val="7"/>
        <color theme="1"/>
        <rFont val="Times New Roman"/>
        <family val="1"/>
        <charset val="238"/>
      </rPr>
      <t xml:space="preserve">  </t>
    </r>
    <r>
      <rPr>
        <b/>
        <sz val="11"/>
        <color theme="1"/>
        <rFont val="Calibri"/>
        <family val="2"/>
        <charset val="238"/>
        <scheme val="minor"/>
      </rPr>
      <t>Nazwa podmiotu:</t>
    </r>
  </si>
  <si>
    <r>
      <t>2.</t>
    </r>
    <r>
      <rPr>
        <b/>
        <sz val="7"/>
        <color theme="1"/>
        <rFont val="Times New Roman"/>
        <family val="1"/>
        <charset val="238"/>
      </rPr>
      <t xml:space="preserve">  </t>
    </r>
    <r>
      <rPr>
        <b/>
        <sz val="11"/>
        <color theme="1"/>
        <rFont val="Calibri"/>
        <family val="2"/>
        <charset val="238"/>
        <scheme val="minor"/>
      </rPr>
      <t>Prezes Zarządu:</t>
    </r>
  </si>
  <si>
    <r>
      <t>3.</t>
    </r>
    <r>
      <rPr>
        <b/>
        <sz val="7"/>
        <color theme="1"/>
        <rFont val="Times New Roman"/>
        <family val="1"/>
        <charset val="238"/>
      </rPr>
      <t xml:space="preserve">  </t>
    </r>
    <r>
      <rPr>
        <b/>
        <sz val="11"/>
        <color theme="1"/>
        <rFont val="Calibri"/>
        <family val="2"/>
        <charset val="238"/>
        <scheme val="minor"/>
      </rPr>
      <t>Adres siedziby podmiotu:</t>
    </r>
  </si>
  <si>
    <r>
      <t>4.</t>
    </r>
    <r>
      <rPr>
        <b/>
        <sz val="7"/>
        <color theme="1"/>
        <rFont val="Times New Roman"/>
        <family val="1"/>
        <charset val="238"/>
      </rPr>
      <t xml:space="preserve">  </t>
    </r>
    <r>
      <rPr>
        <b/>
        <sz val="11"/>
        <color theme="1"/>
        <rFont val="Calibri"/>
        <family val="2"/>
        <charset val="238"/>
        <scheme val="minor"/>
      </rPr>
      <t>Numer w KRS:</t>
    </r>
  </si>
  <si>
    <r>
      <t>5.</t>
    </r>
    <r>
      <rPr>
        <b/>
        <sz val="7"/>
        <color theme="1"/>
        <rFont val="Times New Roman"/>
        <family val="1"/>
        <charset val="238"/>
      </rPr>
      <t xml:space="preserve">  </t>
    </r>
    <r>
      <rPr>
        <b/>
        <sz val="11"/>
        <color theme="1"/>
        <rFont val="Calibri"/>
        <family val="2"/>
        <charset val="238"/>
        <scheme val="minor"/>
      </rPr>
      <t>Adres skrzynki ePUAP:</t>
    </r>
  </si>
  <si>
    <t>Dane osoby do kontaktu w sprawie:</t>
  </si>
  <si>
    <t>1.Tytuł zadania publicznego:</t>
  </si>
  <si>
    <t>2. Termin realizacji zadania publicznego:</t>
  </si>
  <si>
    <t>2.1. Data rozpoczęcia:</t>
  </si>
  <si>
    <t>2.2. Data zakończenia:</t>
  </si>
  <si>
    <t>Kontrolka sumy źródeł finansowania [czy D+I+O = K]</t>
  </si>
  <si>
    <t>b) środki finansowe własne:</t>
  </si>
  <si>
    <t>MODUŁ I</t>
  </si>
  <si>
    <t>Wartość [zł]</t>
  </si>
  <si>
    <t>źródło 1:</t>
  </si>
  <si>
    <t>źródło 2:</t>
  </si>
  <si>
    <t>źródło 3:</t>
  </si>
  <si>
    <t>źródło 4:</t>
  </si>
  <si>
    <t>źródło 5:</t>
  </si>
  <si>
    <t xml:space="preserve"> ¹ Proszę wymienić źródła poniżej.
 ² Wypełniane jeśli podmiot uprawniony ubiega się o dotację w ramach dwóch modułów.
</t>
  </si>
  <si>
    <t>Część VII  - Podpisy</t>
  </si>
  <si>
    <t>Miejscowość</t>
  </si>
  <si>
    <t>Data</t>
  </si>
  <si>
    <t xml:space="preserve">Imię, nazwisko, pieczęć i podpis </t>
  </si>
  <si>
    <t>Imię, nazwisko, pieczęć i podpis</t>
  </si>
  <si>
    <t>Podpis drugiej osoby upoważnionej do składania oświadczeń woli w zakresie zobowiązań finansowych w imieniu Wnioskodawcy – jeśli wymagany, zgodnie ze sposobem reprezentacji Podmiotu określonym w KRS</t>
  </si>
  <si>
    <t xml:space="preserve">Podpis osoby upoważnionej do składania oświadczeń woli w zakresie zobowiązań finansowych w imieniu Wnioskodawcy, zgodnie ze sposobem reprezentacji Podmiotu określonym w KRS. </t>
  </si>
  <si>
    <r>
      <rPr>
        <b/>
        <sz val="11"/>
        <color theme="1"/>
        <rFont val="Calibri"/>
        <family val="2"/>
        <charset val="238"/>
        <scheme val="minor"/>
      </rPr>
      <t xml:space="preserve">Tożsamość administratora </t>
    </r>
    <r>
      <rPr>
        <sz val="11"/>
        <color theme="1"/>
        <rFont val="Calibri"/>
        <family val="2"/>
        <scheme val="minor"/>
      </rPr>
      <t xml:space="preserve">
Administratorem Państwa danych osobowych jest Wojewoda Mazowiecki. 
Mogą się Państwo z nami kontaktować w następujący sposób: 
listownie na adres: pl. Bankowy 3/5, 00-950 Warszawa,
poprzez elektroniczną skrzynkę podawczą: /t6j4ljd68r/skrytka,
poprzez e-mail: info@mazowieckie.pl,
telefonicznie: 22 695 69 95.</t>
    </r>
  </si>
  <si>
    <r>
      <rPr>
        <b/>
        <sz val="11"/>
        <color theme="1"/>
        <rFont val="Calibri"/>
        <family val="2"/>
        <charset val="238"/>
        <scheme val="minor"/>
      </rPr>
      <t xml:space="preserve">Dane kontaktowe inspektora ochrony danych osobowych </t>
    </r>
    <r>
      <rPr>
        <sz val="11"/>
        <color theme="1"/>
        <rFont val="Calibri"/>
        <family val="2"/>
        <scheme val="minor"/>
      </rPr>
      <t xml:space="preserve">
Nad prawidłowością przetwarzania Państwa danych osobowych czuwa wyznaczony przez Administratora inspektor ochrony danych, z którym można się kontaktować: 
• listownie na adres: pl. Bankowy 3/5, 00-950 Warszawa,
• poprzez elektroniczną skrzynkę podawczą: /t6j4ljd68r/skrytka,
• poprzez e-mail: iod@mazowieckie.pl,
• telefonicznie: 22 695 69 80.</t>
    </r>
  </si>
  <si>
    <r>
      <rPr>
        <b/>
        <sz val="11"/>
        <color theme="1"/>
        <rFont val="Calibri"/>
        <family val="2"/>
        <charset val="238"/>
        <scheme val="minor"/>
      </rPr>
      <t xml:space="preserve">Odbiorcy danych lub kategorie odbiorców danych </t>
    </r>
    <r>
      <rPr>
        <sz val="11"/>
        <color theme="1"/>
        <rFont val="Calibri"/>
        <family val="2"/>
        <scheme val="minor"/>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</si>
  <si>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r>
      <rPr>
        <b/>
        <sz val="11"/>
        <color theme="1"/>
        <rFont val="Calibri"/>
        <family val="2"/>
        <charset val="238"/>
        <scheme val="minor"/>
      </rPr>
      <t>Przysługujące Pani/Panu uprawnienia związane z przetwarzaniem danych osobowych:</t>
    </r>
    <r>
      <rPr>
        <sz val="11"/>
        <color theme="1"/>
        <rFont val="Calibri"/>
        <family val="2"/>
        <scheme val="minor"/>
      </rPr>
      <t xml:space="preserve">
Przysługują Pani/Panu następujące uprawnienia: 
• prawo dostępu do swoich danych oraz uzyskania ich kopii; 
• prawo do sprostowania (poprawiania) swoich danych; 
• prawo do ograniczenia przetwarzania danych, przy czym odrębne przepisy mogą wyłączyć możliwość skorzystania z tego prawa.
Aby skorzystać z powyższych praw należy skontaktować się z ww. administratorem lub inspektorem ochrony danych (dane kontaktowe zawarte powyżej). 
Prawo do wniesienia skargi do Prezesa Urzędu Ochrony Danych Osobowych (ul. Stawki 2, 00-193 Warszawa), jeśli uzna Pani/Pan, że przetwarzamy Pani/Pana dane niezgodnie z prawem.</t>
    </r>
  </si>
  <si>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</si>
  <si>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</si>
  <si>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</si>
  <si>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</si>
  <si>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</si>
  <si>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</si>
  <si>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</si>
  <si>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</si>
  <si>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</si>
  <si>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Łączna liczba dyżurogodzin</t>
  </si>
  <si>
    <t xml:space="preserve">1. </t>
  </si>
  <si>
    <t>2.</t>
  </si>
  <si>
    <t xml:space="preserve">3. </t>
  </si>
  <si>
    <t>4.</t>
  </si>
  <si>
    <r>
      <t xml:space="preserve">Do wniosku załączamy kopię pierwszej strony wniosku o zmianę danych w KRS:    </t>
    </r>
    <r>
      <rPr>
        <b/>
        <sz val="11"/>
        <color theme="0" tint="-0.14999847407452621"/>
        <rFont val="Calibri"/>
        <family val="2"/>
        <charset val="238"/>
        <scheme val="minor"/>
      </rPr>
      <t xml:space="preserve"> .</t>
    </r>
  </si>
  <si>
    <r>
      <t xml:space="preserve">Dane zawarte w części I niniejszego wniosku są zgodne z Krajowym Rejestrem Sądowym i nie wymagają aktualizacji     </t>
    </r>
    <r>
      <rPr>
        <b/>
        <sz val="11"/>
        <color theme="0" tint="-0.14999847407452621"/>
        <rFont val="Calibri"/>
        <family val="2"/>
        <charset val="238"/>
        <scheme val="minor"/>
      </rPr>
      <t>.</t>
    </r>
  </si>
  <si>
    <t>jeśli tak, nie są wymagane załączniki</t>
  </si>
  <si>
    <t>jeśli nie, nie są wymagane załączniki</t>
  </si>
  <si>
    <r>
      <t xml:space="preserve">Nastąpiła zmiana osób, wkazanych w Krajowym Rejestrze Sądowym, uprawnionych do reprezentowania organizacji   </t>
    </r>
    <r>
      <rPr>
        <b/>
        <sz val="11"/>
        <color theme="0" tint="-0.14999847407452621"/>
        <rFont val="Calibri"/>
        <family val="2"/>
        <charset val="238"/>
        <scheme val="minor"/>
      </rPr>
      <t xml:space="preserve">  .</t>
    </r>
  </si>
  <si>
    <r>
      <t xml:space="preserve">Do wniosku załączamy dokumenty potwierdzające umocowanie osób podpisujących wniosek:    </t>
    </r>
    <r>
      <rPr>
        <b/>
        <sz val="11"/>
        <color theme="0" tint="-0.14999847407452621"/>
        <rFont val="Calibri"/>
        <family val="2"/>
        <charset val="238"/>
        <scheme val="minor"/>
      </rPr>
      <t xml:space="preserve"> .</t>
    </r>
  </si>
  <si>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</si>
  <si>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</si>
  <si>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</si>
  <si>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My niżej podpisani oświadczamy, że ratownicy wodni, którzy będą zaangażowani do realizacji zadania publicznego będą wyłonieni spośród członków organizacji i będą posiadali wszystkie aktualne uprawnienia i kompetencje zgodnie z warunkami określonymi w art.2 pt. 5 ustawy z dnia 18 sierpnia 2011 r. o bezpieczeństwie osób przebywających na obszarach wodnych (t.j. Dz. U. z 2020 r. poz. 350).</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</si>
  <si>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</si>
  <si>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1)</t>
  </si>
  <si>
    <t>2)</t>
  </si>
  <si>
    <t>3)</t>
  </si>
  <si>
    <t>4)</t>
  </si>
  <si>
    <t>5)</t>
  </si>
  <si>
    <t>6)</t>
  </si>
  <si>
    <t>7)</t>
  </si>
  <si>
    <t>8)</t>
  </si>
  <si>
    <t>9)</t>
  </si>
  <si>
    <t>10)</t>
  </si>
  <si>
    <t>11)</t>
  </si>
  <si>
    <t>12)</t>
  </si>
  <si>
    <t>Udział  [%]</t>
  </si>
  <si>
    <t>Udział w Zadaniu [%]</t>
  </si>
  <si>
    <t>a) wkład osobowy (do 50%):</t>
  </si>
  <si>
    <t>6. Strona www/ media społecznościowe:</t>
  </si>
  <si>
    <r>
      <t xml:space="preserve">4. Szczegółowy opis organizacji dyżurów ratowniczych </t>
    </r>
    <r>
      <rPr>
        <sz val="11"/>
        <color theme="1"/>
        <rFont val="Calibri"/>
        <family val="2"/>
        <charset val="238"/>
        <scheme val="minor"/>
      </rPr>
      <t xml:space="preserve">- dotyczy w przypadku ubiegania się o dofinansowanie z dotacji kosztów dyżurów ratowniczych. Dyżury ratownicze społeczne należy opisać w pkt. 5. </t>
    </r>
  </si>
  <si>
    <t xml:space="preserve">
</t>
  </si>
  <si>
    <t>termin od... - do ..
w formacie [dd.mm]</t>
  </si>
  <si>
    <t>7. Źródła finansowania:</t>
  </si>
  <si>
    <r>
      <t>7.2.</t>
    </r>
    <r>
      <rPr>
        <b/>
        <sz val="7"/>
        <color theme="1"/>
        <rFont val="Times New Roman"/>
        <family val="1"/>
        <charset val="238"/>
      </rPr>
      <t xml:space="preserve"> </t>
    </r>
    <r>
      <rPr>
        <b/>
        <sz val="11"/>
        <color theme="1"/>
        <rFont val="Calibri"/>
        <family val="2"/>
        <charset val="238"/>
        <scheme val="minor"/>
      </rPr>
      <t>Dotacja z budżetu państwa (do 80%):</t>
    </r>
  </si>
  <si>
    <r>
      <t>7.3.</t>
    </r>
    <r>
      <rPr>
        <b/>
        <sz val="7"/>
        <color theme="1"/>
        <rFont val="Times New Roman"/>
        <family val="1"/>
        <charset val="238"/>
      </rPr>
      <t xml:space="preserve"> </t>
    </r>
    <r>
      <rPr>
        <b/>
        <sz val="11"/>
        <color theme="1"/>
        <rFont val="Calibri"/>
        <family val="2"/>
        <charset val="238"/>
        <scheme val="minor"/>
      </rPr>
      <t>Udział wnioskodawcy, w tym:</t>
    </r>
  </si>
  <si>
    <t>MODUŁ II ²</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</si>
  <si>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</si>
  <si>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dnia10 maja 2018 r. o ochronie  danych osobowych  (Dz. U. z 2018 r. poz. 1000 z późn. zm.) 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</si>
  <si>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Ponadto oświadczamy, że organizacja jest w posiadaniu dokumentów dowodzących wiarygodności wyżej złożonych oświadczeń, które przechowywane będą przez okres nie krótszy niż 5 lat od zakończenia zadnia publicznego i okazywane będą, na wezwanie, w ramach czynności kontrolnych.
My, niżej podpisani jesteśmy świadomi odpowiedzialności karnej za składanie fałszywych oświadczeń, wynikającej z art. 297 Kodeksu Karnego.</t>
  </si>
  <si>
    <r>
      <rPr>
        <b/>
        <sz val="11"/>
        <color theme="1"/>
        <rFont val="Calibri"/>
        <family val="2"/>
        <charset val="238"/>
        <scheme val="minor"/>
      </rPr>
      <t>Ogólny opis zadania</t>
    </r>
    <r>
      <rPr>
        <sz val="11"/>
        <color theme="1"/>
        <rFont val="Calibri"/>
        <family val="2"/>
        <charset val="238"/>
        <scheme val="minor"/>
      </rPr>
      <t xml:space="preserve">: 
</t>
    </r>
  </si>
  <si>
    <r>
      <rPr>
        <b/>
        <sz val="11"/>
        <color theme="1"/>
        <rFont val="Calibri"/>
        <family val="2"/>
        <charset val="238"/>
        <scheme val="minor"/>
      </rPr>
      <t>MODUŁ I</t>
    </r>
    <r>
      <rPr>
        <sz val="11"/>
        <color theme="1"/>
        <rFont val="Calibri"/>
        <family val="2"/>
        <charset val="238"/>
        <scheme val="minor"/>
      </rPr>
      <t xml:space="preserve">:
</t>
    </r>
  </si>
  <si>
    <r>
      <rPr>
        <b/>
        <sz val="11"/>
        <color theme="1"/>
        <rFont val="Calibri"/>
        <family val="2"/>
        <charset val="238"/>
        <scheme val="minor"/>
      </rPr>
      <t>MODUŁ II</t>
    </r>
    <r>
      <rPr>
        <sz val="11"/>
        <color theme="1"/>
        <rFont val="Calibri"/>
        <family val="2"/>
        <charset val="238"/>
        <scheme val="minor"/>
      </rPr>
      <t xml:space="preserve">: 
</t>
    </r>
  </si>
  <si>
    <t>Załącznik do Zasad postępowania przy udzielaniu dotacji celowej na dofinansowanie realizacji zadań publicznych 
z zakresu ratownictwa i ochrony ludności na terenie województwa mazowieckiego w 2022 r</t>
  </si>
  <si>
    <t xml:space="preserve">
WNIOSEK 
o udzielenie dotacji ze środków budżetu państwa na dofinansowanie realizacji zadań publicznych z zakresu ratownictwa i ochrony ludności 
na terenie województwa mazowieckiego w  2022 roku
</t>
  </si>
  <si>
    <t>7. Imię i nazwisko:</t>
  </si>
  <si>
    <t>8. Adres do korespondencji:</t>
  </si>
  <si>
    <t>9. Nr telefonu:</t>
  </si>
  <si>
    <t>10. Adres poczty elektronicznej:</t>
  </si>
  <si>
    <t>Ratownictwo i ochrona ludności na terenie województwa mazowieckiego w 2022 roku.</t>
  </si>
  <si>
    <r>
      <t>3. Ogólny opis zadania</t>
    </r>
    <r>
      <rPr>
        <sz val="11"/>
        <color theme="1"/>
        <rFont val="Calibri"/>
        <family val="2"/>
        <charset val="238"/>
        <scheme val="minor"/>
      </rPr>
      <t xml:space="preserve"> z uwzględnieniem podziału na zakresy dotyczące poszczególnych modułów </t>
    </r>
    <r>
      <rPr>
        <sz val="10"/>
        <color theme="1"/>
        <rFont val="Calibri"/>
        <family val="2"/>
        <charset val="238"/>
        <scheme val="minor"/>
      </rPr>
      <t>(należy wskazać na czym będzie polegało zadanie, opisać jego zakres rzeczowy, ze szczególnym uwzględnieniem danych ilościowych oraz miejsca i czasu realizacji poszczególnych działań - nie ma potrzeby powielania danych ilościowych, jeśli dane te zostały wskazane w zestawieniu kosztów realizacji zadania w pkt. 6.1 lub 6.2)</t>
    </r>
    <r>
      <rPr>
        <sz val="11"/>
        <color theme="1"/>
        <rFont val="Calibri"/>
        <family val="2"/>
        <charset val="238"/>
        <scheme val="minor"/>
      </rPr>
      <t>:</t>
    </r>
  </si>
  <si>
    <r>
      <rPr>
        <b/>
        <sz val="11"/>
        <color theme="1"/>
        <rFont val="Calibri"/>
        <family val="2"/>
        <charset val="238"/>
        <scheme val="minor"/>
      </rPr>
      <t xml:space="preserve">Ogólny opis </t>
    </r>
    <r>
      <rPr>
        <sz val="10"/>
        <color theme="1"/>
        <rFont val="Calibri"/>
        <family val="2"/>
        <charset val="238"/>
        <scheme val="minor"/>
      </rPr>
      <t>należy podać pozostałe istotne informacje, których nie udało się wskazać w tabeli np.: miejsce dyżurowania, opis zespołu, sposób wyceny pracy społecznej i inne istotne dla rozliczenia dotacji informacje z uwzględnieniem podziału na zakresy dotyczące poszczególnych modułów)</t>
    </r>
    <r>
      <rPr>
        <b/>
        <sz val="10"/>
        <color theme="1"/>
        <rFont val="Calibri"/>
        <family val="2"/>
        <charset val="238"/>
        <scheme val="minor"/>
      </rPr>
      <t>:</t>
    </r>
  </si>
  <si>
    <r>
      <t xml:space="preserve">POUCZENIE dotyczące sposobu wypełniania wniosku:
Formularz należy wypełnić wyłącznie w białych polach,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zostały zakresy autosum.   
</t>
    </r>
    <r>
      <rPr>
        <b/>
        <sz val="11"/>
        <rFont val="Calibri"/>
        <family val="2"/>
        <charset val="238"/>
        <scheme val="minor"/>
      </rPr>
      <t xml:space="preserve">Preferowane jest złożenie wniosku w elektronicznej wersji (wymagane są podpisy elektroniczne wszystkich osób zgodnie ze spozobem reprezentacji organizacji) i nadesłanie za pośrednictwem skrytki e-PUAP urzędu (/t6j4ljd68r/skrytka).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</si>
  <si>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t>Liczba dyżurogodzin</t>
  </si>
  <si>
    <r>
      <rPr>
        <b/>
        <sz val="11"/>
        <color theme="1"/>
        <rFont val="Calibri"/>
        <family val="2"/>
        <charset val="238"/>
        <scheme val="minor"/>
      </rPr>
      <t>Ogólny opis</t>
    </r>
    <r>
      <rPr>
        <sz val="9"/>
        <color theme="1"/>
        <rFont val="Calibri"/>
        <family val="2"/>
        <charset val="238"/>
        <scheme val="minor"/>
      </rPr>
      <t xml:space="preserve"> (</t>
    </r>
    <r>
      <rPr>
        <sz val="10"/>
        <color theme="1"/>
        <rFont val="Calibri"/>
        <family val="2"/>
        <charset val="238"/>
        <scheme val="minor"/>
      </rPr>
      <t>należy podać pozostałe istotne informacje, których nie udało się wskazać w tabeli np.: miejsce dyżurowania, opis zespołu, i inne istotne dla rozliczenia dotacji informacje)</t>
    </r>
    <r>
      <rPr>
        <b/>
        <sz val="10"/>
        <color theme="1"/>
        <rFont val="Calibri"/>
        <family val="2"/>
        <charset val="238"/>
        <scheme val="minor"/>
      </rPr>
      <t>:</t>
    </r>
  </si>
  <si>
    <r>
      <rPr>
        <b/>
        <sz val="11"/>
        <rFont val="Calibri"/>
        <family val="2"/>
        <charset val="238"/>
        <scheme val="minor"/>
      </rPr>
      <t>Rodzaj kosztów</t>
    </r>
    <r>
      <rPr>
        <sz val="11"/>
        <rFont val="Calibri"/>
        <family val="2"/>
        <charset val="238"/>
        <scheme val="minor"/>
      </rPr>
      <t xml:space="preserve"> 
(należy uwzględnić wszystkie planowane koszty, w szczególności zakupu usług, zakupu rzeczy, wynagrodzeń)</t>
    </r>
  </si>
  <si>
    <r>
      <t xml:space="preserve">Rodzaj miary
</t>
    </r>
    <r>
      <rPr>
        <sz val="11"/>
        <rFont val="Calibri"/>
        <family val="2"/>
        <charset val="238"/>
        <scheme val="minor"/>
      </rPr>
      <t>(np. litr, szt., komplet, godz.)</t>
    </r>
  </si>
  <si>
    <r>
      <rPr>
        <b/>
        <sz val="11"/>
        <rFont val="Calibri"/>
        <family val="2"/>
        <charset val="238"/>
        <scheme val="minor"/>
      </rPr>
      <t xml:space="preserve">Koszt jednostkowy </t>
    </r>
    <r>
      <rPr>
        <sz val="11"/>
        <rFont val="Calibri"/>
        <family val="2"/>
        <charset val="238"/>
        <scheme val="minor"/>
      </rPr>
      <t xml:space="preserve">
(w zł)</t>
    </r>
  </si>
  <si>
    <r>
      <t xml:space="preserve">Koszt całkowity [K]
</t>
    </r>
    <r>
      <rPr>
        <sz val="11"/>
        <rFont val="Calibri"/>
        <family val="2"/>
        <charset val="238"/>
        <scheme val="minor"/>
      </rPr>
      <t>(w zł)</t>
    </r>
  </si>
  <si>
    <t>Moduł I</t>
  </si>
  <si>
    <r>
      <t xml:space="preserve">z wnioskowanej dotacji ¹ [D] 
</t>
    </r>
    <r>
      <rPr>
        <sz val="11"/>
        <rFont val="Calibri"/>
        <family val="2"/>
        <charset val="238"/>
        <scheme val="minor"/>
      </rPr>
      <t>(w zł)</t>
    </r>
  </si>
  <si>
    <r>
      <t xml:space="preserve">z innych środków finansowych </t>
    </r>
    <r>
      <rPr>
        <b/>
        <sz val="11"/>
        <rFont val="Calibri"/>
        <family val="2"/>
        <charset val="238"/>
      </rPr>
      <t>²</t>
    </r>
    <r>
      <rPr>
        <b/>
        <sz val="11"/>
        <rFont val="Calibri"/>
        <family val="2"/>
        <charset val="238"/>
        <scheme val="minor"/>
      </rPr>
      <t xml:space="preserve"> [I]
</t>
    </r>
    <r>
      <rPr>
        <sz val="11"/>
        <rFont val="Calibri"/>
        <family val="2"/>
        <charset val="238"/>
        <scheme val="minor"/>
      </rPr>
      <t>(w zł)</t>
    </r>
  </si>
  <si>
    <r>
      <t xml:space="preserve">z wkładu osobowego </t>
    </r>
    <r>
      <rPr>
        <b/>
        <sz val="11"/>
        <rFont val="Calibri"/>
        <family val="2"/>
        <charset val="238"/>
      </rPr>
      <t>³</t>
    </r>
    <r>
      <rPr>
        <b/>
        <sz val="11"/>
        <rFont val="Calibri"/>
        <family val="2"/>
        <charset val="238"/>
        <scheme val="minor"/>
      </rPr>
      <t xml:space="preserve"> [O]
</t>
    </r>
    <r>
      <rPr>
        <sz val="11"/>
        <rFont val="Calibri"/>
        <family val="2"/>
        <charset val="238"/>
        <scheme val="minor"/>
      </rPr>
      <t>(w zł)</t>
    </r>
  </si>
  <si>
    <t>Lp.</t>
  </si>
  <si>
    <t>typ dyżuru ratowniczego społecznego lub innego rodzaju wkładu osobowego</t>
  </si>
  <si>
    <t>liczba ratowników na zmianie / wolontariuszy</t>
  </si>
  <si>
    <t>Liczba dyżurogodzin / godzin pracy wolontariackiej</t>
  </si>
  <si>
    <t>koszt jednej godziny dyżuru społecznego / pracy wolontariackiej</t>
  </si>
  <si>
    <t>wartość dyżuru społecznego / pracy wolontariackiej</t>
  </si>
  <si>
    <r>
      <t xml:space="preserve">5. Szczegółowy opis sposobu oszacowania wartości wkładu osobowego planowanego do zaangażowania w realizację działań, w tym dyżury ratownicze społeczne i wkład osobowy dotyczący obsługi administracyjnej zadania </t>
    </r>
    <r>
      <rPr>
        <sz val="11"/>
        <color theme="1"/>
        <rFont val="Calibri"/>
        <family val="2"/>
        <charset val="238"/>
        <scheme val="minor"/>
      </rPr>
      <t>(należy wskazać na czym będą polegały działania społeczne, podać wycenę jednej godziny pracy społecznej oraz ilość planowanych godzin wolontariatu i prac społecznych)</t>
    </r>
  </si>
  <si>
    <t>Łączna liczba godzin wkładu osobowego</t>
  </si>
  <si>
    <t>Łączna wartość wkładu osobowego:</t>
  </si>
  <si>
    <r>
      <rPr>
        <b/>
        <sz val="11"/>
        <color theme="1"/>
        <rFont val="Calibri"/>
        <family val="2"/>
        <charset val="238"/>
        <scheme val="minor"/>
      </rPr>
      <t xml:space="preserve">
MODUŁ I</t>
    </r>
    <r>
      <rPr>
        <sz val="11"/>
        <color theme="1"/>
        <rFont val="Calibri"/>
        <family val="2"/>
        <charset val="238"/>
        <scheme val="minor"/>
      </rPr>
      <t xml:space="preserve">:
</t>
    </r>
    <r>
      <rPr>
        <b/>
        <sz val="11"/>
        <color theme="1"/>
        <rFont val="Calibri"/>
        <family val="2"/>
        <charset val="238"/>
        <scheme val="minor"/>
      </rPr>
      <t>MODUŁ II</t>
    </r>
    <r>
      <rPr>
        <sz val="11"/>
        <color theme="1"/>
        <rFont val="Calibri"/>
        <family val="2"/>
        <charset val="238"/>
        <scheme val="minor"/>
      </rPr>
      <t xml:space="preserve">:
</t>
    </r>
    <r>
      <rPr>
        <b/>
        <sz val="11"/>
        <color theme="1"/>
        <rFont val="Calibri"/>
        <family val="2"/>
        <charset val="238"/>
        <scheme val="minor"/>
      </rPr>
      <t>OBSŁUGA ADMINISTRACYJNA ZADANIA:</t>
    </r>
    <r>
      <rPr>
        <sz val="11"/>
        <color theme="1"/>
        <rFont val="Calibri"/>
        <family val="2"/>
        <charset val="238"/>
        <scheme val="minor"/>
      </rPr>
      <t xml:space="preserve">
</t>
    </r>
    <r>
      <rPr>
        <sz val="11"/>
        <color theme="1"/>
        <rFont val="Calibri"/>
        <family val="2"/>
        <scheme val="minor"/>
      </rPr>
      <t xml:space="preserve">
</t>
    </r>
  </si>
  <si>
    <t>6.1. Zestawienie kosztów realizacji zadania w ramach Modułu I</t>
  </si>
  <si>
    <t>Moduł II</t>
  </si>
  <si>
    <t>6.2. Zestawienie kosztów realizacji zadania w ramach Modułu II - opcjonalnie</t>
  </si>
  <si>
    <t>Koszty pośrednie zadania</t>
  </si>
  <si>
    <t xml:space="preserve">A.1. </t>
  </si>
  <si>
    <t>Suma kosztów pośrednich zadania A:</t>
  </si>
  <si>
    <t xml:space="preserve">Suma wszystkich kosztów realizacji zadania  (M.I. + M.II. +  A): </t>
  </si>
  <si>
    <t xml:space="preserve">Suma kosztów realizacji zadania w Module I  (M.I. +  A): </t>
  </si>
  <si>
    <r>
      <t xml:space="preserve">Rodzaj miary
</t>
    </r>
    <r>
      <rPr>
        <sz val="11"/>
        <rFont val="Calibri"/>
        <family val="2"/>
        <charset val="238"/>
        <scheme val="minor"/>
      </rPr>
      <t>(np. szt., godz.)</t>
    </r>
  </si>
  <si>
    <t xml:space="preserve"> ²  Na przykład środki finansowe wnioskodawcy oraz inne środki publiczne (np. dotacje jst, z wyłączeniem innych dotacji z budżetu państwa oraz środków budżetu Unii Europejskiej).</t>
  </si>
  <si>
    <t xml:space="preserve"> ³  Wkładem osobowym są: praca społeczna członków podmiotów uprawnionych i świadczenia wolontariuszy planowane do zaangażowania w realizację zadania publicznego.</t>
  </si>
  <si>
    <t xml:space="preserve"> ¹  Wskazując kwotę dotacji należy zachować poziom 80% dofinansowania.
</t>
  </si>
  <si>
    <t xml:space="preserve">MODUŁ I   </t>
  </si>
  <si>
    <t xml:space="preserve">ZADANIE   </t>
  </si>
  <si>
    <t>6. Zestawienie kosztów realizacji zadania</t>
  </si>
  <si>
    <r>
      <t xml:space="preserve">Koszt całkowity [K]
</t>
    </r>
    <r>
      <rPr>
        <sz val="14"/>
        <rFont val="Calibri"/>
        <family val="2"/>
        <charset val="238"/>
        <scheme val="minor"/>
      </rPr>
      <t>(w zł)</t>
    </r>
  </si>
  <si>
    <r>
      <t xml:space="preserve">z wnioskowanej dotacji ¹ [D] 
</t>
    </r>
    <r>
      <rPr>
        <sz val="14"/>
        <rFont val="Calibri"/>
        <family val="2"/>
        <charset val="238"/>
        <scheme val="minor"/>
      </rPr>
      <t>(w zł)</t>
    </r>
  </si>
  <si>
    <r>
      <t xml:space="preserve">z innych środków finansowych </t>
    </r>
    <r>
      <rPr>
        <b/>
        <sz val="14"/>
        <rFont val="Calibri"/>
        <family val="2"/>
        <charset val="238"/>
      </rPr>
      <t>²</t>
    </r>
    <r>
      <rPr>
        <b/>
        <sz val="14"/>
        <rFont val="Calibri"/>
        <family val="2"/>
        <charset val="238"/>
        <scheme val="minor"/>
      </rPr>
      <t xml:space="preserve"> [I]
</t>
    </r>
    <r>
      <rPr>
        <sz val="14"/>
        <rFont val="Calibri"/>
        <family val="2"/>
        <charset val="238"/>
        <scheme val="minor"/>
      </rPr>
      <t>(w zł)</t>
    </r>
  </si>
  <si>
    <r>
      <t xml:space="preserve">z wkładu osobowego </t>
    </r>
    <r>
      <rPr>
        <b/>
        <sz val="14"/>
        <rFont val="Calibri"/>
        <family val="2"/>
        <charset val="238"/>
      </rPr>
      <t>³</t>
    </r>
    <r>
      <rPr>
        <b/>
        <sz val="14"/>
        <rFont val="Calibri"/>
        <family val="2"/>
        <charset val="238"/>
        <scheme val="minor"/>
      </rPr>
      <t xml:space="preserve"> [O]
</t>
    </r>
    <r>
      <rPr>
        <sz val="14"/>
        <rFont val="Calibri"/>
        <family val="2"/>
        <charset val="238"/>
        <scheme val="minor"/>
      </rPr>
      <t>(w zł)</t>
    </r>
  </si>
  <si>
    <r>
      <t xml:space="preserve">c) środki finansowe zewnętrzne </t>
    </r>
    <r>
      <rPr>
        <b/>
        <sz val="12"/>
        <color theme="1"/>
        <rFont val="Calibri"/>
        <family val="2"/>
        <charset val="238"/>
      </rPr>
      <t>¹</t>
    </r>
    <r>
      <rPr>
        <b/>
        <sz val="11"/>
        <color theme="1"/>
        <rFont val="Calibri"/>
        <family val="2"/>
        <charset val="238"/>
      </rPr>
      <t xml:space="preserve"> (razem)</t>
    </r>
    <r>
      <rPr>
        <b/>
        <sz val="11"/>
        <color theme="1"/>
        <rFont val="Calibri"/>
        <family val="2"/>
        <charset val="238"/>
        <scheme val="minor"/>
      </rPr>
      <t>:</t>
    </r>
  </si>
  <si>
    <t xml:space="preserve"> Część II – Dane dotyczące zadania </t>
  </si>
  <si>
    <t>6.3.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20% wartości działań w Module I) oraz kosztów poniesionych z tytułu zapewnienia dostępności architektonicznej, cyfrowej oraz informacyjno-komunikacyjnej, osobom ze szczególnymi potrzebami - opcjonalnie</t>
  </si>
  <si>
    <t>ZADANIE OGÓŁEM</t>
  </si>
  <si>
    <r>
      <t>7.1.</t>
    </r>
    <r>
      <rPr>
        <b/>
        <sz val="7"/>
        <color theme="1"/>
        <rFont val="Times New Roman"/>
        <family val="1"/>
        <charset val="238"/>
      </rPr>
      <t xml:space="preserve"> </t>
    </r>
    <r>
      <rPr>
        <b/>
        <sz val="11"/>
        <color theme="1"/>
        <rFont val="Calibri"/>
        <family val="2"/>
        <charset val="238"/>
        <scheme val="minor"/>
      </rPr>
      <t>Łączna wartość zadania:</t>
    </r>
  </si>
  <si>
    <t xml:space="preserve"> Część III – Klauzula informacyjna dotycząca przetwarzania danych osobowych </t>
  </si>
  <si>
    <r>
      <rPr>
        <b/>
        <sz val="11"/>
        <color theme="1"/>
        <rFont val="Calibri"/>
        <family val="2"/>
        <charset val="238"/>
        <scheme val="minor"/>
      </rPr>
      <t xml:space="preserve">Cele przetwarzania Pani/Pana danych i podstawa prawna </t>
    </r>
    <r>
      <rPr>
        <sz val="11"/>
        <color theme="1"/>
        <rFont val="Calibri"/>
        <family val="2"/>
        <scheme val="minor"/>
      </rPr>
      <t xml:space="preserve">
Pani/Pana dane osobowe będą przetwarzane w celu przeprowadzenia naboru wniosków o udzielenie dotacji na realizację zadania publicznego z zakresu ratownictwa i ochrony ludności na terenie województwa mazowieckiego w 2022 r., w tym: czynności związanych z prowadzonym naborem, zawieraniem umów o udzielenie dotacji, rozliczeniem przyznanej dotacji.
Pani/Pana dane będą przetwarzane na podstawie art. 6 ust. 1 lit. b RODO, tj. przetwarzanie jest niezbędne do realizacji zadania publicznego z zakresu ratownictwa i ochrony ludności na terenie województwa mazowieckiego w 2022 r., w tym: czynności związanych z prowadzonym naborem, zawieraniem umów o udzielenie dotacji, rozliczeniem przyznanej dotacji.</t>
    </r>
  </si>
  <si>
    <r>
      <rPr>
        <b/>
        <sz val="11"/>
        <color theme="1"/>
        <rFont val="Calibri"/>
        <family val="2"/>
        <charset val="238"/>
        <scheme val="minor"/>
      </rPr>
      <t xml:space="preserve">Okres przechowywania danych </t>
    </r>
    <r>
      <rPr>
        <sz val="11"/>
        <color theme="1"/>
        <rFont val="Calibri"/>
        <family val="2"/>
        <scheme val="minor"/>
      </rPr>
      <t xml:space="preserve">
Pani/Pana dane osobowe będą przechowywane przez okres niezbędny do wykonania zadania publicznego z zakresu ratownictwa i ochrony ludności na terenie województwa mazowieckiego w 2022 r., a po jego wykonaniu lub nie – przez obowiązkowy okres przechowywania dokumentacji, ustalony odrębnymi przepisami.</t>
    </r>
  </si>
  <si>
    <r>
      <rPr>
        <b/>
        <sz val="11"/>
        <color theme="1"/>
        <rFont val="Calibri"/>
        <family val="2"/>
        <charset val="238"/>
        <scheme val="minor"/>
      </rPr>
      <t xml:space="preserve">Informacja o dowolności lub obowiązku podania danych </t>
    </r>
    <r>
      <rPr>
        <sz val="11"/>
        <color theme="1"/>
        <rFont val="Calibri"/>
        <family val="2"/>
        <scheme val="minor"/>
      </rPr>
      <t xml:space="preserve">
Podanie danych osobowych jest niezbędne do realizacji zadania publicznego z zakresu ratownictwa i ochrony ludności na terenie województwa mazowieckiego w 2022 r., w tym: czynności związanych z prowadzonym naborem, zawieraniem umów o udzielenie dotacji, rozliczeniem przyznanej dotacji.</t>
    </r>
  </si>
  <si>
    <r>
      <t xml:space="preserve">Część IV –  Wykaz załączników 
</t>
    </r>
    <r>
      <rPr>
        <sz val="11"/>
        <color theme="1"/>
        <rFont val="Calibri"/>
        <family val="2"/>
        <charset val="238"/>
        <scheme val="minor"/>
      </rPr>
      <t>(wymagane kopie dokumentów poświadczonych za zgodność z oryginałem)</t>
    </r>
  </si>
  <si>
    <t>Część V  –  Oświadczenia</t>
  </si>
  <si>
    <r>
      <t>W związku z ubieganiem się o wsparcie realizacji przez naszą organizację zadania publicznego z zakresu ratownictwa i ochrony ludności na terenie województwa mazowieckiego w 2022 roku ze środków budżetu państwa, składamy następujące oświadczenia</t>
    </r>
    <r>
      <rPr>
        <sz val="11"/>
        <color theme="1"/>
        <rFont val="Calibri"/>
        <family val="2"/>
        <charset val="238"/>
        <scheme val="minor"/>
      </rPr>
      <t xml:space="preserve"> (należy zaznaczy właściwą odpowiedź)</t>
    </r>
    <r>
      <rPr>
        <b/>
        <sz val="11"/>
        <color theme="1"/>
        <rFont val="Calibri"/>
        <family val="2"/>
        <charset val="238"/>
        <scheme val="minor"/>
      </rPr>
      <t>:</t>
    </r>
  </si>
  <si>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</si>
  <si>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</si>
  <si>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My niżej podpisani oświadczamy, że Wnioskodawca posiada rachunek bankowy,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</si>
  <si>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</si>
  <si>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 xml:space="preserve">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 na podstawie stosownych umów/porozumień na okres, który upływa nie wcześniej niż 5 lat od zakończenia zadania publicznego. </t>
  </si>
  <si>
    <t>My niżej podpisani:
1) zapoznaliśmy się z klauzulą informacyjną wskazaną w części III niniejszego wniosku, 
2) wyrażamy zgodę na przetwarzanie naszych danych osobowych w celu realizacji zadania publicznego z zakresu ratownictwa i ochrony ludności na terenie województwa mazowieckiego w 2022 r., w tym: czynności związanych z prowadzonym naborem, zawieraniem umów o udzielenie dotacji, rozliczeniem przyznanej dotacji,zobowiązujemy się do jej udostępnienia innym osobom zaangażowanym w realizowane Zadanie.</t>
  </si>
  <si>
    <t>w tym: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</si>
</sst>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_-;\-* #,##0.00_-;_-* &quot;-&quot;??_-;_-@_-"/>
    <numFmt numFmtId="164" formatCode="_-* #,##0_-;\-* #,##0_-;_-* &quot;-&quot;??_-;_-@_-"/>
    <numFmt numFmtId="165" formatCode="[$-415]d\ mmmm\ yyyy;@"/>
    <numFmt numFmtId="166" formatCode="0.000%"/>
    <numFmt numFmtId="167" formatCode="00\-000"/>
  </numFmts>
  <fonts count="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2"/>
      <color theme="1"/>
      <name val="Calibri"/>
      <family val="2"/>
      <charset val="238"/>
      <scheme val="minor"/>
    </font>
    <font>
      <b/>
      <sz val="10"/>
      <color theme="1"/>
      <name val="Calibri"/>
      <family val="2"/>
      <charset val="238"/>
      <scheme val="minor"/>
    </font>
    <font>
      <b/>
      <sz val="14"/>
      <color theme="1"/>
      <name val="Calibri"/>
      <family val="2"/>
      <charset val="238"/>
      <scheme val="minor"/>
    </font>
    <font>
      <sz val="12"/>
      <color theme="1"/>
      <name val="Calibri"/>
      <family val="2"/>
      <charset val="238"/>
      <scheme val="minor"/>
    </font>
    <font>
      <b/>
      <sz val="7"/>
      <color theme="1"/>
      <name val="Times New Roman"/>
      <family val="1"/>
      <charset val="238"/>
    </font>
    <font>
      <sz val="10"/>
      <color theme="1"/>
      <name val="Calibri"/>
      <family val="2"/>
      <charset val="238"/>
      <scheme val="minor"/>
    </font>
    <font>
      <b/>
      <sz val="11"/>
      <color theme="1"/>
      <name val="Calibri"/>
      <family val="2"/>
      <charset val="238"/>
    </font>
    <font>
      <sz val="9"/>
      <color theme="1"/>
      <name val="Calibri"/>
      <family val="2"/>
      <charset val="238"/>
      <scheme val="minor"/>
    </font>
    <font>
      <b/>
      <sz val="12"/>
      <color theme="1"/>
      <name val="Calibri"/>
      <family val="2"/>
      <charset val="238"/>
    </font>
    <font>
      <b/>
      <sz val="9"/>
      <color theme="1"/>
      <name val="Calibri"/>
      <family val="2"/>
      <charset val="238"/>
      <scheme val="minor"/>
    </font>
    <font>
      <sz val="10"/>
      <color theme="1"/>
      <name val="Calibri"/>
      <family val="2"/>
      <scheme val="minor"/>
    </font>
    <font>
      <sz val="9"/>
      <color theme="1"/>
      <name val="Calibri"/>
      <family val="2"/>
      <scheme val="minor"/>
    </font>
    <font>
      <b/>
      <sz val="11"/>
      <color theme="0" tint="-0.14999847407452621"/>
      <name val="Calibri"/>
      <family val="2"/>
      <charset val="238"/>
      <scheme val="minor"/>
    </font>
    <font>
      <b/>
      <sz val="11"/>
      <name val="Calibri"/>
      <family val="2"/>
      <charset val="238"/>
      <scheme val="minor"/>
    </font>
    <font>
      <b/>
      <sz val="11"/>
      <color theme="0" tint="-0.34998626667073579"/>
      <name val="Calibri"/>
      <family val="2"/>
      <charset val="238"/>
      <scheme val="minor"/>
    </font>
    <font>
      <sz val="8"/>
      <color rgb="FF000000"/>
      <name val="Segoe UI"/>
      <family val="2"/>
      <charset val="238"/>
    </font>
    <font>
      <sz val="11"/>
      <color rgb="FFFF0000"/>
      <name val="Calibri"/>
      <family val="2"/>
      <charset val="238"/>
      <scheme val="minor"/>
    </font>
    <font>
      <sz val="12"/>
      <color theme="1"/>
      <name val="Calibri"/>
      <family val="2"/>
      <scheme val="minor"/>
    </font>
    <font>
      <b/>
      <sz val="12"/>
      <color theme="1"/>
      <name val="Calibri"/>
      <family val="2"/>
      <scheme val="minor"/>
    </font>
    <font>
      <sz val="9"/>
      <color rgb="FFFF0000"/>
      <name val="Calibri"/>
      <family val="2"/>
      <charset val="238"/>
      <scheme val="minor"/>
    </font>
    <font>
      <b/>
      <sz val="9"/>
      <color rgb="FFFF0000"/>
      <name val="Calibri"/>
      <family val="2"/>
      <charset val="238"/>
      <scheme val="minor"/>
    </font>
    <font>
      <b/>
      <sz val="11"/>
      <color rgb="FFFF0000"/>
      <name val="Calibri"/>
      <family val="2"/>
      <charset val="238"/>
      <scheme val="minor"/>
    </font>
    <font>
      <sz val="11"/>
      <name val="Calibri"/>
      <family val="2"/>
      <charset val="238"/>
      <scheme val="minor"/>
    </font>
    <font>
      <b/>
      <sz val="10"/>
      <name val="Calibri"/>
      <family val="2"/>
      <charset val="238"/>
      <scheme val="minor"/>
    </font>
    <font>
      <b/>
      <sz val="11"/>
      <name val="Calibri"/>
      <family val="2"/>
      <charset val="238"/>
    </font>
    <font>
      <sz val="11"/>
      <color theme="1"/>
      <name val="Calibri"/>
      <scheme val="minor"/>
    </font>
    <font>
      <sz val="14"/>
      <color theme="1"/>
      <name val="Calibri"/>
      <family val="2"/>
      <charset val="238"/>
      <scheme val="minor"/>
    </font>
    <font>
      <b/>
      <sz val="14"/>
      <name val="Calibri"/>
      <family val="2"/>
      <charset val="238"/>
      <scheme val="minor"/>
    </font>
    <font>
      <sz val="14"/>
      <name val="Calibri"/>
      <family val="2"/>
      <charset val="238"/>
      <scheme val="minor"/>
    </font>
    <font>
      <b/>
      <sz val="14"/>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49">
    <xf numFmtId="0" fontId="0" fillId="0" borderId="0" xfId="0"/>
    <xf numFmtId="0" fontId="0" fillId="0" borderId="1" xfId="0" applyBorder="1"/>
    <xf numFmtId="0" fontId="0" fillId="0" borderId="0" xfId="0" applyBorder="1"/>
    <xf numFmtId="0" fontId="11" fillId="0" borderId="0" xfId="0" applyFont="1" applyAlignment="1">
      <alignment horizontal="center" vertical="center"/>
    </xf>
    <xf numFmtId="44" fontId="8" fillId="2" borderId="1" xfId="1" applyFont="1" applyFill="1" applyBorder="1" applyAlignment="1">
      <alignment wrapText="1"/>
    </xf>
    <xf numFmtId="0" fontId="13" fillId="0" borderId="0" xfId="0" applyFont="1" applyAlignment="1">
      <alignment horizontal="right" vertical="center"/>
    </xf>
    <xf numFmtId="0" fontId="8" fillId="0" borderId="0"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vertical="center"/>
    </xf>
    <xf numFmtId="0" fontId="20" fillId="0" borderId="0" xfId="0" applyFont="1" applyAlignment="1">
      <alignment horizontal="center" vertical="center"/>
    </xf>
    <xf numFmtId="0" fontId="20" fillId="0" borderId="0" xfId="0" applyFont="1"/>
    <xf numFmtId="0" fontId="15" fillId="0" borderId="0" xfId="0" applyFont="1" applyAlignment="1">
      <alignment horizontal="center" vertical="center"/>
    </xf>
    <xf numFmtId="0" fontId="21" fillId="0" borderId="0" xfId="0" applyFont="1" applyAlignment="1">
      <alignment horizontal="center" vertical="center"/>
    </xf>
    <xf numFmtId="0" fontId="23" fillId="2" borderId="12" xfId="0" applyFont="1" applyFill="1" applyBorder="1" applyAlignment="1">
      <alignment horizontal="center" vertical="top" wrapText="1"/>
    </xf>
    <xf numFmtId="44" fontId="8" fillId="2" borderId="12" xfId="1" applyFont="1" applyFill="1" applyBorder="1" applyAlignment="1">
      <alignment horizontal="left" vertical="top" wrapText="1"/>
    </xf>
    <xf numFmtId="0" fontId="24" fillId="2" borderId="10" xfId="0" applyFont="1" applyFill="1" applyBorder="1" applyAlignment="1">
      <alignment horizontal="center" vertical="top" wrapText="1"/>
    </xf>
    <xf numFmtId="0" fontId="0" fillId="2" borderId="10" xfId="0" applyFill="1" applyBorder="1"/>
    <xf numFmtId="0" fontId="0" fillId="2" borderId="10" xfId="0" applyFill="1" applyBorder="1" applyAlignment="1">
      <alignment horizontal="left" vertical="center"/>
    </xf>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horizontal="center" vertical="center"/>
    </xf>
    <xf numFmtId="0" fontId="0" fillId="2" borderId="3" xfId="0" applyFill="1" applyBorder="1"/>
    <xf numFmtId="0" fontId="6"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xf numFmtId="0" fontId="6" fillId="2" borderId="3" xfId="0" applyFont="1" applyFill="1" applyBorder="1" applyAlignment="1">
      <alignment vertical="center" wrapText="1"/>
    </xf>
    <xf numFmtId="0" fontId="0" fillId="0" borderId="0" xfId="0" applyFill="1" applyBorder="1" applyAlignment="1">
      <alignment vertical="center"/>
    </xf>
    <xf numFmtId="0" fontId="0" fillId="2" borderId="3" xfId="0" applyFill="1" applyBorder="1" applyAlignment="1">
      <alignment horizontal="left" vertical="center"/>
    </xf>
    <xf numFmtId="0" fontId="6" fillId="2" borderId="16" xfId="0" applyFont="1" applyFill="1" applyBorder="1" applyAlignment="1">
      <alignment wrapText="1"/>
    </xf>
    <xf numFmtId="0" fontId="0" fillId="2" borderId="16" xfId="0" applyFill="1" applyBorder="1" applyAlignment="1">
      <alignment wrapText="1"/>
    </xf>
    <xf numFmtId="0" fontId="27" fillId="0" borderId="0" xfId="0" applyFont="1" applyFill="1" applyBorder="1" applyAlignment="1">
      <alignment vertical="center"/>
    </xf>
    <xf numFmtId="0" fontId="0" fillId="2" borderId="15" xfId="0" applyFill="1" applyBorder="1" applyAlignment="1">
      <alignment vertical="center"/>
    </xf>
    <xf numFmtId="0" fontId="27" fillId="2" borderId="11" xfId="0" applyFont="1" applyFill="1" applyBorder="1" applyAlignment="1">
      <alignment vertical="center"/>
    </xf>
    <xf numFmtId="0" fontId="13" fillId="2" borderId="2" xfId="0" applyFont="1" applyFill="1" applyBorder="1" applyAlignment="1">
      <alignment horizontal="center" vertical="top"/>
    </xf>
    <xf numFmtId="0" fontId="0" fillId="0" borderId="4" xfId="0" applyBorder="1"/>
    <xf numFmtId="44" fontId="0" fillId="0" borderId="64" xfId="1" applyFont="1" applyBorder="1"/>
    <xf numFmtId="44" fontId="0" fillId="0" borderId="49" xfId="1" applyFont="1" applyBorder="1"/>
    <xf numFmtId="44" fontId="0" fillId="0" borderId="49" xfId="1" applyFont="1" applyFill="1" applyBorder="1"/>
    <xf numFmtId="44" fontId="0" fillId="0" borderId="50" xfId="1" applyFont="1" applyFill="1" applyBorder="1"/>
    <xf numFmtId="44" fontId="0" fillId="0" borderId="49" xfId="1" applyFont="1" applyFill="1" applyBorder="1" applyAlignment="1">
      <alignment vertical="center"/>
    </xf>
    <xf numFmtId="44" fontId="0" fillId="0" borderId="50" xfId="1" applyFont="1" applyFill="1" applyBorder="1" applyAlignment="1">
      <alignment vertical="center"/>
    </xf>
    <xf numFmtId="44" fontId="0" fillId="0" borderId="39" xfId="1" applyFont="1" applyBorder="1" applyAlignment="1">
      <alignment vertical="center"/>
    </xf>
    <xf numFmtId="44" fontId="0" fillId="0" borderId="20" xfId="1" applyFont="1" applyBorder="1" applyAlignment="1">
      <alignment vertical="center"/>
    </xf>
    <xf numFmtId="10" fontId="8" fillId="2" borderId="49" xfId="3" applyNumberFormat="1" applyFont="1" applyFill="1" applyBorder="1" applyAlignment="1">
      <alignment horizontal="center" vertical="center"/>
    </xf>
    <xf numFmtId="10" fontId="8" fillId="2" borderId="50" xfId="3" applyNumberFormat="1" applyFont="1" applyFill="1" applyBorder="1" applyAlignment="1">
      <alignment horizontal="center" vertical="center"/>
    </xf>
    <xf numFmtId="0" fontId="0" fillId="0" borderId="0" xfId="0" applyAlignment="1">
      <alignment horizontal="center" vertical="center"/>
    </xf>
    <xf numFmtId="0" fontId="0" fillId="2" borderId="10" xfId="0" applyFont="1" applyFill="1" applyBorder="1" applyAlignment="1">
      <alignment horizontal="left" vertical="top" wrapText="1"/>
    </xf>
    <xf numFmtId="0" fontId="0" fillId="3" borderId="71" xfId="0" applyFont="1" applyFill="1" applyBorder="1" applyAlignment="1">
      <alignment horizontal="left" vertical="center" wrapText="1"/>
    </xf>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0" fontId="8" fillId="2" borderId="36" xfId="0" applyFont="1" applyFill="1" applyBorder="1" applyAlignment="1">
      <alignment horizontal="center" vertical="center" wrapText="1"/>
    </xf>
    <xf numFmtId="0" fontId="0" fillId="2" borderId="3" xfId="0" applyFill="1" applyBorder="1" applyAlignment="1">
      <alignment horizontal="left" vertical="center"/>
    </xf>
    <xf numFmtId="0" fontId="8" fillId="2" borderId="30" xfId="0" applyFont="1" applyFill="1" applyBorder="1" applyAlignment="1">
      <alignment horizontal="left" vertical="center" wrapText="1"/>
    </xf>
    <xf numFmtId="0" fontId="8" fillId="2" borderId="10" xfId="0" applyFont="1" applyFill="1" applyBorder="1" applyAlignment="1">
      <alignment horizontal="right"/>
    </xf>
    <xf numFmtId="0" fontId="0" fillId="0" borderId="38" xfId="0" applyBorder="1" applyAlignment="1">
      <alignment wrapText="1"/>
    </xf>
    <xf numFmtId="0" fontId="0" fillId="0" borderId="19" xfId="0" applyBorder="1" applyAlignment="1">
      <alignment wrapText="1"/>
    </xf>
    <xf numFmtId="0" fontId="0" fillId="0" borderId="0" xfId="0" applyBorder="1" applyAlignment="1">
      <alignment horizontal="left" vertical="center"/>
    </xf>
    <xf numFmtId="44" fontId="6" fillId="2" borderId="6" xfId="1" applyFont="1" applyFill="1" applyBorder="1" applyAlignment="1">
      <alignment horizontal="center" vertical="center" wrapText="1"/>
    </xf>
    <xf numFmtId="44" fontId="6" fillId="2" borderId="2" xfId="1" applyFont="1" applyFill="1" applyBorder="1" applyAlignment="1">
      <alignment horizontal="center" vertical="center" wrapText="1"/>
    </xf>
    <xf numFmtId="44" fontId="6" fillId="2" borderId="43" xfId="1" applyFont="1" applyFill="1" applyBorder="1" applyAlignment="1">
      <alignment horizontal="center" vertical="center" wrapText="1"/>
    </xf>
    <xf numFmtId="0" fontId="0" fillId="3" borderId="73" xfId="0" applyFont="1" applyFill="1" applyBorder="1" applyAlignment="1">
      <alignment horizontal="left" vertical="center" wrapText="1"/>
    </xf>
    <xf numFmtId="0" fontId="6" fillId="3" borderId="4" xfId="0" applyFont="1" applyFill="1" applyBorder="1" applyAlignment="1">
      <alignment horizontal="center" vertical="center" wrapText="1"/>
    </xf>
    <xf numFmtId="44" fontId="6" fillId="3" borderId="4" xfId="1" applyFont="1" applyFill="1" applyBorder="1" applyAlignment="1">
      <alignment horizontal="center" vertical="center" wrapText="1"/>
    </xf>
    <xf numFmtId="44" fontId="6" fillId="2" borderId="7" xfId="1"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2" borderId="33" xfId="0" applyFont="1" applyFill="1" applyBorder="1" applyAlignment="1">
      <alignment horizontal="center" vertical="center"/>
    </xf>
    <xf numFmtId="0" fontId="33" fillId="2" borderId="46" xfId="0" applyFont="1" applyFill="1" applyBorder="1" applyAlignment="1">
      <alignment horizontal="center" vertical="center" wrapText="1"/>
    </xf>
    <xf numFmtId="0" fontId="8" fillId="2" borderId="10"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8" xfId="0" applyFont="1" applyFill="1" applyBorder="1" applyAlignment="1">
      <alignment horizontal="left" vertical="center" wrapText="1"/>
    </xf>
    <xf numFmtId="0" fontId="6" fillId="3" borderId="5" xfId="0" applyFont="1" applyFill="1" applyBorder="1" applyAlignment="1">
      <alignment horizontal="center" vertical="center" wrapText="1"/>
    </xf>
    <xf numFmtId="44" fontId="6" fillId="3" borderId="5" xfId="1" applyFont="1" applyFill="1" applyBorder="1" applyAlignment="1">
      <alignment horizontal="center" vertical="center" wrapText="1"/>
    </xf>
    <xf numFmtId="0" fontId="33" fillId="2" borderId="56" xfId="0" applyFont="1" applyFill="1" applyBorder="1" applyAlignment="1">
      <alignment horizontal="center" vertical="center" wrapText="1"/>
    </xf>
    <xf numFmtId="0" fontId="33" fillId="2" borderId="55" xfId="0" applyFont="1" applyFill="1" applyBorder="1" applyAlignment="1">
      <alignment horizontal="center" vertical="center" wrapText="1"/>
    </xf>
    <xf numFmtId="0" fontId="33" fillId="2" borderId="56" xfId="0" applyFont="1" applyFill="1" applyBorder="1" applyAlignment="1">
      <alignment horizontal="center" vertical="center"/>
    </xf>
    <xf numFmtId="0" fontId="33" fillId="2" borderId="57" xfId="0" applyFont="1" applyFill="1" applyBorder="1" applyAlignment="1">
      <alignment horizontal="center" vertical="center" wrapText="1"/>
    </xf>
    <xf numFmtId="44" fontId="8" fillId="2" borderId="4" xfId="1" applyFont="1" applyFill="1" applyBorder="1" applyAlignment="1">
      <alignment wrapText="1"/>
    </xf>
    <xf numFmtId="0" fontId="0" fillId="2" borderId="0" xfId="0" applyFill="1" applyBorder="1"/>
    <xf numFmtId="0" fontId="11" fillId="2" borderId="29" xfId="0" applyFont="1" applyFill="1" applyBorder="1" applyAlignment="1">
      <alignment horizontal="center" vertical="center"/>
    </xf>
    <xf numFmtId="0" fontId="0" fillId="2" borderId="36" xfId="0" applyFill="1" applyBorder="1"/>
    <xf numFmtId="0" fontId="0" fillId="2" borderId="63" xfId="0" applyFill="1" applyBorder="1"/>
    <xf numFmtId="0" fontId="11" fillId="2" borderId="14" xfId="0" applyFont="1" applyFill="1" applyBorder="1" applyAlignment="1">
      <alignment horizontal="center" vertical="center"/>
    </xf>
    <xf numFmtId="44" fontId="11" fillId="2" borderId="74" xfId="1" applyFont="1" applyFill="1" applyBorder="1" applyAlignment="1">
      <alignment horizontal="center" vertical="center"/>
    </xf>
    <xf numFmtId="0" fontId="0" fillId="2" borderId="15" xfId="0" applyFill="1" applyBorder="1"/>
    <xf numFmtId="0" fontId="8" fillId="2" borderId="52" xfId="0" applyFont="1" applyFill="1" applyBorder="1" applyAlignment="1">
      <alignment horizontal="right"/>
    </xf>
    <xf numFmtId="0" fontId="8" fillId="2" borderId="26" xfId="0" applyFont="1" applyFill="1" applyBorder="1" applyAlignment="1">
      <alignment horizontal="right"/>
    </xf>
    <xf numFmtId="44" fontId="8" fillId="2" borderId="31" xfId="1" applyFont="1" applyFill="1" applyBorder="1" applyAlignment="1">
      <alignment wrapText="1"/>
    </xf>
    <xf numFmtId="0" fontId="8" fillId="2" borderId="15" xfId="0" applyFont="1" applyFill="1" applyBorder="1" applyAlignment="1">
      <alignment horizontal="center" vertical="center" textRotation="90" wrapText="1"/>
    </xf>
    <xf numFmtId="0" fontId="8" fillId="2" borderId="0" xfId="0" applyFont="1" applyFill="1" applyBorder="1" applyAlignment="1">
      <alignment horizontal="center" vertical="center" textRotation="90" wrapText="1"/>
    </xf>
    <xf numFmtId="44" fontId="8" fillId="2" borderId="5" xfId="1" applyFont="1" applyFill="1" applyBorder="1" applyAlignment="1">
      <alignment wrapText="1"/>
    </xf>
    <xf numFmtId="0" fontId="0" fillId="2" borderId="11" xfId="0" applyFill="1" applyBorder="1"/>
    <xf numFmtId="44" fontId="11" fillId="2" borderId="12" xfId="1" applyFont="1" applyFill="1" applyBorder="1" applyAlignment="1">
      <alignment horizontal="center" vertical="center"/>
    </xf>
    <xf numFmtId="0" fontId="0" fillId="0" borderId="19" xfId="0" applyBorder="1"/>
    <xf numFmtId="0" fontId="8" fillId="2" borderId="0" xfId="0" applyFont="1" applyFill="1" applyBorder="1" applyAlignment="1">
      <alignment horizontal="center" vertical="center" wrapText="1"/>
    </xf>
    <xf numFmtId="0" fontId="0" fillId="3" borderId="8" xfId="0" applyFill="1" applyBorder="1" applyAlignment="1">
      <alignment wrapText="1"/>
    </xf>
    <xf numFmtId="0" fontId="0" fillId="3" borderId="5" xfId="0" applyFill="1" applyBorder="1" applyAlignment="1">
      <alignment wrapText="1"/>
    </xf>
    <xf numFmtId="164" fontId="0" fillId="3" borderId="5" xfId="2" applyNumberFormat="1" applyFont="1" applyFill="1" applyBorder="1" applyAlignment="1">
      <alignment wrapText="1"/>
    </xf>
    <xf numFmtId="44" fontId="0" fillId="3" borderId="5" xfId="1" applyFont="1" applyFill="1" applyBorder="1" applyAlignment="1">
      <alignment wrapText="1"/>
    </xf>
    <xf numFmtId="0" fontId="0" fillId="3" borderId="1" xfId="0" applyFill="1" applyBorder="1"/>
    <xf numFmtId="164" fontId="0" fillId="3" borderId="1" xfId="2" applyNumberFormat="1" applyFont="1" applyFill="1" applyBorder="1"/>
    <xf numFmtId="44" fontId="0" fillId="3" borderId="1" xfId="1" applyFont="1" applyFill="1" applyBorder="1"/>
    <xf numFmtId="0" fontId="0" fillId="3" borderId="71" xfId="0" applyFill="1" applyBorder="1" applyAlignment="1">
      <alignment wrapText="1"/>
    </xf>
    <xf numFmtId="0" fontId="0" fillId="3" borderId="4" xfId="0" applyFill="1" applyBorder="1"/>
    <xf numFmtId="164" fontId="0" fillId="3" borderId="4" xfId="2" applyNumberFormat="1" applyFont="1" applyFill="1" applyBorder="1"/>
    <xf numFmtId="44" fontId="0" fillId="3" borderId="4" xfId="1" applyFont="1" applyFill="1" applyBorder="1"/>
    <xf numFmtId="44" fontId="0" fillId="3" borderId="20" xfId="1" applyFont="1" applyFill="1" applyBorder="1"/>
    <xf numFmtId="44" fontId="0" fillId="3" borderId="68" xfId="1" applyFont="1" applyFill="1" applyBorder="1"/>
    <xf numFmtId="0" fontId="23" fillId="2" borderId="70"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7" fillId="2" borderId="35" xfId="0" applyFont="1" applyFill="1" applyBorder="1" applyAlignment="1">
      <alignment vertical="center" wrapText="1"/>
    </xf>
    <xf numFmtId="0" fontId="0" fillId="2" borderId="36" xfId="0" applyFill="1" applyBorder="1" applyAlignment="1">
      <alignment vertical="center" wrapText="1"/>
    </xf>
    <xf numFmtId="0" fontId="0" fillId="3" borderId="73" xfId="0" applyFill="1" applyBorder="1" applyAlignment="1">
      <alignment wrapText="1"/>
    </xf>
    <xf numFmtId="0" fontId="0" fillId="3" borderId="0" xfId="0" applyFill="1"/>
    <xf numFmtId="0" fontId="8" fillId="2" borderId="0" xfId="0" applyFont="1" applyFill="1" applyBorder="1" applyAlignment="1">
      <alignment horizontal="right"/>
    </xf>
    <xf numFmtId="44" fontId="11" fillId="2" borderId="29" xfId="1" applyFont="1" applyFill="1" applyBorder="1" applyAlignment="1">
      <alignment horizontal="center" vertical="center"/>
    </xf>
    <xf numFmtId="0" fontId="23"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35" fillId="3" borderId="71" xfId="0" applyFont="1" applyFill="1" applyBorder="1" applyAlignment="1">
      <alignment horizontal="left" vertical="center" wrapText="1"/>
    </xf>
    <xf numFmtId="0" fontId="35" fillId="3" borderId="1"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44" fontId="35" fillId="3" borderId="1" xfId="1" applyFont="1" applyFill="1" applyBorder="1" applyAlignment="1">
      <alignment horizontal="center" vertical="center" wrapText="1"/>
    </xf>
    <xf numFmtId="44" fontId="35" fillId="2" borderId="2" xfId="1" applyFont="1" applyFill="1" applyBorder="1" applyAlignment="1">
      <alignment horizontal="center" vertical="center" wrapText="1"/>
    </xf>
    <xf numFmtId="44" fontId="8" fillId="2" borderId="6" xfId="1" applyFont="1" applyFill="1" applyBorder="1" applyAlignment="1">
      <alignment wrapText="1"/>
    </xf>
    <xf numFmtId="44" fontId="8" fillId="2" borderId="2" xfId="1" applyFont="1" applyFill="1" applyBorder="1" applyAlignment="1">
      <alignment wrapText="1"/>
    </xf>
    <xf numFmtId="44" fontId="8" fillId="2" borderId="0" xfId="1" applyFont="1" applyFill="1" applyBorder="1" applyAlignment="1">
      <alignment wrapText="1"/>
    </xf>
    <xf numFmtId="0" fontId="0" fillId="2" borderId="13" xfId="2" applyNumberFormat="1" applyFont="1" applyFill="1" applyBorder="1" applyAlignment="1">
      <alignment horizontal="center" vertical="center"/>
    </xf>
    <xf numFmtId="0" fontId="8" fillId="2" borderId="69" xfId="1" applyNumberFormat="1" applyFont="1" applyFill="1" applyBorder="1" applyAlignment="1">
      <alignment horizontal="center" vertical="center" wrapText="1"/>
    </xf>
    <xf numFmtId="0" fontId="8" fillId="2" borderId="0" xfId="1" applyNumberFormat="1" applyFont="1" applyFill="1" applyBorder="1" applyAlignment="1">
      <alignment horizontal="center" vertical="center" wrapText="1"/>
    </xf>
    <xf numFmtId="44" fontId="8" fillId="2" borderId="55" xfId="1" applyFont="1" applyFill="1" applyBorder="1" applyAlignment="1">
      <alignment wrapText="1"/>
    </xf>
    <xf numFmtId="44" fontId="8" fillId="2" borderId="57" xfId="1" applyFont="1" applyFill="1" applyBorder="1" applyAlignment="1">
      <alignment wrapText="1"/>
    </xf>
    <xf numFmtId="44" fontId="8" fillId="2" borderId="7" xfId="1" applyFont="1" applyFill="1" applyBorder="1" applyAlignment="1">
      <alignment wrapText="1"/>
    </xf>
    <xf numFmtId="0" fontId="0" fillId="2" borderId="58" xfId="0" applyFill="1" applyBorder="1"/>
    <xf numFmtId="0" fontId="8" fillId="2" borderId="72" xfId="0" applyFont="1" applyFill="1" applyBorder="1" applyAlignment="1">
      <alignment horizontal="right"/>
    </xf>
    <xf numFmtId="44" fontId="0" fillId="3" borderId="5" xfId="1" applyFont="1" applyFill="1" applyBorder="1"/>
    <xf numFmtId="44" fontId="0" fillId="3" borderId="39" xfId="1" applyFont="1" applyFill="1" applyBorder="1" applyAlignment="1">
      <alignment wrapText="1"/>
    </xf>
    <xf numFmtId="0" fontId="8" fillId="2" borderId="55" xfId="0" applyFont="1" applyFill="1" applyBorder="1" applyAlignment="1">
      <alignment horizontal="center" vertical="center"/>
    </xf>
    <xf numFmtId="0" fontId="32" fillId="2" borderId="56"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8" fillId="2" borderId="41" xfId="0" applyFont="1" applyFill="1" applyBorder="1" applyAlignment="1">
      <alignment horizontal="center" vertical="center"/>
    </xf>
    <xf numFmtId="0" fontId="32" fillId="2" borderId="33"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10" fillId="2" borderId="0" xfId="0" applyFont="1" applyFill="1" applyBorder="1" applyAlignment="1">
      <alignment vertical="center"/>
    </xf>
    <xf numFmtId="44" fontId="10" fillId="2" borderId="0" xfId="1" applyFont="1" applyFill="1" applyBorder="1" applyAlignment="1">
      <alignment horizontal="right" vertical="center"/>
    </xf>
    <xf numFmtId="44" fontId="10" fillId="2" borderId="29" xfId="1" applyFont="1" applyFill="1" applyBorder="1" applyAlignment="1">
      <alignment horizontal="center" vertical="center"/>
    </xf>
    <xf numFmtId="0" fontId="0" fillId="0" borderId="0" xfId="0" applyFont="1" applyFill="1"/>
    <xf numFmtId="0" fontId="12" fillId="2" borderId="28" xfId="0" applyFont="1" applyFill="1" applyBorder="1" applyAlignment="1">
      <alignment horizontal="center" vertical="center"/>
    </xf>
    <xf numFmtId="0" fontId="36" fillId="0" borderId="0" xfId="0" applyFont="1" applyFill="1"/>
    <xf numFmtId="0" fontId="12" fillId="2" borderId="15" xfId="0" applyFont="1" applyFill="1" applyBorder="1" applyAlignment="1">
      <alignment horizontal="center" vertical="center" textRotation="90" wrapText="1"/>
    </xf>
    <xf numFmtId="0" fontId="12" fillId="2" borderId="0" xfId="0" applyFont="1" applyFill="1" applyBorder="1" applyAlignment="1">
      <alignment horizontal="center" vertical="center" textRotation="90" wrapText="1"/>
    </xf>
    <xf numFmtId="0" fontId="36" fillId="2" borderId="0" xfId="0" applyFont="1" applyFill="1" applyBorder="1"/>
    <xf numFmtId="0" fontId="12" fillId="2" borderId="0" xfId="0" applyFont="1" applyFill="1" applyBorder="1" applyAlignment="1">
      <alignment horizontal="right"/>
    </xf>
    <xf numFmtId="0" fontId="37" fillId="2" borderId="55"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2" borderId="15" xfId="0" applyFont="1" applyFill="1" applyBorder="1"/>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44" fontId="12" fillId="2" borderId="60" xfId="1" applyFont="1" applyFill="1" applyBorder="1" applyAlignment="1">
      <alignment horizontal="right" vertical="center"/>
    </xf>
    <xf numFmtId="44" fontId="12" fillId="2" borderId="55" xfId="1" applyFont="1" applyFill="1" applyBorder="1" applyAlignment="1">
      <alignment horizontal="right" vertical="center"/>
    </xf>
    <xf numFmtId="44" fontId="12" fillId="2" borderId="56" xfId="1" applyFont="1" applyFill="1" applyBorder="1" applyAlignment="1">
      <alignment horizontal="right" vertical="center"/>
    </xf>
    <xf numFmtId="44" fontId="12" fillId="2" borderId="57" xfId="1" applyFont="1" applyFill="1" applyBorder="1" applyAlignment="1">
      <alignment horizontal="right" vertical="center"/>
    </xf>
    <xf numFmtId="0" fontId="36" fillId="0" borderId="0" xfId="0" applyFont="1"/>
    <xf numFmtId="44" fontId="8" fillId="2" borderId="60" xfId="1" applyFont="1" applyFill="1" applyBorder="1" applyAlignment="1">
      <alignment horizontal="center" vertical="center"/>
    </xf>
    <xf numFmtId="0" fontId="0" fillId="2" borderId="27" xfId="0" applyFill="1" applyBorder="1" applyAlignment="1">
      <alignment horizontal="left" vertical="center" wrapText="1"/>
    </xf>
    <xf numFmtId="0" fontId="0" fillId="2" borderId="30" xfId="0" applyFill="1" applyBorder="1" applyAlignment="1">
      <alignment horizontal="left" vertical="center"/>
    </xf>
    <xf numFmtId="0" fontId="0" fillId="2" borderId="28" xfId="0" applyFill="1" applyBorder="1" applyAlignment="1">
      <alignment vertical="center"/>
    </xf>
    <xf numFmtId="0" fontId="0" fillId="2" borderId="15" xfId="0" applyFill="1" applyBorder="1" applyAlignment="1">
      <alignment horizontal="center" vertical="center" shrinkToFit="1"/>
    </xf>
    <xf numFmtId="0" fontId="0" fillId="2" borderId="15" xfId="0" applyFont="1" applyFill="1" applyBorder="1"/>
    <xf numFmtId="0" fontId="0" fillId="2" borderId="11" xfId="0" applyFont="1" applyFill="1" applyBorder="1"/>
    <xf numFmtId="0" fontId="0" fillId="2" borderId="10" xfId="0" applyFont="1" applyFill="1" applyBorder="1" applyAlignment="1">
      <alignment horizontal="left" vertical="top"/>
    </xf>
    <xf numFmtId="0" fontId="0" fillId="2" borderId="12" xfId="0" applyFont="1" applyFill="1" applyBorder="1" applyAlignment="1">
      <alignment horizontal="left" vertical="top"/>
    </xf>
    <xf numFmtId="10" fontId="8" fillId="2" borderId="40" xfId="3" applyNumberFormat="1" applyFont="1" applyFill="1" applyBorder="1" applyAlignment="1">
      <alignment horizontal="center" vertical="center"/>
    </xf>
    <xf numFmtId="10" fontId="8" fillId="2" borderId="42" xfId="3" applyNumberFormat="1" applyFont="1" applyFill="1" applyBorder="1" applyAlignment="1">
      <alignment horizontal="center" vertical="center"/>
    </xf>
    <xf numFmtId="0" fontId="20" fillId="2" borderId="65" xfId="0" applyFont="1" applyFill="1" applyBorder="1" applyAlignment="1">
      <alignment horizontal="center" vertical="center"/>
    </xf>
    <xf numFmtId="44" fontId="0" fillId="0" borderId="64" xfId="1" applyFont="1" applyFill="1" applyBorder="1" applyAlignment="1">
      <alignment vertical="center"/>
    </xf>
    <xf numFmtId="10" fontId="8" fillId="2" borderId="64" xfId="3" applyNumberFormat="1" applyFont="1" applyFill="1" applyBorder="1" applyAlignment="1">
      <alignment horizontal="center" vertical="center"/>
    </xf>
    <xf numFmtId="10" fontId="8" fillId="2" borderId="74" xfId="3" applyNumberFormat="1" applyFont="1" applyFill="1" applyBorder="1" applyAlignment="1">
      <alignment horizontal="center" vertical="center"/>
    </xf>
    <xf numFmtId="0" fontId="15" fillId="2" borderId="60" xfId="0" applyFont="1" applyFill="1" applyBorder="1" applyAlignment="1">
      <alignment horizontal="center" vertical="center"/>
    </xf>
    <xf numFmtId="44" fontId="0" fillId="0" borderId="68" xfId="1" applyFont="1" applyBorder="1" applyAlignment="1">
      <alignment vertical="center"/>
    </xf>
    <xf numFmtId="44" fontId="0" fillId="0" borderId="75" xfId="1" applyFont="1" applyBorder="1"/>
    <xf numFmtId="44" fontId="0" fillId="0" borderId="48" xfId="1" applyFont="1" applyFill="1" applyBorder="1"/>
    <xf numFmtId="0" fontId="0" fillId="2" borderId="3" xfId="0" applyFill="1" applyBorder="1" applyAlignment="1">
      <alignment horizontal="center" vertical="center" wrapText="1"/>
    </xf>
    <xf numFmtId="0" fontId="0" fillId="2" borderId="3" xfId="0" applyFill="1" applyBorder="1" applyAlignment="1">
      <alignment vertical="center"/>
    </xf>
    <xf numFmtId="0" fontId="13" fillId="2" borderId="6" xfId="0" applyFont="1" applyFill="1" applyBorder="1" applyAlignment="1">
      <alignment horizontal="center" vertical="top"/>
    </xf>
    <xf numFmtId="44" fontId="8" fillId="2" borderId="72" xfId="1" applyFont="1" applyFill="1" applyBorder="1" applyAlignment="1">
      <alignment wrapText="1"/>
    </xf>
    <xf numFmtId="0" fontId="11" fillId="2" borderId="28" xfId="0" applyFont="1" applyFill="1" applyBorder="1" applyAlignment="1">
      <alignment horizontal="center" vertical="center"/>
    </xf>
    <xf numFmtId="0" fontId="23" fillId="2" borderId="13" xfId="0" applyFont="1" applyFill="1" applyBorder="1" applyAlignment="1">
      <alignment horizontal="center" vertical="center" wrapText="1"/>
    </xf>
    <xf numFmtId="0" fontId="23" fillId="2" borderId="55" xfId="0" applyFont="1" applyFill="1" applyBorder="1" applyAlignment="1">
      <alignment horizontal="center" vertical="center" wrapText="1"/>
    </xf>
    <xf numFmtId="44" fontId="0" fillId="3" borderId="38" xfId="1" applyFont="1" applyFill="1" applyBorder="1" applyAlignment="1">
      <alignment wrapText="1"/>
    </xf>
    <xf numFmtId="44" fontId="0" fillId="3" borderId="19" xfId="1" applyFont="1" applyFill="1" applyBorder="1"/>
    <xf numFmtId="44" fontId="0" fillId="3" borderId="32" xfId="1" applyFont="1" applyFill="1" applyBorder="1"/>
    <xf numFmtId="0" fontId="21" fillId="0" borderId="27" xfId="0" applyFont="1" applyBorder="1" applyAlignment="1">
      <alignment horizontal="right" vertical="top" wrapText="1"/>
    </xf>
    <xf numFmtId="0" fontId="21" fillId="0" borderId="30" xfId="0" applyFont="1" applyBorder="1" applyAlignment="1">
      <alignment horizontal="right" vertical="top" wrapText="1"/>
    </xf>
    <xf numFmtId="0" fontId="21" fillId="0" borderId="28" xfId="0" applyFont="1" applyBorder="1" applyAlignment="1">
      <alignment horizontal="right" vertical="top" wrapText="1"/>
    </xf>
    <xf numFmtId="0" fontId="8" fillId="2" borderId="67" xfId="0" applyFont="1" applyFill="1" applyBorder="1" applyAlignment="1">
      <alignment horizontal="right" wrapText="1"/>
    </xf>
    <xf numFmtId="0" fontId="5" fillId="0" borderId="16" xfId="0" applyFont="1" applyBorder="1" applyAlignment="1">
      <alignment horizontal="right" wrapText="1"/>
    </xf>
    <xf numFmtId="0" fontId="8" fillId="2" borderId="66" xfId="0" applyFont="1" applyFill="1" applyBorder="1" applyAlignment="1">
      <alignment horizontal="right"/>
    </xf>
    <xf numFmtId="0" fontId="8" fillId="2" borderId="3" xfId="0" applyFont="1" applyFill="1" applyBorder="1" applyAlignment="1">
      <alignment horizontal="right"/>
    </xf>
    <xf numFmtId="0" fontId="8" fillId="2" borderId="11" xfId="0" applyFont="1" applyFill="1" applyBorder="1" applyAlignment="1">
      <alignment horizontal="right"/>
    </xf>
    <xf numFmtId="0" fontId="8" fillId="2" borderId="10" xfId="0" applyFont="1" applyFill="1" applyBorder="1" applyAlignment="1">
      <alignment horizontal="right"/>
    </xf>
    <xf numFmtId="0" fontId="0" fillId="0" borderId="38" xfId="0" applyBorder="1" applyAlignment="1">
      <alignment wrapText="1"/>
    </xf>
    <xf numFmtId="0" fontId="0" fillId="0" borderId="5" xfId="0" applyBorder="1" applyAlignment="1">
      <alignment wrapText="1"/>
    </xf>
    <xf numFmtId="0" fontId="0" fillId="0" borderId="39" xfId="0" applyBorder="1" applyAlignment="1">
      <alignment wrapText="1"/>
    </xf>
    <xf numFmtId="0" fontId="0" fillId="0" borderId="19"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31" xfId="0" applyBorder="1" applyAlignment="1">
      <alignment wrapText="1"/>
    </xf>
    <xf numFmtId="0" fontId="0" fillId="0" borderId="22" xfId="0" applyBorder="1" applyAlignment="1">
      <alignment wrapText="1"/>
    </xf>
    <xf numFmtId="165" fontId="0" fillId="0" borderId="59"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47" xfId="0" applyBorder="1" applyAlignment="1">
      <alignment horizontal="center" vertical="center"/>
    </xf>
    <xf numFmtId="0" fontId="0" fillId="0" borderId="52" xfId="0" applyBorder="1" applyAlignment="1">
      <alignment horizontal="center" vertical="center"/>
    </xf>
    <xf numFmtId="0" fontId="0" fillId="0" borderId="42" xfId="0" applyBorder="1" applyAlignment="1">
      <alignment horizontal="center" vertical="center"/>
    </xf>
    <xf numFmtId="0" fontId="8" fillId="2" borderId="27" xfId="0" applyFont="1" applyFill="1" applyBorder="1" applyAlignment="1">
      <alignment horizontal="left" vertical="center" wrapText="1"/>
    </xf>
    <xf numFmtId="0" fontId="0" fillId="0" borderId="30"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44" fontId="8" fillId="2" borderId="59" xfId="1" applyFont="1" applyFill="1" applyBorder="1" applyAlignment="1">
      <alignment horizontal="right" vertical="top" wrapText="1"/>
    </xf>
    <xf numFmtId="44" fontId="8" fillId="2" borderId="58" xfId="1" applyFont="1" applyFill="1" applyBorder="1" applyAlignment="1">
      <alignment horizontal="right" vertical="top" wrapText="1"/>
    </xf>
    <xf numFmtId="0" fontId="0" fillId="0" borderId="58" xfId="0" applyBorder="1" applyAlignment="1">
      <alignment horizontal="right" vertical="top" wrapText="1"/>
    </xf>
    <xf numFmtId="44" fontId="8" fillId="2" borderId="11" xfId="1" applyFont="1" applyFill="1" applyBorder="1" applyAlignment="1">
      <alignment horizontal="right" vertical="top" wrapText="1"/>
    </xf>
    <xf numFmtId="44" fontId="8" fillId="2" borderId="10" xfId="1" applyFont="1" applyFill="1" applyBorder="1" applyAlignment="1">
      <alignment horizontal="right" vertical="top" wrapText="1"/>
    </xf>
    <xf numFmtId="0" fontId="0" fillId="0" borderId="10" xfId="0" applyBorder="1" applyAlignment="1">
      <alignment horizontal="right" vertical="top"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20" fillId="2" borderId="11" xfId="0" applyFont="1" applyFill="1" applyBorder="1" applyAlignment="1">
      <alignment horizontal="center" wrapText="1"/>
    </xf>
    <xf numFmtId="0" fontId="20" fillId="2" borderId="10" xfId="0" applyFont="1" applyFill="1" applyBorder="1" applyAlignment="1">
      <alignment horizontal="center" wrapText="1"/>
    </xf>
    <xf numFmtId="0" fontId="20" fillId="2" borderId="12" xfId="0" applyFont="1" applyFill="1" applyBorder="1" applyAlignment="1">
      <alignment horizontal="center" wrapText="1"/>
    </xf>
    <xf numFmtId="0" fontId="8" fillId="2" borderId="59" xfId="0" applyFont="1" applyFill="1" applyBorder="1" applyAlignment="1">
      <alignment horizontal="center" vertical="center" wrapText="1"/>
    </xf>
    <xf numFmtId="0" fontId="8" fillId="2" borderId="58"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3" xfId="0"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2" borderId="15" xfId="0" applyFont="1" applyFill="1" applyBorder="1" applyAlignment="1">
      <alignment horizontal="left" vertical="center" wrapText="1"/>
    </xf>
    <xf numFmtId="0" fontId="0" fillId="2" borderId="0" xfId="0" applyFill="1" applyBorder="1" applyAlignment="1">
      <alignment horizontal="left" vertical="center"/>
    </xf>
    <xf numFmtId="0" fontId="0" fillId="2" borderId="29" xfId="0" applyFill="1" applyBorder="1" applyAlignment="1">
      <alignment horizontal="left" vertical="center"/>
    </xf>
    <xf numFmtId="0" fontId="0" fillId="2" borderId="15" xfId="0" applyFill="1" applyBorder="1" applyAlignment="1">
      <alignment horizontal="left" vertical="center"/>
    </xf>
    <xf numFmtId="0" fontId="5" fillId="2" borderId="15" xfId="0" applyFont="1" applyFill="1" applyBorder="1" applyAlignment="1">
      <alignment horizontal="left" vertical="center" wrapText="1"/>
    </xf>
    <xf numFmtId="0" fontId="2" fillId="2" borderId="15" xfId="0" applyFont="1" applyFill="1" applyBorder="1" applyAlignment="1">
      <alignment vertical="center" wrapText="1"/>
    </xf>
    <xf numFmtId="0" fontId="0" fillId="2" borderId="0"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2" borderId="12" xfId="0" applyFill="1" applyBorder="1" applyAlignment="1">
      <alignment vertical="center"/>
    </xf>
    <xf numFmtId="0" fontId="8" fillId="2" borderId="27" xfId="0" applyFont="1" applyFill="1" applyBorder="1" applyAlignment="1">
      <alignment vertical="center" wrapText="1"/>
    </xf>
    <xf numFmtId="0" fontId="8" fillId="2" borderId="30" xfId="0" applyFont="1" applyFill="1" applyBorder="1" applyAlignment="1">
      <alignment vertical="center" wrapText="1"/>
    </xf>
    <xf numFmtId="0" fontId="8" fillId="2" borderId="28" xfId="0" applyFont="1" applyFill="1" applyBorder="1" applyAlignment="1">
      <alignment vertical="center" wrapText="1"/>
    </xf>
    <xf numFmtId="0" fontId="0" fillId="2" borderId="52" xfId="0" applyFill="1" applyBorder="1" applyAlignment="1">
      <alignment horizontal="left" vertical="center"/>
    </xf>
    <xf numFmtId="0" fontId="0" fillId="0" borderId="42" xfId="0" applyBorder="1" applyAlignment="1"/>
    <xf numFmtId="0" fontId="28" fillId="2" borderId="52" xfId="0" applyFont="1" applyFill="1" applyBorder="1" applyAlignment="1">
      <alignment horizontal="left" vertical="center" wrapText="1"/>
    </xf>
    <xf numFmtId="0" fontId="28" fillId="0" borderId="52" xfId="0" applyFont="1" applyBorder="1" applyAlignment="1">
      <alignment horizontal="left" vertical="center"/>
    </xf>
    <xf numFmtId="0" fontId="28" fillId="0" borderId="42" xfId="0" applyFont="1" applyBorder="1" applyAlignment="1">
      <alignment horizontal="left" vertical="center"/>
    </xf>
    <xf numFmtId="0" fontId="10" fillId="0" borderId="59" xfId="0" applyFont="1" applyBorder="1" applyAlignment="1">
      <alignment horizontal="center" vertical="center" wrapText="1"/>
    </xf>
    <xf numFmtId="0" fontId="10" fillId="0" borderId="58" xfId="0" applyFont="1" applyBorder="1" applyAlignment="1">
      <alignment horizontal="center" vertical="center"/>
    </xf>
    <xf numFmtId="0" fontId="10" fillId="2" borderId="15"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0" fillId="0" borderId="56"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8" fillId="2" borderId="33" xfId="0" applyFont="1" applyFill="1" applyBorder="1" applyAlignment="1">
      <alignment horizontal="right" vertical="center" wrapText="1"/>
    </xf>
    <xf numFmtId="0" fontId="0" fillId="2" borderId="33" xfId="0" applyFill="1" applyBorder="1" applyAlignment="1">
      <alignment horizontal="right" vertical="center"/>
    </xf>
    <xf numFmtId="0" fontId="8" fillId="2" borderId="46" xfId="0" applyFont="1" applyFill="1" applyBorder="1" applyAlignment="1">
      <alignment horizontal="right" vertical="center" wrapText="1"/>
    </xf>
    <xf numFmtId="0" fontId="8" fillId="2" borderId="10" xfId="0" applyFont="1" applyFill="1" applyBorder="1" applyAlignment="1">
      <alignment horizontal="right" vertical="center" wrapText="1"/>
    </xf>
    <xf numFmtId="165" fontId="0" fillId="0" borderId="46" xfId="0" applyNumberFormat="1" applyBorder="1" applyAlignment="1">
      <alignment horizontal="center" vertical="center"/>
    </xf>
    <xf numFmtId="165" fontId="0" fillId="0" borderId="62" xfId="0" applyNumberFormat="1" applyBorder="1" applyAlignment="1">
      <alignment horizontal="center" vertical="center"/>
    </xf>
    <xf numFmtId="0" fontId="32" fillId="0" borderId="55" xfId="0" applyFont="1" applyBorder="1" applyAlignment="1">
      <alignment vertical="center" wrapText="1"/>
    </xf>
    <xf numFmtId="0" fontId="32" fillId="0" borderId="56" xfId="0" applyFont="1" applyBorder="1" applyAlignment="1">
      <alignment vertical="center"/>
    </xf>
    <xf numFmtId="0" fontId="32" fillId="0" borderId="57" xfId="0" applyFont="1" applyBorder="1" applyAlignment="1">
      <alignment vertical="center"/>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1" xfId="0" applyFont="1" applyFill="1" applyBorder="1" applyAlignment="1">
      <alignment horizontal="left" vertical="center" wrapText="1"/>
    </xf>
    <xf numFmtId="0" fontId="0" fillId="0" borderId="31" xfId="0" applyBorder="1" applyAlignment="1">
      <alignment horizontal="left" vertical="center"/>
    </xf>
    <xf numFmtId="0" fontId="8" fillId="2" borderId="55" xfId="0" applyFont="1" applyFill="1" applyBorder="1" applyAlignment="1">
      <alignment horizontal="left" vertical="center" wrapText="1"/>
    </xf>
    <xf numFmtId="0" fontId="0" fillId="2" borderId="56" xfId="0" applyFill="1" applyBorder="1" applyAlignment="1">
      <alignment horizontal="left" vertical="center"/>
    </xf>
    <xf numFmtId="0" fontId="8" fillId="2" borderId="41" xfId="0" applyFont="1" applyFill="1" applyBorder="1" applyAlignment="1">
      <alignment horizontal="left" vertical="center" wrapText="1"/>
    </xf>
    <xf numFmtId="0" fontId="0" fillId="2" borderId="33" xfId="0" applyFill="1" applyBorder="1" applyAlignment="1">
      <alignment horizontal="left" vertical="center"/>
    </xf>
    <xf numFmtId="165" fontId="0" fillId="0" borderId="33" xfId="0" applyNumberFormat="1" applyBorder="1" applyAlignment="1">
      <alignment horizontal="center" vertical="center"/>
    </xf>
    <xf numFmtId="165" fontId="0" fillId="0" borderId="45"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xf>
    <xf numFmtId="0" fontId="0" fillId="0" borderId="30" xfId="0" applyFont="1" applyBorder="1" applyAlignment="1">
      <alignment horizontal="left" vertical="top" wrapText="1"/>
    </xf>
    <xf numFmtId="0" fontId="6" fillId="0" borderId="30" xfId="0" applyFont="1" applyBorder="1" applyAlignment="1">
      <alignment horizontal="left" vertical="top" wrapText="1"/>
    </xf>
    <xf numFmtId="0" fontId="6" fillId="0" borderId="28" xfId="0" applyFont="1" applyBorder="1" applyAlignment="1">
      <alignment horizontal="left" vertical="top" wrapText="1"/>
    </xf>
    <xf numFmtId="0" fontId="8" fillId="2" borderId="30"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 fillId="2" borderId="10" xfId="0" applyFont="1" applyFill="1" applyBorder="1" applyAlignment="1">
      <alignment horizontal="lef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2" fillId="0" borderId="58" xfId="0" applyFont="1" applyBorder="1" applyAlignment="1">
      <alignment horizontal="left" vertical="center" wrapText="1"/>
    </xf>
    <xf numFmtId="0" fontId="6" fillId="0" borderId="58" xfId="0" applyFont="1" applyBorder="1" applyAlignment="1">
      <alignment horizontal="left" vertical="center" wrapText="1"/>
    </xf>
    <xf numFmtId="0" fontId="6" fillId="0" borderId="60" xfId="0" applyFont="1" applyBorder="1" applyAlignment="1">
      <alignment horizontal="left" vertical="center" wrapText="1"/>
    </xf>
    <xf numFmtId="0" fontId="0" fillId="0" borderId="2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0" fillId="2" borderId="34" xfId="0" applyFill="1" applyBorder="1" applyAlignment="1">
      <alignment horizontal="left" vertical="center"/>
    </xf>
    <xf numFmtId="0" fontId="8" fillId="2" borderId="19" xfId="0" applyFont="1" applyFill="1" applyBorder="1" applyAlignment="1">
      <alignment horizontal="left" vertical="center" wrapText="1"/>
    </xf>
    <xf numFmtId="0" fontId="0" fillId="2" borderId="1" xfId="0" applyFill="1" applyBorder="1" applyAlignment="1">
      <alignment horizontal="left" vertical="center"/>
    </xf>
    <xf numFmtId="0" fontId="8" fillId="2" borderId="32" xfId="0" applyFont="1" applyFill="1" applyBorder="1" applyAlignment="1">
      <alignment horizontal="left" vertical="center" wrapText="1"/>
    </xf>
    <xf numFmtId="0" fontId="0" fillId="2" borderId="4" xfId="0" applyFill="1" applyBorder="1" applyAlignment="1">
      <alignment horizontal="left" vertical="center"/>
    </xf>
    <xf numFmtId="0" fontId="0" fillId="0" borderId="34"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8" fillId="2" borderId="1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0" fillId="0" borderId="18" xfId="0" applyBorder="1" applyAlignment="1">
      <alignment horizontal="center" vertical="center" wrapText="1"/>
    </xf>
    <xf numFmtId="0" fontId="0" fillId="2" borderId="31"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0" xfId="0" applyFill="1" applyBorder="1" applyAlignment="1">
      <alignment horizontal="center" vertical="center"/>
    </xf>
    <xf numFmtId="0" fontId="8" fillId="2" borderId="17" xfId="0" applyFont="1" applyFill="1" applyBorder="1" applyAlignment="1">
      <alignment vertical="center" wrapText="1"/>
    </xf>
    <xf numFmtId="0" fontId="0" fillId="2" borderId="34" xfId="0" applyFill="1" applyBorder="1" applyAlignment="1">
      <alignment vertical="center" wrapText="1"/>
    </xf>
    <xf numFmtId="0" fontId="0" fillId="2" borderId="51" xfId="0" applyFill="1" applyBorder="1" applyAlignment="1">
      <alignment vertical="center" wrapText="1"/>
    </xf>
    <xf numFmtId="0" fontId="8" fillId="2" borderId="19" xfId="0" applyFont="1"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2" xfId="0" applyFill="1" applyBorder="1" applyAlignment="1">
      <alignment horizontal="right"/>
    </xf>
    <xf numFmtId="0" fontId="0" fillId="2" borderId="4" xfId="0" applyFill="1" applyBorder="1" applyAlignment="1">
      <alignment horizontal="right"/>
    </xf>
    <xf numFmtId="0" fontId="19" fillId="2" borderId="55" xfId="0" applyFont="1" applyFill="1" applyBorder="1" applyAlignment="1">
      <alignment horizontal="left" vertical="top" wrapText="1"/>
    </xf>
    <xf numFmtId="0" fontId="17" fillId="2" borderId="56" xfId="0" applyFont="1" applyFill="1" applyBorder="1" applyAlignment="1">
      <alignment horizontal="left" vertical="top"/>
    </xf>
    <xf numFmtId="0" fontId="17" fillId="2" borderId="57" xfId="0" applyFont="1" applyFill="1" applyBorder="1" applyAlignment="1">
      <alignment horizontal="left" vertical="top"/>
    </xf>
    <xf numFmtId="167" fontId="0" fillId="2" borderId="15" xfId="3" applyNumberFormat="1" applyFont="1" applyFill="1" applyBorder="1" applyAlignment="1">
      <alignment horizontal="center" vertical="center"/>
    </xf>
    <xf numFmtId="0" fontId="0" fillId="0" borderId="29" xfId="0" applyBorder="1" applyAlignment="1"/>
    <xf numFmtId="0" fontId="0" fillId="0" borderId="15" xfId="0" applyBorder="1" applyAlignment="1"/>
    <xf numFmtId="166" fontId="0" fillId="2" borderId="15" xfId="3" applyNumberFormat="1" applyFont="1" applyFill="1" applyBorder="1" applyAlignment="1"/>
    <xf numFmtId="0" fontId="0" fillId="2" borderId="29" xfId="0" applyFill="1" applyBorder="1" applyAlignment="1"/>
    <xf numFmtId="0" fontId="0" fillId="2" borderId="15" xfId="0" applyFill="1" applyBorder="1" applyAlignment="1"/>
    <xf numFmtId="0" fontId="0" fillId="2" borderId="0" xfId="0" applyFill="1" applyBorder="1" applyAlignment="1"/>
    <xf numFmtId="0" fontId="8" fillId="2" borderId="27" xfId="0" applyFont="1" applyFill="1" applyBorder="1" applyAlignment="1">
      <alignment horizontal="center" vertical="center"/>
    </xf>
    <xf numFmtId="0" fontId="0" fillId="0" borderId="28" xfId="0" applyBorder="1" applyAlignment="1">
      <alignment horizontal="center" vertical="center"/>
    </xf>
    <xf numFmtId="0" fontId="8" fillId="2" borderId="27" xfId="0" applyFont="1" applyFill="1" applyBorder="1" applyAlignment="1">
      <alignment vertical="center"/>
    </xf>
    <xf numFmtId="0" fontId="0" fillId="0" borderId="30" xfId="0" applyBorder="1" applyAlignment="1">
      <alignment vertical="center"/>
    </xf>
    <xf numFmtId="0" fontId="0" fillId="0" borderId="0" xfId="0" applyBorder="1" applyAlignment="1"/>
    <xf numFmtId="0" fontId="29" fillId="2" borderId="14"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69" xfId="0" applyFont="1" applyBorder="1" applyAlignment="1">
      <alignment horizontal="center" vertical="center" wrapText="1"/>
    </xf>
    <xf numFmtId="10" fontId="0" fillId="2" borderId="14" xfId="0" applyNumberFormat="1" applyFill="1" applyBorder="1" applyAlignment="1">
      <alignment horizontal="center" vertical="center"/>
    </xf>
    <xf numFmtId="0" fontId="0" fillId="0" borderId="13" xfId="0" applyBorder="1" applyAlignment="1">
      <alignment horizontal="center" vertical="center"/>
    </xf>
    <xf numFmtId="0" fontId="0" fillId="0" borderId="69" xfId="0" applyBorder="1" applyAlignment="1">
      <alignment horizontal="center" vertical="center"/>
    </xf>
    <xf numFmtId="0" fontId="30" fillId="2" borderId="14" xfId="0" applyFont="1" applyFill="1" applyBorder="1" applyAlignment="1">
      <alignment horizontal="center" vertical="center" wrapText="1"/>
    </xf>
    <xf numFmtId="0" fontId="31" fillId="0" borderId="13" xfId="0" applyFont="1" applyBorder="1" applyAlignment="1">
      <alignment horizontal="center" vertical="center" wrapText="1"/>
    </xf>
    <xf numFmtId="0" fontId="31" fillId="0" borderId="69" xfId="0" applyFont="1" applyBorder="1" applyAlignment="1">
      <alignment horizontal="center" vertical="center" wrapText="1"/>
    </xf>
    <xf numFmtId="0" fontId="8" fillId="2" borderId="32" xfId="0" applyFont="1"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xf>
    <xf numFmtId="0" fontId="0" fillId="2" borderId="19" xfId="0" applyFill="1" applyBorder="1" applyAlignment="1">
      <alignment horizontal="right"/>
    </xf>
    <xf numFmtId="0" fontId="0" fillId="2" borderId="1" xfId="0"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lignment horizontal="left" vertical="top"/>
    </xf>
    <xf numFmtId="0" fontId="0" fillId="2" borderId="29" xfId="0" applyFont="1" applyFill="1" applyBorder="1" applyAlignment="1">
      <alignment horizontal="left" vertical="top"/>
    </xf>
    <xf numFmtId="0" fontId="12" fillId="2" borderId="59"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37" fillId="2" borderId="14"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11" xfId="0" applyFont="1" applyFill="1" applyBorder="1" applyAlignment="1">
      <alignment horizontal="right" vertical="top" wrapText="1"/>
    </xf>
    <xf numFmtId="0" fontId="8" fillId="2" borderId="10" xfId="0" applyFont="1" applyFill="1" applyBorder="1" applyAlignment="1">
      <alignment horizontal="right" vertical="top" wrapText="1"/>
    </xf>
    <xf numFmtId="0" fontId="8" fillId="2" borderId="27"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3" fillId="0" borderId="51" xfId="0" applyFont="1" applyBorder="1" applyAlignment="1">
      <alignment horizontal="left" vertical="top" wrapText="1"/>
    </xf>
    <xf numFmtId="0" fontId="3" fillId="0" borderId="25" xfId="0" applyFont="1" applyBorder="1" applyAlignment="1">
      <alignment horizontal="left" vertical="top" wrapText="1"/>
    </xf>
    <xf numFmtId="0" fontId="3" fillId="0" borderId="2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0" xfId="0" applyFont="1" applyBorder="1" applyAlignment="1">
      <alignment horizontal="left" vertical="top" wrapText="1"/>
    </xf>
    <xf numFmtId="0" fontId="3" fillId="0" borderId="26" xfId="0" applyFont="1" applyBorder="1" applyAlignment="1">
      <alignment horizontal="left" vertical="top" wrapText="1"/>
    </xf>
    <xf numFmtId="0" fontId="3" fillId="0" borderId="52" xfId="0" applyFont="1" applyBorder="1" applyAlignment="1">
      <alignment horizontal="left" vertical="top" wrapText="1"/>
    </xf>
    <xf numFmtId="0" fontId="3" fillId="0" borderId="42" xfId="0" applyFont="1" applyBorder="1" applyAlignment="1">
      <alignment horizontal="left" vertical="top" wrapText="1"/>
    </xf>
    <xf numFmtId="0" fontId="36" fillId="2" borderId="0" xfId="0" applyFont="1" applyFill="1" applyBorder="1" applyAlignment="1">
      <alignment horizontal="left" vertical="center" wrapText="1"/>
    </xf>
    <xf numFmtId="0" fontId="36" fillId="2" borderId="29" xfId="0" applyFont="1" applyFill="1" applyBorder="1" applyAlignment="1">
      <alignment horizontal="left" vertical="center" wrapText="1"/>
    </xf>
    <xf numFmtId="0" fontId="8" fillId="2" borderId="27"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8" fillId="2" borderId="15" xfId="0" applyFont="1" applyFill="1" applyBorder="1" applyAlignment="1">
      <alignment horizontal="center" vertical="center" textRotation="90" wrapText="1"/>
    </xf>
    <xf numFmtId="0" fontId="8" fillId="2" borderId="0" xfId="0" applyFont="1" applyFill="1" applyBorder="1" applyAlignment="1">
      <alignment horizontal="center" vertical="center" textRotation="90" wrapText="1"/>
    </xf>
    <xf numFmtId="0" fontId="8" fillId="2" borderId="11" xfId="0" applyFont="1" applyFill="1" applyBorder="1" applyAlignment="1">
      <alignment horizontal="center" vertical="center" textRotation="90" wrapText="1"/>
    </xf>
    <xf numFmtId="0" fontId="8" fillId="2" borderId="10" xfId="0" applyFont="1" applyFill="1" applyBorder="1" applyAlignment="1">
      <alignment horizontal="center" vertical="center" textRotation="90" wrapText="1"/>
    </xf>
    <xf numFmtId="0" fontId="8" fillId="2" borderId="6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40" xfId="0" applyFill="1" applyBorder="1" applyAlignment="1">
      <alignment horizontal="left" vertical="center" wrapText="1"/>
    </xf>
    <xf numFmtId="0" fontId="0" fillId="2" borderId="71" xfId="0" applyFill="1" applyBorder="1" applyAlignment="1">
      <alignment horizontal="left" vertical="center" wrapText="1"/>
    </xf>
    <xf numFmtId="0" fontId="0" fillId="2" borderId="16" xfId="0" applyFill="1" applyBorder="1" applyAlignment="1">
      <alignment horizontal="left" vertical="center" wrapText="1"/>
    </xf>
    <xf numFmtId="0" fontId="0" fillId="2" borderId="74" xfId="0" applyFill="1" applyBorder="1" applyAlignment="1">
      <alignment horizontal="left" vertical="center" wrapText="1"/>
    </xf>
    <xf numFmtId="44" fontId="0" fillId="2" borderId="0" xfId="1" applyFont="1" applyFill="1" applyBorder="1" applyAlignment="1">
      <alignment horizontal="center"/>
    </xf>
    <xf numFmtId="0" fontId="8" fillId="2" borderId="59" xfId="0" applyFont="1" applyFill="1" applyBorder="1" applyAlignment="1">
      <alignment horizontal="center" vertical="center"/>
    </xf>
    <xf numFmtId="0" fontId="30" fillId="2" borderId="30"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6" fillId="2" borderId="15" xfId="0" applyFont="1" applyFill="1" applyBorder="1" applyAlignment="1">
      <alignment vertical="center" wrapText="1"/>
    </xf>
    <xf numFmtId="0" fontId="0" fillId="2" borderId="15" xfId="0" applyFill="1" applyBorder="1" applyAlignment="1">
      <alignment vertical="center"/>
    </xf>
    <xf numFmtId="0" fontId="0" fillId="2" borderId="25" xfId="0" applyFill="1" applyBorder="1" applyAlignment="1"/>
    <xf numFmtId="0" fontId="0" fillId="0" borderId="24" xfId="0" applyBorder="1" applyAlignment="1"/>
    <xf numFmtId="0" fontId="0" fillId="2" borderId="3" xfId="0" applyFill="1" applyBorder="1" applyAlignment="1">
      <alignment horizontal="left" vertical="center"/>
    </xf>
    <xf numFmtId="0" fontId="0" fillId="0" borderId="40" xfId="0" applyBorder="1" applyAlignment="1"/>
  </cellXfs>
  <cellStyles count="4">
    <cellStyle name="Dziesiętny" xfId="2" builtinId="3"/>
    <cellStyle name="Normalny" xfId="0" builtinId="0"/>
    <cellStyle name="Procentowy" xfId="3" builtinId="5"/>
    <cellStyle name="Walutowy" xfId="1" builtinId="4"/>
  </cellStyles>
  <dxfs count="71">
    <dxf>
      <font>
        <b/>
        <i val="0"/>
        <strike val="0"/>
        <condense val="0"/>
        <extend val="0"/>
        <outline val="0"/>
        <shadow val="0"/>
        <u val="none"/>
        <vertAlign val="baseline"/>
        <sz val="10"/>
        <color theme="1"/>
        <name val="Calibri"/>
        <scheme val="minor"/>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indexed="64"/>
        </left>
        <right style="medium">
          <color indexed="64"/>
        </right>
        <top style="medium">
          <color auto="1"/>
        </top>
        <bottom style="medium">
          <color auto="1"/>
        </bottom>
        <vertical style="thin">
          <color indexed="64"/>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medium">
          <color indexed="64"/>
        </left>
        <right style="thin">
          <color indexed="64"/>
        </right>
        <top style="medium">
          <color auto="1"/>
        </top>
        <bottom style="medium">
          <color auto="1"/>
        </bottom>
        <vertical style="thin">
          <color indexed="64"/>
        </vertical>
        <horizontal style="medium">
          <color auto="1"/>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1247775</xdr:colOff>
          <xdr:row>121</xdr:row>
          <xdr:rowOff>9525</xdr:rowOff>
        </xdr:from>
        <xdr:to>
          <xdr:col>7</xdr:col>
          <xdr:colOff>485775</xdr:colOff>
          <xdr:row>122</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122</xdr:row>
          <xdr:rowOff>9525</xdr:rowOff>
        </xdr:from>
        <xdr:to>
          <xdr:col>7</xdr:col>
          <xdr:colOff>485775</xdr:colOff>
          <xdr:row>123</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122</xdr:row>
          <xdr:rowOff>19050</xdr:rowOff>
        </xdr:from>
        <xdr:to>
          <xdr:col>8</xdr:col>
          <xdr:colOff>371475</xdr:colOff>
          <xdr:row>123</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121</xdr:row>
          <xdr:rowOff>19050</xdr:rowOff>
        </xdr:from>
        <xdr:to>
          <xdr:col>8</xdr:col>
          <xdr:colOff>466725</xdr:colOff>
          <xdr:row>122</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124</xdr:row>
          <xdr:rowOff>9525</xdr:rowOff>
        </xdr:from>
        <xdr:to>
          <xdr:col>7</xdr:col>
          <xdr:colOff>485775</xdr:colOff>
          <xdr:row>125</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124</xdr:row>
          <xdr:rowOff>19050</xdr:rowOff>
        </xdr:from>
        <xdr:to>
          <xdr:col>8</xdr:col>
          <xdr:colOff>342900</xdr:colOff>
          <xdr:row>125</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132</xdr:row>
          <xdr:rowOff>295275</xdr:rowOff>
        </xdr:from>
        <xdr:to>
          <xdr:col>3</xdr:col>
          <xdr:colOff>419100</xdr:colOff>
          <xdr:row>132</xdr:row>
          <xdr:rowOff>790575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132</xdr:row>
          <xdr:rowOff>295275</xdr:rowOff>
        </xdr:from>
        <xdr:to>
          <xdr:col>5</xdr:col>
          <xdr:colOff>57150</xdr:colOff>
          <xdr:row>132</xdr:row>
          <xdr:rowOff>762000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132</xdr:row>
          <xdr:rowOff>314325</xdr:rowOff>
        </xdr:from>
        <xdr:to>
          <xdr:col>3</xdr:col>
          <xdr:colOff>1866900</xdr:colOff>
          <xdr:row>132</xdr:row>
          <xdr:rowOff>781050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123</xdr:row>
          <xdr:rowOff>9525</xdr:rowOff>
        </xdr:from>
        <xdr:to>
          <xdr:col>7</xdr:col>
          <xdr:colOff>485775</xdr:colOff>
          <xdr:row>124</xdr:row>
          <xdr:rowOff>28575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123</xdr:row>
          <xdr:rowOff>19050</xdr:rowOff>
        </xdr:from>
        <xdr:to>
          <xdr:col>8</xdr:col>
          <xdr:colOff>381000</xdr:colOff>
          <xdr:row>124</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123</xdr:row>
          <xdr:rowOff>9525</xdr:rowOff>
        </xdr:from>
        <xdr:to>
          <xdr:col>7</xdr:col>
          <xdr:colOff>485775</xdr:colOff>
          <xdr:row>124</xdr:row>
          <xdr:rowOff>28575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122</xdr:row>
          <xdr:rowOff>9525</xdr:rowOff>
        </xdr:from>
        <xdr:to>
          <xdr:col>7</xdr:col>
          <xdr:colOff>485775</xdr:colOff>
          <xdr:row>123</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161925</xdr:rowOff>
        </xdr:from>
        <xdr:to>
          <xdr:col>1</xdr:col>
          <xdr:colOff>114300</xdr:colOff>
          <xdr:row>144</xdr:row>
          <xdr:rowOff>342900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666750</xdr:rowOff>
        </xdr:from>
        <xdr:to>
          <xdr:col>1</xdr:col>
          <xdr:colOff>114300</xdr:colOff>
          <xdr:row>144</xdr:row>
          <xdr:rowOff>952500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133</xdr:row>
          <xdr:rowOff>104775</xdr:rowOff>
        </xdr:from>
        <xdr:to>
          <xdr:col>3</xdr:col>
          <xdr:colOff>428625</xdr:colOff>
          <xdr:row>133</xdr:row>
          <xdr:rowOff>609600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133</xdr:row>
          <xdr:rowOff>123825</xdr:rowOff>
        </xdr:from>
        <xdr:to>
          <xdr:col>5</xdr:col>
          <xdr:colOff>57150</xdr:colOff>
          <xdr:row>133</xdr:row>
          <xdr:rowOff>590550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133</xdr:row>
          <xdr:rowOff>142875</xdr:rowOff>
        </xdr:from>
        <xdr:to>
          <xdr:col>3</xdr:col>
          <xdr:colOff>1838325</xdr:colOff>
          <xdr:row>133</xdr:row>
          <xdr:rowOff>619125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134</xdr:row>
          <xdr:rowOff>104775</xdr:rowOff>
        </xdr:from>
        <xdr:to>
          <xdr:col>3</xdr:col>
          <xdr:colOff>409575</xdr:colOff>
          <xdr:row>134</xdr:row>
          <xdr:rowOff>609600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134</xdr:row>
          <xdr:rowOff>133350</xdr:rowOff>
        </xdr:from>
        <xdr:to>
          <xdr:col>5</xdr:col>
          <xdr:colOff>66675</xdr:colOff>
          <xdr:row>134</xdr:row>
          <xdr:rowOff>600075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134</xdr:row>
          <xdr:rowOff>142875</xdr:rowOff>
        </xdr:from>
        <xdr:to>
          <xdr:col>3</xdr:col>
          <xdr:colOff>1847850</xdr:colOff>
          <xdr:row>134</xdr:row>
          <xdr:rowOff>609600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135</xdr:row>
          <xdr:rowOff>85725</xdr:rowOff>
        </xdr:from>
        <xdr:to>
          <xdr:col>3</xdr:col>
          <xdr:colOff>390525</xdr:colOff>
          <xdr:row>135</xdr:row>
          <xdr:rowOff>590550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135</xdr:row>
          <xdr:rowOff>133350</xdr:rowOff>
        </xdr:from>
        <xdr:to>
          <xdr:col>5</xdr:col>
          <xdr:colOff>66675</xdr:colOff>
          <xdr:row>135</xdr:row>
          <xdr:rowOff>600075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135</xdr:row>
          <xdr:rowOff>123825</xdr:rowOff>
        </xdr:from>
        <xdr:to>
          <xdr:col>3</xdr:col>
          <xdr:colOff>1838325</xdr:colOff>
          <xdr:row>135</xdr:row>
          <xdr:rowOff>600075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114300</xdr:rowOff>
        </xdr:from>
        <xdr:to>
          <xdr:col>5</xdr:col>
          <xdr:colOff>19050</xdr:colOff>
          <xdr:row>136</xdr:row>
          <xdr:rowOff>581025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136</xdr:row>
          <xdr:rowOff>123825</xdr:rowOff>
        </xdr:from>
        <xdr:to>
          <xdr:col>3</xdr:col>
          <xdr:colOff>1866900</xdr:colOff>
          <xdr:row>136</xdr:row>
          <xdr:rowOff>600075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136</xdr:row>
          <xdr:rowOff>123825</xdr:rowOff>
        </xdr:from>
        <xdr:to>
          <xdr:col>3</xdr:col>
          <xdr:colOff>419100</xdr:colOff>
          <xdr:row>136</xdr:row>
          <xdr:rowOff>619125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137</xdr:row>
          <xdr:rowOff>295275</xdr:rowOff>
        </xdr:from>
        <xdr:to>
          <xdr:col>3</xdr:col>
          <xdr:colOff>419100</xdr:colOff>
          <xdr:row>137</xdr:row>
          <xdr:rowOff>790575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295275</xdr:rowOff>
        </xdr:from>
        <xdr:to>
          <xdr:col>5</xdr:col>
          <xdr:colOff>57150</xdr:colOff>
          <xdr:row>137</xdr:row>
          <xdr:rowOff>762000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137</xdr:row>
          <xdr:rowOff>314325</xdr:rowOff>
        </xdr:from>
        <xdr:to>
          <xdr:col>3</xdr:col>
          <xdr:colOff>1866900</xdr:colOff>
          <xdr:row>137</xdr:row>
          <xdr:rowOff>781050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137</xdr:row>
          <xdr:rowOff>295275</xdr:rowOff>
        </xdr:from>
        <xdr:to>
          <xdr:col>3</xdr:col>
          <xdr:colOff>419100</xdr:colOff>
          <xdr:row>137</xdr:row>
          <xdr:rowOff>790575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137</xdr:row>
          <xdr:rowOff>314325</xdr:rowOff>
        </xdr:from>
        <xdr:to>
          <xdr:col>3</xdr:col>
          <xdr:colOff>1866900</xdr:colOff>
          <xdr:row>137</xdr:row>
          <xdr:rowOff>781050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137</xdr:row>
          <xdr:rowOff>295275</xdr:rowOff>
        </xdr:from>
        <xdr:to>
          <xdr:col>3</xdr:col>
          <xdr:colOff>419100</xdr:colOff>
          <xdr:row>137</xdr:row>
          <xdr:rowOff>790575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137</xdr:row>
          <xdr:rowOff>314325</xdr:rowOff>
        </xdr:from>
        <xdr:to>
          <xdr:col>3</xdr:col>
          <xdr:colOff>1866900</xdr:colOff>
          <xdr:row>137</xdr:row>
          <xdr:rowOff>781050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114300</xdr:rowOff>
        </xdr:from>
        <xdr:to>
          <xdr:col>5</xdr:col>
          <xdr:colOff>19050</xdr:colOff>
          <xdr:row>138</xdr:row>
          <xdr:rowOff>581025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138</xdr:row>
          <xdr:rowOff>123825</xdr:rowOff>
        </xdr:from>
        <xdr:to>
          <xdr:col>3</xdr:col>
          <xdr:colOff>1866900</xdr:colOff>
          <xdr:row>138</xdr:row>
          <xdr:rowOff>600075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138</xdr:row>
          <xdr:rowOff>123825</xdr:rowOff>
        </xdr:from>
        <xdr:to>
          <xdr:col>3</xdr:col>
          <xdr:colOff>419100</xdr:colOff>
          <xdr:row>138</xdr:row>
          <xdr:rowOff>619125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139</xdr:row>
          <xdr:rowOff>295275</xdr:rowOff>
        </xdr:from>
        <xdr:to>
          <xdr:col>3</xdr:col>
          <xdr:colOff>419100</xdr:colOff>
          <xdr:row>139</xdr:row>
          <xdr:rowOff>790575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139</xdr:row>
          <xdr:rowOff>295275</xdr:rowOff>
        </xdr:from>
        <xdr:to>
          <xdr:col>5</xdr:col>
          <xdr:colOff>57150</xdr:colOff>
          <xdr:row>139</xdr:row>
          <xdr:rowOff>762000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139</xdr:row>
          <xdr:rowOff>314325</xdr:rowOff>
        </xdr:from>
        <xdr:to>
          <xdr:col>3</xdr:col>
          <xdr:colOff>1866900</xdr:colOff>
          <xdr:row>139</xdr:row>
          <xdr:rowOff>781050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140</xdr:row>
          <xdr:rowOff>47625</xdr:rowOff>
        </xdr:from>
        <xdr:to>
          <xdr:col>3</xdr:col>
          <xdr:colOff>400050</xdr:colOff>
          <xdr:row>140</xdr:row>
          <xdr:rowOff>542925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140</xdr:row>
          <xdr:rowOff>66675</xdr:rowOff>
        </xdr:from>
        <xdr:to>
          <xdr:col>5</xdr:col>
          <xdr:colOff>47625</xdr:colOff>
          <xdr:row>140</xdr:row>
          <xdr:rowOff>523875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140</xdr:row>
          <xdr:rowOff>85725</xdr:rowOff>
        </xdr:from>
        <xdr:to>
          <xdr:col>3</xdr:col>
          <xdr:colOff>1847850</xdr:colOff>
          <xdr:row>140</xdr:row>
          <xdr:rowOff>552450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141</xdr:row>
          <xdr:rowOff>295275</xdr:rowOff>
        </xdr:from>
        <xdr:to>
          <xdr:col>3</xdr:col>
          <xdr:colOff>419100</xdr:colOff>
          <xdr:row>141</xdr:row>
          <xdr:rowOff>790575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141</xdr:row>
          <xdr:rowOff>295275</xdr:rowOff>
        </xdr:from>
        <xdr:to>
          <xdr:col>5</xdr:col>
          <xdr:colOff>57150</xdr:colOff>
          <xdr:row>141</xdr:row>
          <xdr:rowOff>762000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141</xdr:row>
          <xdr:rowOff>314325</xdr:rowOff>
        </xdr:from>
        <xdr:to>
          <xdr:col>3</xdr:col>
          <xdr:colOff>1866900</xdr:colOff>
          <xdr:row>141</xdr:row>
          <xdr:rowOff>781050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143</xdr:row>
          <xdr:rowOff>257175</xdr:rowOff>
        </xdr:from>
        <xdr:to>
          <xdr:col>3</xdr:col>
          <xdr:colOff>352425</xdr:colOff>
          <xdr:row>143</xdr:row>
          <xdr:rowOff>752475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143</xdr:row>
          <xdr:rowOff>295275</xdr:rowOff>
        </xdr:from>
        <xdr:to>
          <xdr:col>5</xdr:col>
          <xdr:colOff>57150</xdr:colOff>
          <xdr:row>143</xdr:row>
          <xdr:rowOff>762000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143</xdr:row>
          <xdr:rowOff>314325</xdr:rowOff>
        </xdr:from>
        <xdr:to>
          <xdr:col>3</xdr:col>
          <xdr:colOff>1866900</xdr:colOff>
          <xdr:row>143</xdr:row>
          <xdr:rowOff>781050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141</xdr:row>
          <xdr:rowOff>1800225</xdr:rowOff>
        </xdr:from>
        <xdr:to>
          <xdr:col>3</xdr:col>
          <xdr:colOff>381000</xdr:colOff>
          <xdr:row>143</xdr:row>
          <xdr:rowOff>76200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142</xdr:row>
          <xdr:rowOff>9525</xdr:rowOff>
        </xdr:from>
        <xdr:to>
          <xdr:col>5</xdr:col>
          <xdr:colOff>47625</xdr:colOff>
          <xdr:row>143</xdr:row>
          <xdr:rowOff>47625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142</xdr:row>
          <xdr:rowOff>9525</xdr:rowOff>
        </xdr:from>
        <xdr:to>
          <xdr:col>3</xdr:col>
          <xdr:colOff>1847850</xdr:colOff>
          <xdr:row>143</xdr:row>
          <xdr:rowOff>57150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xdr:wsDr>
</file>

<file path=xl/tables/table1.xml><?xml version="1.0" encoding="utf-8"?>
<table xmlns="http://schemas.openxmlformats.org/spreadsheetml/2006/main" id="3" name="Tabela3" displayName="Tabela3" ref="D18:L24" totalsRowShown="0" headerRowDxfId="61" dataDxfId="59" headerRowBorderDxfId="60" tableBorderDxfId="58">
  <tableColumns count="9">
    <tableColumn id="1" name="typ dyżuru" dataDxfId="57"/>
    <tableColumn id="2" name="termin od... - do .._x000a_w formacie [dd.mm]" dataDxfId="56"/>
    <tableColumn id="3" name="liczba dób" dataDxfId="55"/>
    <tableColumn id="4" name="liczba zmian/dobę" dataDxfId="54"/>
    <tableColumn id="5" name="liczba godzin_x000a_ w zmianie" dataDxfId="53"/>
    <tableColumn id="6" name="liczba ratowników na zmianie" dataDxfId="52"/>
    <tableColumn id="10" name="Liczba dyżurogodzin" dataDxfId="51">
      <calculatedColumnFormula>Tabela3[[#This Row],[liczba dób]]*Tabela3[[#This Row],[liczba zmian/dobę]]*Tabela3[[#This Row],[liczba godzin
 w zmianie]]*Tabela3[[#This Row],[liczba ratowników na zmianie]]</calculatedColumnFormula>
    </tableColumn>
    <tableColumn id="7" name="koszt jednej godziny dyżuru" dataDxfId="50" dataCellStyle="Walutowy"/>
    <tableColumn id="8" name="wartość dyżuru" dataDxfId="49" dataCellStyle="Walutowy">
      <calculatedColumnFormula>F19*G19*H19*I19*K19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4" name="Tabela4" displayName="Tabela4" ref="D28:L33" totalsRowShown="0" headerRowDxfId="48" dataDxfId="46" headerRowBorderDxfId="47" tableBorderDxfId="45">
  <tableColumns count="9">
    <tableColumn id="1" name="typ dyżuru ratowniczego społecznego lub innego rodzaju wkładu osobowego" dataDxfId="44"/>
    <tableColumn id="2" name="termin od... - do .._x000a_w formacie [dd.mm]" dataDxfId="43"/>
    <tableColumn id="3" name="liczba dób" dataDxfId="42"/>
    <tableColumn id="4" name="liczba zmian/dobę" dataDxfId="41"/>
    <tableColumn id="5" name="liczba godzin_x000a_ w zmianie" dataDxfId="40"/>
    <tableColumn id="6" name="liczba ratowników na zmianie / wolontariuszy" dataDxfId="39"/>
    <tableColumn id="7" name="Liczba dyżurogodzin / godzin pracy wolontariackiej" dataDxfId="38">
      <calculatedColumnFormula>Tabela4[[#This Row],[liczba dób]]*Tabela4[[#This Row],[liczba zmian/dobę]]*Tabela4[[#This Row],[liczba godzin
 w zmianie]]*Tabela4[[#This Row],[liczba ratowników na zmianie / wolontariuszy]]</calculatedColumnFormula>
    </tableColumn>
    <tableColumn id="8" name="koszt jednej godziny dyżuru społecznego / pracy wolontariackiej" dataDxfId="37" dataCellStyle="Walutowy"/>
    <tableColumn id="9" name="wartość dyżuru społecznego / pracy wolontariackiej" dataDxfId="36" dataCellStyle="Walutowy">
      <calculatedColumnFormula>F29*G29*H29*I29*K29</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9" name="Tabela9" displayName="Tabela9" ref="D42:L52" totalsRowShown="0" headerRowDxfId="35" headerRowBorderDxfId="34" tableBorderDxfId="33">
  <tableColumns count="9">
    <tableColumn id="1" name="Rodzaj kosztów _x000a_(należy uwzględnić wszystkie planowane koszty, w szczególności zakupu usług, zakupu rzeczy, wynagrodzeń)" dataDxfId="32"/>
    <tableColumn id="2" name="Liczba jednostek" dataDxfId="31"/>
    <tableColumn id="3" name="Rodzaj miary_x000a_(np. litr, szt., komplet, godz.)" dataDxfId="30" dataCellStyle="Dziesiętny"/>
    <tableColumn id="4" name="Koszt jednostkowy _x000a_(w zł)" dataDxfId="29" dataCellStyle="Walutowy"/>
    <tableColumn id="5" name="Koszt całkowity [K]_x000a_(w zł)" dataDxfId="28" dataCellStyle="Walutowy">
      <calculatedColumnFormula>$E43*$G43</calculatedColumnFormula>
    </tableColumn>
    <tableColumn id="6" name="z wnioskowanej dotacji ¹ [D] _x000a_(w zł)" dataDxfId="27" dataCellStyle="Walutowy"/>
    <tableColumn id="7" name="z innych środków finansowych ² [I]_x000a_(w zł)" dataDxfId="26" dataCellStyle="Walutowy"/>
    <tableColumn id="8" name="z wkładu osobowego ³ [O]_x000a_(w zł)" dataDxfId="25" dataCellStyle="Walutowy"/>
    <tableColumn id="9" name="Kontrolka sumy źródeł finansowania [czy D+I+O = K]" dataDxfId="24" dataCellStyle="Walutowy">
      <calculatedColumnFormula>IF(I43+J43+K43=H43,"ZGODNA","BŁĄD")</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11" name="Tabela912" displayName="Tabela912" ref="D57:L62" totalsRowShown="0" headerRowDxfId="23" headerRowBorderDxfId="22" tableBorderDxfId="21">
  <tableColumns count="9">
    <tableColumn id="1" name="Rodzaj kosztów _x000a_(należy uwzględnić wszystkie planowane koszty, w szczególności zakupu usług, zakupu rzeczy, wynagrodzeń)" dataDxfId="20"/>
    <tableColumn id="2" name="Liczba jednostek" dataDxfId="19"/>
    <tableColumn id="3" name="Rodzaj miary_x000a_(np. litr, szt., komplet, godz.)" dataDxfId="18" dataCellStyle="Dziesiętny"/>
    <tableColumn id="4" name="Koszt jednostkowy _x000a_(w zł)" dataDxfId="17" dataCellStyle="Walutowy"/>
    <tableColumn id="5" name="Koszt całkowity [K]_x000a_(w zł)" dataDxfId="16" dataCellStyle="Walutowy">
      <calculatedColumnFormula>$E58*$G58</calculatedColumnFormula>
    </tableColumn>
    <tableColumn id="6" name="z wnioskowanej dotacji ¹ [D] _x000a_(w zł)" dataDxfId="15" dataCellStyle="Walutowy"/>
    <tableColumn id="7" name="z innych środków finansowych ² [I]_x000a_(w zł)" dataDxfId="14" dataCellStyle="Walutowy"/>
    <tableColumn id="8" name="z wkładu osobowego ³ [O]_x000a_(w zł)" dataDxfId="13" dataCellStyle="Walutowy"/>
    <tableColumn id="9" name="Kontrolka sumy źródeł finansowania [czy D+I+O = K]" dataDxfId="12" dataCellStyle="Walutowy">
      <calculatedColumnFormula>IF(I58+J58+K58=H58,"ZGODNA","BŁĄD")</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12" name="Tabela91213" displayName="Tabela91213" ref="D67:L72" totalsRowShown="0" headerRowDxfId="11" headerRowBorderDxfId="10" tableBorderDxfId="9">
  <tableColumns count="9">
    <tableColumn id="1" name="Rodzaj kosztów _x000a_(należy uwzględnić wszystkie planowane koszty, w szczególności zakupu usług, zakupu rzeczy, wynagrodzeń)" dataDxfId="8"/>
    <tableColumn id="2" name="Liczba jednostek" dataDxfId="7"/>
    <tableColumn id="3" name="Rodzaj miary_x000a_(np. szt., godz.)" dataDxfId="6" dataCellStyle="Dziesiętny"/>
    <tableColumn id="4" name="Koszt jednostkowy _x000a_(w zł)" dataDxfId="5" dataCellStyle="Walutowy"/>
    <tableColumn id="5" name="Koszt całkowity [K]_x000a_(w zł)" dataDxfId="4" dataCellStyle="Walutowy">
      <calculatedColumnFormula>$E68*$G68</calculatedColumnFormula>
    </tableColumn>
    <tableColumn id="6" name="w tym:" dataDxfId="3" dataCellStyle="Dziesiętny"/>
    <tableColumn id="7" name="z innych środków finansowych ² [I]_x000a_(w zł)" dataDxfId="2" dataCellStyle="Walutowy"/>
    <tableColumn id="8" name="z wkładu osobowego ³ [O]_x000a_(w zł)" dataDxfId="1" dataCellStyle="Walutowy"/>
    <tableColumn id="9" name="Kontrolka sumy źródeł finansowania [czy D+I+O = K]" dataDxfId="0" dataCellStyle="Walutowy">
      <calculatedColumnFormula>IF(J68+K68=H68,"ZGODNA","BŁĄD")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table" Target="../tables/table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table" Target="../tables/table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table" Target="../tables/table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table" Target="../tables/table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table" Target="../tables/table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53"/>
  <sheetViews>
    <sheetView tabSelected="1" topLeftCell="A59" zoomScale="70" zoomScaleNormal="70" zoomScalePageLayoutView="60" workbookViewId="0">
      <selection activeCell="K78" sqref="K78"/>
    </sheetView>
  </sheetViews>
  <sheetFormatPr defaultRowHeight="15" x14ac:dyDescent="0.25"/>
  <cols>
    <col min="1" max="1" width="5.85546875" customWidth="1"/>
    <col min="2" max="2" width="7.140625" bestFit="1" customWidth="1"/>
    <col min="3" max="3" width="23.28515625" customWidth="1"/>
    <col min="4" max="4" width="32.140625" customWidth="1"/>
    <col min="5" max="5" width="18" bestFit="1" customWidth="1"/>
    <col min="6" max="6" width="12.42578125" customWidth="1"/>
    <col min="7" max="7" width="19.140625" customWidth="1"/>
    <col min="8" max="8" width="22" customWidth="1"/>
    <col min="9" max="9" width="25.85546875" customWidth="1"/>
    <col min="10" max="10" width="22.5703125" customWidth="1"/>
    <col min="11" max="11" width="21.5703125" customWidth="1"/>
    <col min="12" max="12" width="45.28515625" style="3" customWidth="1"/>
  </cols>
  <sheetData>
    <row r="1" spans="1:12" ht="30" customHeight="1" thickBot="1" x14ac:dyDescent="0.3">
      <c r="A1" s="200" t="s">
        <v>109</v>
      </c>
      <c r="B1" s="201"/>
      <c r="C1" s="201"/>
      <c r="D1" s="201"/>
      <c r="E1" s="201"/>
      <c r="F1" s="201"/>
      <c r="G1" s="201"/>
      <c r="H1" s="201"/>
      <c r="I1" s="201"/>
      <c r="J1" s="201"/>
      <c r="K1" s="201"/>
      <c r="L1" s="202"/>
    </row>
    <row r="2" spans="1:12" ht="66" customHeight="1" thickBot="1" x14ac:dyDescent="0.3">
      <c r="A2" s="275" t="s">
        <v>110</v>
      </c>
      <c r="B2" s="276"/>
      <c r="C2" s="276"/>
      <c r="D2" s="276"/>
      <c r="E2" s="276"/>
      <c r="F2" s="276"/>
      <c r="G2" s="276"/>
      <c r="H2" s="276"/>
      <c r="I2" s="276"/>
      <c r="J2" s="276"/>
      <c r="K2" s="276"/>
      <c r="L2" s="221"/>
    </row>
    <row r="3" spans="1:12" s="11" customFormat="1" ht="98.1" customHeight="1" thickBot="1" x14ac:dyDescent="0.3">
      <c r="A3" s="289" t="s">
        <v>118</v>
      </c>
      <c r="B3" s="290"/>
      <c r="C3" s="290"/>
      <c r="D3" s="290"/>
      <c r="E3" s="290"/>
      <c r="F3" s="290"/>
      <c r="G3" s="290"/>
      <c r="H3" s="290"/>
      <c r="I3" s="290"/>
      <c r="J3" s="290"/>
      <c r="K3" s="290"/>
      <c r="L3" s="291"/>
    </row>
    <row r="4" spans="1:12" ht="36.6" customHeight="1" thickBot="1" x14ac:dyDescent="0.3">
      <c r="A4" s="292" t="s">
        <v>23</v>
      </c>
      <c r="B4" s="293"/>
      <c r="C4" s="293"/>
      <c r="D4" s="293"/>
      <c r="E4" s="293"/>
      <c r="F4" s="293"/>
      <c r="G4" s="293"/>
      <c r="H4" s="293"/>
      <c r="I4" s="293"/>
      <c r="J4" s="293"/>
      <c r="K4" s="293"/>
      <c r="L4" s="294"/>
    </row>
    <row r="5" spans="1:12" x14ac:dyDescent="0.25">
      <c r="A5" s="325" t="s">
        <v>24</v>
      </c>
      <c r="B5" s="326"/>
      <c r="C5" s="326"/>
      <c r="D5" s="331"/>
      <c r="E5" s="331"/>
      <c r="F5" s="331"/>
      <c r="G5" s="332"/>
      <c r="H5" s="337" t="s">
        <v>29</v>
      </c>
      <c r="I5" s="338"/>
      <c r="J5" s="338"/>
      <c r="K5" s="338"/>
      <c r="L5" s="339"/>
    </row>
    <row r="6" spans="1:12" x14ac:dyDescent="0.25">
      <c r="A6" s="327" t="s">
        <v>25</v>
      </c>
      <c r="B6" s="328"/>
      <c r="C6" s="328"/>
      <c r="D6" s="333"/>
      <c r="E6" s="333"/>
      <c r="F6" s="333"/>
      <c r="G6" s="334"/>
      <c r="H6" s="327" t="s">
        <v>111</v>
      </c>
      <c r="I6" s="328"/>
      <c r="J6" s="341"/>
      <c r="K6" s="342"/>
      <c r="L6" s="343"/>
    </row>
    <row r="7" spans="1:12" x14ac:dyDescent="0.25">
      <c r="A7" s="327" t="s">
        <v>26</v>
      </c>
      <c r="B7" s="328"/>
      <c r="C7" s="328"/>
      <c r="D7" s="333"/>
      <c r="E7" s="333"/>
      <c r="F7" s="333"/>
      <c r="G7" s="334"/>
      <c r="H7" s="327" t="s">
        <v>112</v>
      </c>
      <c r="I7" s="328"/>
      <c r="J7" s="341"/>
      <c r="K7" s="342"/>
      <c r="L7" s="343"/>
    </row>
    <row r="8" spans="1:12" x14ac:dyDescent="0.25">
      <c r="A8" s="327" t="s">
        <v>27</v>
      </c>
      <c r="B8" s="328"/>
      <c r="C8" s="328"/>
      <c r="D8" s="333"/>
      <c r="E8" s="333"/>
      <c r="F8" s="333"/>
      <c r="G8" s="334"/>
      <c r="H8" s="327" t="s">
        <v>113</v>
      </c>
      <c r="I8" s="328"/>
      <c r="J8" s="341"/>
      <c r="K8" s="342"/>
      <c r="L8" s="343"/>
    </row>
    <row r="9" spans="1:12" ht="15.75" thickBot="1" x14ac:dyDescent="0.3">
      <c r="A9" s="329" t="s">
        <v>28</v>
      </c>
      <c r="B9" s="330"/>
      <c r="C9" s="330"/>
      <c r="D9" s="335"/>
      <c r="E9" s="335"/>
      <c r="F9" s="335"/>
      <c r="G9" s="336"/>
      <c r="H9" s="295" t="s">
        <v>114</v>
      </c>
      <c r="I9" s="340"/>
      <c r="J9" s="341"/>
      <c r="K9" s="342"/>
      <c r="L9" s="343"/>
    </row>
    <row r="10" spans="1:12" ht="15.75" thickBot="1" x14ac:dyDescent="0.3">
      <c r="A10" s="295" t="s">
        <v>95</v>
      </c>
      <c r="B10" s="296"/>
      <c r="C10" s="296"/>
      <c r="D10" s="321"/>
      <c r="E10" s="322"/>
      <c r="F10" s="322"/>
      <c r="G10" s="322"/>
      <c r="H10" s="323"/>
      <c r="I10" s="323"/>
      <c r="J10" s="323"/>
      <c r="K10" s="323"/>
      <c r="L10" s="324"/>
    </row>
    <row r="11" spans="1:12" ht="9.9499999999999993" customHeight="1" thickBot="1" x14ac:dyDescent="0.3">
      <c r="A11" s="303"/>
      <c r="B11" s="304"/>
      <c r="C11" s="304"/>
      <c r="D11" s="304"/>
      <c r="E11" s="304"/>
      <c r="F11" s="304"/>
      <c r="G11" s="304"/>
      <c r="H11" s="304"/>
      <c r="I11" s="304"/>
      <c r="J11" s="304"/>
      <c r="K11" s="304"/>
      <c r="L11" s="304"/>
    </row>
    <row r="12" spans="1:12" ht="24.95" customHeight="1" thickBot="1" x14ac:dyDescent="0.3">
      <c r="A12" s="239" t="s">
        <v>159</v>
      </c>
      <c r="B12" s="240"/>
      <c r="C12" s="240"/>
      <c r="D12" s="240"/>
      <c r="E12" s="240"/>
      <c r="F12" s="240"/>
      <c r="G12" s="240"/>
      <c r="H12" s="240"/>
      <c r="I12" s="240"/>
      <c r="J12" s="240"/>
      <c r="K12" s="240"/>
      <c r="L12" s="241"/>
    </row>
    <row r="13" spans="1:12" ht="16.5" thickBot="1" x14ac:dyDescent="0.3">
      <c r="A13" s="297" t="s">
        <v>30</v>
      </c>
      <c r="B13" s="298"/>
      <c r="C13" s="298"/>
      <c r="D13" s="280" t="s">
        <v>115</v>
      </c>
      <c r="E13" s="281"/>
      <c r="F13" s="281"/>
      <c r="G13" s="281"/>
      <c r="H13" s="281"/>
      <c r="I13" s="281"/>
      <c r="J13" s="281"/>
      <c r="K13" s="281"/>
      <c r="L13" s="282"/>
    </row>
    <row r="14" spans="1:12" ht="15.75" thickBot="1" x14ac:dyDescent="0.3">
      <c r="A14" s="299" t="s">
        <v>31</v>
      </c>
      <c r="B14" s="300"/>
      <c r="C14" s="300"/>
      <c r="D14" s="283" t="s">
        <v>32</v>
      </c>
      <c r="E14" s="284"/>
      <c r="F14" s="287"/>
      <c r="G14" s="288"/>
      <c r="H14" s="285" t="s">
        <v>33</v>
      </c>
      <c r="I14" s="286"/>
      <c r="J14" s="72"/>
      <c r="K14" s="301"/>
      <c r="L14" s="302"/>
    </row>
    <row r="15" spans="1:12" ht="45.6" customHeight="1" x14ac:dyDescent="0.25">
      <c r="A15" s="399" t="s">
        <v>116</v>
      </c>
      <c r="B15" s="400"/>
      <c r="C15" s="400"/>
      <c r="D15" s="401"/>
      <c r="E15" s="408" t="s">
        <v>106</v>
      </c>
      <c r="F15" s="409"/>
      <c r="G15" s="409"/>
      <c r="H15" s="409"/>
      <c r="I15" s="409"/>
      <c r="J15" s="409"/>
      <c r="K15" s="409"/>
      <c r="L15" s="410"/>
    </row>
    <row r="16" spans="1:12" ht="41.45" customHeight="1" x14ac:dyDescent="0.25">
      <c r="A16" s="402"/>
      <c r="B16" s="403"/>
      <c r="C16" s="403"/>
      <c r="D16" s="404"/>
      <c r="E16" s="411" t="s">
        <v>107</v>
      </c>
      <c r="F16" s="412"/>
      <c r="G16" s="412"/>
      <c r="H16" s="412"/>
      <c r="I16" s="412"/>
      <c r="J16" s="412"/>
      <c r="K16" s="412"/>
      <c r="L16" s="413"/>
    </row>
    <row r="17" spans="1:12" ht="48" customHeight="1" thickBot="1" x14ac:dyDescent="0.3">
      <c r="A17" s="405"/>
      <c r="B17" s="406"/>
      <c r="C17" s="406"/>
      <c r="D17" s="407"/>
      <c r="E17" s="414" t="s">
        <v>108</v>
      </c>
      <c r="F17" s="415"/>
      <c r="G17" s="415"/>
      <c r="H17" s="415"/>
      <c r="I17" s="415"/>
      <c r="J17" s="415"/>
      <c r="K17" s="415"/>
      <c r="L17" s="416"/>
    </row>
    <row r="18" spans="1:12" s="15" customFormat="1" ht="45" customHeight="1" thickBot="1" x14ac:dyDescent="0.3">
      <c r="A18" s="225" t="s">
        <v>96</v>
      </c>
      <c r="B18" s="308"/>
      <c r="C18" s="308"/>
      <c r="D18" s="68" t="s">
        <v>56</v>
      </c>
      <c r="E18" s="69" t="s">
        <v>98</v>
      </c>
      <c r="F18" s="70" t="s">
        <v>62</v>
      </c>
      <c r="G18" s="69" t="s">
        <v>61</v>
      </c>
      <c r="H18" s="69" t="s">
        <v>57</v>
      </c>
      <c r="I18" s="69" t="s">
        <v>58</v>
      </c>
      <c r="J18" s="69" t="s">
        <v>119</v>
      </c>
      <c r="K18" s="69" t="s">
        <v>59</v>
      </c>
      <c r="L18" s="71" t="s">
        <v>60</v>
      </c>
    </row>
    <row r="19" spans="1:12" s="8" customFormat="1" ht="17.100000000000001" customHeight="1" x14ac:dyDescent="0.25">
      <c r="A19" s="309"/>
      <c r="B19" s="310"/>
      <c r="C19" s="310"/>
      <c r="D19" s="76">
        <v>1</v>
      </c>
      <c r="E19" s="77"/>
      <c r="F19" s="77"/>
      <c r="G19" s="77"/>
      <c r="H19" s="77"/>
      <c r="I19" s="77"/>
      <c r="J19" s="73">
        <f>Tabela3[[#This Row],[liczba dób]]*Tabela3[[#This Row],[liczba zmian/dobę]]*Tabela3[[#This Row],[liczba godzin
 w zmianie]]*Tabela3[[#This Row],[liczba ratowników na zmianie]]</f>
        <v>0</v>
      </c>
      <c r="K19" s="78"/>
      <c r="L19" s="61">
        <f t="shared" ref="L19:L24" si="0">F19*G19*H19*I19*K19</f>
        <v>0</v>
      </c>
    </row>
    <row r="20" spans="1:12" s="8" customFormat="1" ht="17.100000000000001" customHeight="1" x14ac:dyDescent="0.25">
      <c r="A20" s="309"/>
      <c r="B20" s="310"/>
      <c r="C20" s="310"/>
      <c r="D20" s="51">
        <v>2</v>
      </c>
      <c r="E20" s="52"/>
      <c r="F20" s="52"/>
      <c r="G20" s="52"/>
      <c r="H20" s="52"/>
      <c r="I20" s="52"/>
      <c r="J20" s="74">
        <f>Tabela3[[#This Row],[liczba dób]]*Tabela3[[#This Row],[liczba zmian/dobę]]*Tabela3[[#This Row],[liczba godzin
 w zmianie]]*Tabela3[[#This Row],[liczba ratowników na zmianie]]</f>
        <v>0</v>
      </c>
      <c r="K20" s="53"/>
      <c r="L20" s="62">
        <f t="shared" si="0"/>
        <v>0</v>
      </c>
    </row>
    <row r="21" spans="1:12" s="8" customFormat="1" ht="17.100000000000001" customHeight="1" x14ac:dyDescent="0.25">
      <c r="A21" s="309"/>
      <c r="B21" s="310"/>
      <c r="C21" s="310"/>
      <c r="D21" s="51">
        <v>3</v>
      </c>
      <c r="E21" s="52"/>
      <c r="F21" s="52"/>
      <c r="G21" s="52"/>
      <c r="H21" s="52"/>
      <c r="I21" s="52"/>
      <c r="J21" s="74">
        <f>Tabela3[[#This Row],[liczba dób]]*Tabela3[[#This Row],[liczba zmian/dobę]]*Tabela3[[#This Row],[liczba godzin
 w zmianie]]*Tabela3[[#This Row],[liczba ratowników na zmianie]]</f>
        <v>0</v>
      </c>
      <c r="K21" s="53"/>
      <c r="L21" s="62">
        <f t="shared" si="0"/>
        <v>0</v>
      </c>
    </row>
    <row r="22" spans="1:12" s="8" customFormat="1" ht="17.100000000000001" customHeight="1" x14ac:dyDescent="0.25">
      <c r="A22" s="309"/>
      <c r="B22" s="310"/>
      <c r="C22" s="310"/>
      <c r="D22" s="51">
        <v>4</v>
      </c>
      <c r="E22" s="52"/>
      <c r="F22" s="52"/>
      <c r="G22" s="52"/>
      <c r="H22" s="52"/>
      <c r="I22" s="52"/>
      <c r="J22" s="74">
        <f>Tabela3[[#This Row],[liczba dób]]*Tabela3[[#This Row],[liczba zmian/dobę]]*Tabela3[[#This Row],[liczba godzin
 w zmianie]]*Tabela3[[#This Row],[liczba ratowników na zmianie]]</f>
        <v>0</v>
      </c>
      <c r="K22" s="53"/>
      <c r="L22" s="62">
        <f t="shared" si="0"/>
        <v>0</v>
      </c>
    </row>
    <row r="23" spans="1:12" s="49" customFormat="1" ht="16.5" customHeight="1" x14ac:dyDescent="0.25">
      <c r="A23" s="309"/>
      <c r="B23" s="310"/>
      <c r="C23" s="310"/>
      <c r="D23" s="51">
        <v>5</v>
      </c>
      <c r="E23" s="52"/>
      <c r="F23" s="52"/>
      <c r="G23" s="52"/>
      <c r="H23" s="52"/>
      <c r="I23" s="52"/>
      <c r="J23" s="74">
        <f>Tabela3[[#This Row],[liczba dób]]*Tabela3[[#This Row],[liczba zmian/dobę]]*Tabela3[[#This Row],[liczba godzin
 w zmianie]]*Tabela3[[#This Row],[liczba ratowników na zmianie]]</f>
        <v>0</v>
      </c>
      <c r="K23" s="53"/>
      <c r="L23" s="63">
        <f t="shared" si="0"/>
        <v>0</v>
      </c>
    </row>
    <row r="24" spans="1:12" s="49" customFormat="1" ht="17.100000000000001" customHeight="1" thickBot="1" x14ac:dyDescent="0.3">
      <c r="A24" s="309"/>
      <c r="B24" s="310"/>
      <c r="C24" s="310"/>
      <c r="D24" s="64">
        <v>6</v>
      </c>
      <c r="E24" s="65"/>
      <c r="F24" s="65"/>
      <c r="G24" s="65"/>
      <c r="H24" s="65"/>
      <c r="I24" s="65"/>
      <c r="J24" s="75">
        <f>Tabela3[[#This Row],[liczba dób]]*Tabela3[[#This Row],[liczba zmian/dobę]]*Tabela3[[#This Row],[liczba godzin
 w zmianie]]*Tabela3[[#This Row],[liczba ratowników na zmianie]]</f>
        <v>0</v>
      </c>
      <c r="K24" s="66"/>
      <c r="L24" s="67">
        <f t="shared" si="0"/>
        <v>0</v>
      </c>
    </row>
    <row r="25" spans="1:12" ht="16.5" customHeight="1" thickBot="1" x14ac:dyDescent="0.3">
      <c r="A25" s="309"/>
      <c r="B25" s="310"/>
      <c r="C25" s="311"/>
      <c r="D25" s="397" t="s">
        <v>64</v>
      </c>
      <c r="E25" s="398"/>
      <c r="F25" s="398"/>
      <c r="G25" s="16">
        <f>SUM(Tabela3[Liczba dyżurogodzin])</f>
        <v>0</v>
      </c>
      <c r="H25" s="18"/>
      <c r="I25" s="233" t="s">
        <v>63</v>
      </c>
      <c r="J25" s="234"/>
      <c r="K25" s="235"/>
      <c r="L25" s="17">
        <f>SUM(Tabela3[[#All],[wartość dyżuru]])</f>
        <v>0</v>
      </c>
    </row>
    <row r="26" spans="1:12" ht="15.75" thickBot="1" x14ac:dyDescent="0.3">
      <c r="A26" s="309"/>
      <c r="B26" s="310"/>
      <c r="C26" s="311"/>
      <c r="D26" s="315" t="s">
        <v>120</v>
      </c>
      <c r="E26" s="316"/>
      <c r="F26" s="316"/>
      <c r="G26" s="316"/>
      <c r="H26" s="316"/>
      <c r="I26" s="316"/>
      <c r="J26" s="316"/>
      <c r="K26" s="316"/>
      <c r="L26" s="317"/>
    </row>
    <row r="27" spans="1:12" ht="40.5" customHeight="1" thickBot="1" x14ac:dyDescent="0.3">
      <c r="A27" s="312"/>
      <c r="B27" s="313"/>
      <c r="C27" s="314"/>
      <c r="D27" s="305" t="s">
        <v>97</v>
      </c>
      <c r="E27" s="306"/>
      <c r="F27" s="306"/>
      <c r="G27" s="306"/>
      <c r="H27" s="306"/>
      <c r="I27" s="306"/>
      <c r="J27" s="306"/>
      <c r="K27" s="306"/>
      <c r="L27" s="307"/>
    </row>
    <row r="28" spans="1:12" s="2" customFormat="1" ht="45" customHeight="1" thickBot="1" x14ac:dyDescent="0.3">
      <c r="A28" s="225" t="s">
        <v>135</v>
      </c>
      <c r="B28" s="226"/>
      <c r="C28" s="226"/>
      <c r="D28" s="80" t="s">
        <v>130</v>
      </c>
      <c r="E28" s="79" t="s">
        <v>98</v>
      </c>
      <c r="F28" s="81" t="s">
        <v>62</v>
      </c>
      <c r="G28" s="79" t="s">
        <v>61</v>
      </c>
      <c r="H28" s="79" t="s">
        <v>57</v>
      </c>
      <c r="I28" s="79" t="s">
        <v>131</v>
      </c>
      <c r="J28" s="69" t="s">
        <v>132</v>
      </c>
      <c r="K28" s="79" t="s">
        <v>133</v>
      </c>
      <c r="L28" s="82" t="s">
        <v>134</v>
      </c>
    </row>
    <row r="29" spans="1:12" s="2" customFormat="1" ht="17.45" customHeight="1" x14ac:dyDescent="0.25">
      <c r="A29" s="227"/>
      <c r="B29" s="228"/>
      <c r="C29" s="228"/>
      <c r="D29" s="76">
        <v>1</v>
      </c>
      <c r="E29" s="77"/>
      <c r="F29" s="77"/>
      <c r="G29" s="77"/>
      <c r="H29" s="77"/>
      <c r="I29" s="77"/>
      <c r="J29" s="73">
        <f>Tabela4[[#This Row],[liczba dób]]*Tabela4[[#This Row],[liczba zmian/dobę]]*Tabela4[[#This Row],[liczba godzin
 w zmianie]]*Tabela4[[#This Row],[liczba ratowników na zmianie / wolontariuszy]]</f>
        <v>0</v>
      </c>
      <c r="K29" s="78"/>
      <c r="L29" s="61">
        <f>F29*G29*H29*I29*K29</f>
        <v>0</v>
      </c>
    </row>
    <row r="30" spans="1:12" ht="17.45" customHeight="1" x14ac:dyDescent="0.25">
      <c r="A30" s="227"/>
      <c r="B30" s="228"/>
      <c r="C30" s="228"/>
      <c r="D30" s="76">
        <v>2</v>
      </c>
      <c r="E30" s="77"/>
      <c r="F30" s="77"/>
      <c r="G30" s="77"/>
      <c r="H30" s="77"/>
      <c r="I30" s="77"/>
      <c r="J30" s="73">
        <f>Tabela4[[#This Row],[liczba dób]]*Tabela4[[#This Row],[liczba zmian/dobę]]*Tabela4[[#This Row],[liczba godzin
 w zmianie]]*Tabela4[[#This Row],[liczba ratowników na zmianie / wolontariuszy]]</f>
        <v>0</v>
      </c>
      <c r="K30" s="78"/>
      <c r="L30" s="61">
        <f>F30*G30*H30*I30*K30</f>
        <v>0</v>
      </c>
    </row>
    <row r="31" spans="1:12" ht="17.45" customHeight="1" x14ac:dyDescent="0.25">
      <c r="A31" s="227"/>
      <c r="B31" s="228"/>
      <c r="C31" s="228"/>
      <c r="D31" s="125">
        <v>3</v>
      </c>
      <c r="E31" s="126"/>
      <c r="F31" s="126"/>
      <c r="G31" s="126"/>
      <c r="H31" s="126"/>
      <c r="I31" s="126"/>
      <c r="J31" s="127">
        <f>Tabela4[[#This Row],[liczba dób]]*Tabela4[[#This Row],[liczba zmian/dobę]]*Tabela4[[#This Row],[liczba godzin
 w zmianie]]*Tabela4[[#This Row],[liczba ratowników na zmianie / wolontariuszy]]</f>
        <v>0</v>
      </c>
      <c r="K31" s="128"/>
      <c r="L31" s="129">
        <f>F31*G31*H31*I31*K31</f>
        <v>0</v>
      </c>
    </row>
    <row r="32" spans="1:12" ht="17.45" customHeight="1" x14ac:dyDescent="0.25">
      <c r="A32" s="227"/>
      <c r="B32" s="228"/>
      <c r="C32" s="228"/>
      <c r="D32" s="51">
        <v>4</v>
      </c>
      <c r="E32" s="52"/>
      <c r="F32" s="52"/>
      <c r="G32" s="52"/>
      <c r="H32" s="52"/>
      <c r="I32" s="52"/>
      <c r="J32" s="74">
        <f>Tabela4[[#This Row],[liczba dób]]*Tabela4[[#This Row],[liczba zmian/dobę]]*Tabela4[[#This Row],[liczba godzin
 w zmianie]]*Tabela4[[#This Row],[liczba ratowników na zmianie / wolontariuszy]]</f>
        <v>0</v>
      </c>
      <c r="K32" s="53"/>
      <c r="L32" s="62">
        <f>F32*G32*H32*I32*K32</f>
        <v>0</v>
      </c>
    </row>
    <row r="33" spans="1:12" ht="17.45" customHeight="1" x14ac:dyDescent="0.25">
      <c r="A33" s="227"/>
      <c r="B33" s="228"/>
      <c r="C33" s="228"/>
      <c r="D33" s="64">
        <v>5</v>
      </c>
      <c r="E33" s="65"/>
      <c r="F33" s="65"/>
      <c r="G33" s="65"/>
      <c r="H33" s="65"/>
      <c r="I33" s="65"/>
      <c r="J33" s="75">
        <f>Tabela4[[#This Row],[liczba dób]]*Tabela4[[#This Row],[liczba zmian/dobę]]*Tabela4[[#This Row],[liczba godzin
 w zmianie]]*Tabela4[[#This Row],[liczba ratowników na zmianie / wolontariuszy]]</f>
        <v>0</v>
      </c>
      <c r="K33" s="66"/>
      <c r="L33" s="67">
        <f>F33*G33*H33*I33*K33</f>
        <v>0</v>
      </c>
    </row>
    <row r="34" spans="1:12" ht="17.45" customHeight="1" thickBot="1" x14ac:dyDescent="0.3">
      <c r="A34" s="227"/>
      <c r="B34" s="228"/>
      <c r="C34" s="229"/>
      <c r="D34" s="397" t="s">
        <v>136</v>
      </c>
      <c r="E34" s="398"/>
      <c r="F34" s="398"/>
      <c r="G34" s="16">
        <f>SUM(Tabela4[Liczba dyżurogodzin / godzin pracy wolontariackiej])</f>
        <v>0</v>
      </c>
      <c r="H34" s="18"/>
      <c r="I34" s="236" t="s">
        <v>137</v>
      </c>
      <c r="J34" s="237"/>
      <c r="K34" s="238"/>
      <c r="L34" s="17">
        <f>SUM(L29:L33)</f>
        <v>0</v>
      </c>
    </row>
    <row r="35" spans="1:12" ht="32.1" customHeight="1" thickBot="1" x14ac:dyDescent="0.3">
      <c r="A35" s="227"/>
      <c r="B35" s="228"/>
      <c r="C35" s="229"/>
      <c r="D35" s="315" t="s">
        <v>117</v>
      </c>
      <c r="E35" s="316"/>
      <c r="F35" s="316"/>
      <c r="G35" s="316"/>
      <c r="H35" s="316"/>
      <c r="I35" s="316"/>
      <c r="J35" s="316"/>
      <c r="K35" s="316"/>
      <c r="L35" s="317"/>
    </row>
    <row r="36" spans="1:12" ht="96" customHeight="1" thickBot="1" x14ac:dyDescent="0.3">
      <c r="A36" s="230"/>
      <c r="B36" s="231"/>
      <c r="C36" s="232"/>
      <c r="D36" s="318" t="s">
        <v>138</v>
      </c>
      <c r="E36" s="319"/>
      <c r="F36" s="319"/>
      <c r="G36" s="319"/>
      <c r="H36" s="319"/>
      <c r="I36" s="319"/>
      <c r="J36" s="319"/>
      <c r="K36" s="319"/>
      <c r="L36" s="320"/>
    </row>
    <row r="37" spans="1:12" ht="9.9499999999999993" customHeight="1" thickBot="1" x14ac:dyDescent="0.3">
      <c r="A37" s="9"/>
      <c r="B37" s="10"/>
      <c r="C37" s="10"/>
      <c r="D37" s="10"/>
      <c r="E37" s="10"/>
      <c r="F37" s="10"/>
      <c r="G37" s="10"/>
      <c r="H37" s="6"/>
      <c r="I37" s="10"/>
      <c r="J37" s="60"/>
      <c r="K37" s="10"/>
      <c r="L37" s="11"/>
    </row>
    <row r="38" spans="1:12" ht="9.9499999999999993" customHeight="1" x14ac:dyDescent="0.25">
      <c r="A38" s="172"/>
      <c r="B38" s="173"/>
      <c r="C38" s="173"/>
      <c r="D38" s="173"/>
      <c r="E38" s="173"/>
      <c r="F38" s="173"/>
      <c r="G38" s="173"/>
      <c r="H38" s="56"/>
      <c r="I38" s="173"/>
      <c r="J38" s="173"/>
      <c r="K38" s="173"/>
      <c r="L38" s="174"/>
    </row>
    <row r="39" spans="1:12" ht="21" customHeight="1" x14ac:dyDescent="0.25">
      <c r="A39" s="390" t="s">
        <v>153</v>
      </c>
      <c r="B39" s="417"/>
      <c r="C39" s="417"/>
      <c r="D39" s="417"/>
      <c r="E39" s="417"/>
      <c r="F39" s="417"/>
      <c r="G39" s="417"/>
      <c r="H39" s="417"/>
      <c r="I39" s="417"/>
      <c r="J39" s="417"/>
      <c r="K39" s="417"/>
      <c r="L39" s="418"/>
    </row>
    <row r="40" spans="1:12" ht="20.100000000000001" customHeight="1" thickBot="1" x14ac:dyDescent="0.3">
      <c r="A40" s="277" t="s">
        <v>139</v>
      </c>
      <c r="B40" s="278"/>
      <c r="C40" s="278"/>
      <c r="D40" s="278"/>
      <c r="E40" s="278"/>
      <c r="F40" s="278"/>
      <c r="G40" s="278"/>
      <c r="H40" s="278"/>
      <c r="I40" s="278"/>
      <c r="J40" s="278"/>
      <c r="K40" s="278"/>
      <c r="L40" s="279"/>
    </row>
    <row r="41" spans="1:12" ht="15" customHeight="1" thickBot="1" x14ac:dyDescent="0.3">
      <c r="A41" s="419" t="s">
        <v>125</v>
      </c>
      <c r="B41" s="420"/>
      <c r="C41" s="117"/>
      <c r="D41" s="118"/>
      <c r="E41" s="54"/>
      <c r="F41" s="86"/>
      <c r="G41" s="86"/>
      <c r="H41" s="86"/>
      <c r="I41" s="394" t="s">
        <v>7</v>
      </c>
      <c r="J41" s="395"/>
      <c r="K41" s="396"/>
      <c r="L41" s="88"/>
    </row>
    <row r="42" spans="1:12" ht="77.099999999999994" customHeight="1" thickBot="1" x14ac:dyDescent="0.3">
      <c r="A42" s="421"/>
      <c r="B42" s="422"/>
      <c r="C42" s="146" t="s">
        <v>129</v>
      </c>
      <c r="D42" s="147" t="s">
        <v>121</v>
      </c>
      <c r="E42" s="148" t="s">
        <v>0</v>
      </c>
      <c r="F42" s="148" t="s">
        <v>122</v>
      </c>
      <c r="G42" s="147" t="s">
        <v>123</v>
      </c>
      <c r="H42" s="148" t="s">
        <v>124</v>
      </c>
      <c r="I42" s="114" t="s">
        <v>126</v>
      </c>
      <c r="J42" s="115" t="s">
        <v>127</v>
      </c>
      <c r="K42" s="116" t="s">
        <v>128</v>
      </c>
      <c r="L42" s="123" t="s">
        <v>34</v>
      </c>
    </row>
    <row r="43" spans="1:12" x14ac:dyDescent="0.25">
      <c r="A43" s="421"/>
      <c r="B43" s="422"/>
      <c r="C43" s="58" t="s">
        <v>1</v>
      </c>
      <c r="D43" s="101"/>
      <c r="E43" s="102"/>
      <c r="F43" s="103"/>
      <c r="G43" s="104"/>
      <c r="H43" s="96">
        <f t="shared" ref="H43:H52" si="1">$E43*$G43</f>
        <v>0</v>
      </c>
      <c r="I43" s="141"/>
      <c r="J43" s="104"/>
      <c r="K43" s="142"/>
      <c r="L43" s="89" t="str">
        <f t="shared" ref="L43:L53" si="2">IF(I43+J43+K43=H43,"ZGODNA","BŁĄD")</f>
        <v>ZGODNA</v>
      </c>
    </row>
    <row r="44" spans="1:12" x14ac:dyDescent="0.25">
      <c r="A44" s="421"/>
      <c r="B44" s="422"/>
      <c r="C44" s="99" t="s">
        <v>2</v>
      </c>
      <c r="D44" s="108"/>
      <c r="E44" s="105"/>
      <c r="F44" s="106"/>
      <c r="G44" s="107"/>
      <c r="H44" s="4">
        <f t="shared" si="1"/>
        <v>0</v>
      </c>
      <c r="I44" s="107"/>
      <c r="J44" s="107"/>
      <c r="K44" s="112"/>
      <c r="L44" s="89" t="str">
        <f t="shared" si="2"/>
        <v>ZGODNA</v>
      </c>
    </row>
    <row r="45" spans="1:12" x14ac:dyDescent="0.25">
      <c r="A45" s="421"/>
      <c r="B45" s="422"/>
      <c r="C45" s="59" t="s">
        <v>3</v>
      </c>
      <c r="D45" s="108"/>
      <c r="E45" s="105"/>
      <c r="F45" s="106"/>
      <c r="G45" s="107"/>
      <c r="H45" s="4">
        <f t="shared" si="1"/>
        <v>0</v>
      </c>
      <c r="I45" s="107"/>
      <c r="J45" s="107"/>
      <c r="K45" s="112"/>
      <c r="L45" s="89" t="str">
        <f t="shared" si="2"/>
        <v>ZGODNA</v>
      </c>
    </row>
    <row r="46" spans="1:12" x14ac:dyDescent="0.25">
      <c r="A46" s="421"/>
      <c r="B46" s="422"/>
      <c r="C46" s="99" t="s">
        <v>4</v>
      </c>
      <c r="D46" s="108"/>
      <c r="E46" s="105"/>
      <c r="F46" s="106"/>
      <c r="G46" s="107"/>
      <c r="H46" s="4">
        <f t="shared" si="1"/>
        <v>0</v>
      </c>
      <c r="I46" s="107"/>
      <c r="J46" s="107"/>
      <c r="K46" s="112"/>
      <c r="L46" s="89" t="str">
        <f t="shared" si="2"/>
        <v>ZGODNA</v>
      </c>
    </row>
    <row r="47" spans="1:12" x14ac:dyDescent="0.25">
      <c r="A47" s="421"/>
      <c r="B47" s="422"/>
      <c r="C47" s="59" t="s">
        <v>5</v>
      </c>
      <c r="D47" s="108"/>
      <c r="E47" s="105"/>
      <c r="F47" s="106"/>
      <c r="G47" s="107"/>
      <c r="H47" s="4">
        <f t="shared" si="1"/>
        <v>0</v>
      </c>
      <c r="I47" s="107"/>
      <c r="J47" s="107"/>
      <c r="K47" s="112"/>
      <c r="L47" s="89" t="str">
        <f t="shared" si="2"/>
        <v>ZGODNA</v>
      </c>
    </row>
    <row r="48" spans="1:12" x14ac:dyDescent="0.25">
      <c r="A48" s="421"/>
      <c r="B48" s="422"/>
      <c r="C48" s="99" t="s">
        <v>6</v>
      </c>
      <c r="D48" s="108"/>
      <c r="E48" s="105"/>
      <c r="F48" s="106"/>
      <c r="G48" s="107"/>
      <c r="H48" s="4">
        <f t="shared" si="1"/>
        <v>0</v>
      </c>
      <c r="I48" s="107"/>
      <c r="J48" s="107"/>
      <c r="K48" s="112"/>
      <c r="L48" s="89" t="str">
        <f t="shared" si="2"/>
        <v>ZGODNA</v>
      </c>
    </row>
    <row r="49" spans="1:12" x14ac:dyDescent="0.25">
      <c r="A49" s="421"/>
      <c r="B49" s="422"/>
      <c r="C49" s="59" t="s">
        <v>8</v>
      </c>
      <c r="D49" s="108"/>
      <c r="E49" s="105"/>
      <c r="F49" s="106"/>
      <c r="G49" s="107"/>
      <c r="H49" s="4">
        <f t="shared" si="1"/>
        <v>0</v>
      </c>
      <c r="I49" s="107"/>
      <c r="J49" s="107"/>
      <c r="K49" s="112"/>
      <c r="L49" s="89" t="str">
        <f t="shared" si="2"/>
        <v>ZGODNA</v>
      </c>
    </row>
    <row r="50" spans="1:12" x14ac:dyDescent="0.25">
      <c r="A50" s="421"/>
      <c r="B50" s="422"/>
      <c r="C50" s="59" t="s">
        <v>9</v>
      </c>
      <c r="D50" s="108"/>
      <c r="E50" s="105"/>
      <c r="F50" s="106"/>
      <c r="G50" s="107"/>
      <c r="H50" s="4">
        <f t="shared" si="1"/>
        <v>0</v>
      </c>
      <c r="I50" s="107"/>
      <c r="J50" s="107"/>
      <c r="K50" s="112"/>
      <c r="L50" s="89" t="str">
        <f t="shared" si="2"/>
        <v>ZGODNA</v>
      </c>
    </row>
    <row r="51" spans="1:12" x14ac:dyDescent="0.25">
      <c r="A51" s="421"/>
      <c r="B51" s="422"/>
      <c r="C51" s="99" t="s">
        <v>10</v>
      </c>
      <c r="D51" s="108"/>
      <c r="E51" s="105"/>
      <c r="F51" s="106"/>
      <c r="G51" s="107"/>
      <c r="H51" s="4">
        <f t="shared" si="1"/>
        <v>0</v>
      </c>
      <c r="I51" s="107"/>
      <c r="J51" s="107"/>
      <c r="K51" s="112"/>
      <c r="L51" s="89" t="str">
        <f t="shared" si="2"/>
        <v>ZGODNA</v>
      </c>
    </row>
    <row r="52" spans="1:12" x14ac:dyDescent="0.25">
      <c r="A52" s="421"/>
      <c r="B52" s="422"/>
      <c r="C52" s="99" t="s">
        <v>20</v>
      </c>
      <c r="D52" s="119"/>
      <c r="E52" s="109"/>
      <c r="F52" s="110"/>
      <c r="G52" s="111"/>
      <c r="H52" s="83">
        <f t="shared" si="1"/>
        <v>0</v>
      </c>
      <c r="I52" s="111"/>
      <c r="J52" s="111"/>
      <c r="K52" s="113"/>
      <c r="L52" s="122" t="str">
        <f t="shared" si="2"/>
        <v>ZGODNA</v>
      </c>
    </row>
    <row r="53" spans="1:12" ht="17.45" customHeight="1" thickBot="1" x14ac:dyDescent="0.3">
      <c r="A53" s="423"/>
      <c r="B53" s="424"/>
      <c r="C53" s="97"/>
      <c r="D53" s="57"/>
      <c r="E53" s="91"/>
      <c r="F53" s="19"/>
      <c r="G53" s="92" t="s">
        <v>21</v>
      </c>
      <c r="H53" s="93">
        <f>SUM(Tabela9[Koszt całkowity '[K']
(w zł)])</f>
        <v>0</v>
      </c>
      <c r="I53" s="93">
        <f>SUM(Tabela9[z wnioskowanej dotacji ¹ '[D'] 
(w zł)])</f>
        <v>0</v>
      </c>
      <c r="J53" s="93">
        <f>SUM(Tabela9[z innych środków finansowych ² '[I']
(w zł)])</f>
        <v>0</v>
      </c>
      <c r="K53" s="93">
        <f>SUM(Tabela9[z wkładu osobowego ³ '[O']
(w zł)])</f>
        <v>0</v>
      </c>
      <c r="L53" s="98" t="str">
        <f t="shared" si="2"/>
        <v>ZGODNA</v>
      </c>
    </row>
    <row r="54" spans="1:12" s="120" customFormat="1" ht="12.6" customHeight="1" x14ac:dyDescent="0.25">
      <c r="A54" s="175"/>
      <c r="B54" s="84"/>
      <c r="C54" s="121"/>
      <c r="D54" s="121"/>
      <c r="E54" s="84"/>
      <c r="F54" s="121"/>
      <c r="G54" s="132"/>
      <c r="H54" s="132"/>
      <c r="I54" s="132"/>
      <c r="J54" s="132"/>
      <c r="K54" s="132"/>
      <c r="L54" s="122"/>
    </row>
    <row r="55" spans="1:12" ht="20.100000000000001" customHeight="1" thickBot="1" x14ac:dyDescent="0.3">
      <c r="A55" s="277" t="s">
        <v>141</v>
      </c>
      <c r="B55" s="278"/>
      <c r="C55" s="278"/>
      <c r="D55" s="278"/>
      <c r="E55" s="278"/>
      <c r="F55" s="278"/>
      <c r="G55" s="278"/>
      <c r="H55" s="278"/>
      <c r="I55" s="278"/>
      <c r="J55" s="278"/>
      <c r="K55" s="278"/>
      <c r="L55" s="279"/>
    </row>
    <row r="56" spans="1:12" ht="15" customHeight="1" thickBot="1" x14ac:dyDescent="0.3">
      <c r="A56" s="419" t="s">
        <v>140</v>
      </c>
      <c r="B56" s="420"/>
      <c r="C56" s="117"/>
      <c r="D56" s="118"/>
      <c r="E56" s="54"/>
      <c r="F56" s="86"/>
      <c r="G56" s="86"/>
      <c r="H56" s="86"/>
      <c r="I56" s="425" t="s">
        <v>7</v>
      </c>
      <c r="J56" s="400"/>
      <c r="K56" s="426"/>
      <c r="L56" s="88"/>
    </row>
    <row r="57" spans="1:12" ht="77.099999999999994" customHeight="1" thickBot="1" x14ac:dyDescent="0.3">
      <c r="A57" s="421"/>
      <c r="B57" s="422"/>
      <c r="C57" s="143" t="s">
        <v>129</v>
      </c>
      <c r="D57" s="144" t="s">
        <v>121</v>
      </c>
      <c r="E57" s="115" t="s">
        <v>0</v>
      </c>
      <c r="F57" s="115" t="s">
        <v>122</v>
      </c>
      <c r="G57" s="144" t="s">
        <v>123</v>
      </c>
      <c r="H57" s="115" t="s">
        <v>124</v>
      </c>
      <c r="I57" s="114" t="s">
        <v>126</v>
      </c>
      <c r="J57" s="115" t="s">
        <v>127</v>
      </c>
      <c r="K57" s="116" t="s">
        <v>128</v>
      </c>
      <c r="L57" s="145" t="s">
        <v>34</v>
      </c>
    </row>
    <row r="58" spans="1:12" x14ac:dyDescent="0.25">
      <c r="A58" s="421"/>
      <c r="B58" s="422"/>
      <c r="C58" s="58" t="s">
        <v>15</v>
      </c>
      <c r="D58" s="101"/>
      <c r="E58" s="102"/>
      <c r="F58" s="103"/>
      <c r="G58" s="104"/>
      <c r="H58" s="96">
        <f>$E58*$G58</f>
        <v>0</v>
      </c>
      <c r="I58" s="141"/>
      <c r="J58" s="104"/>
      <c r="K58" s="142"/>
      <c r="L58" s="89" t="str">
        <f t="shared" ref="L58:L63" si="3">IF(I58+J58+K58=H58,"ZGODNA","BŁĄD")</f>
        <v>ZGODNA</v>
      </c>
    </row>
    <row r="59" spans="1:12" x14ac:dyDescent="0.25">
      <c r="A59" s="421"/>
      <c r="B59" s="422"/>
      <c r="C59" s="99" t="s">
        <v>16</v>
      </c>
      <c r="D59" s="108"/>
      <c r="E59" s="105"/>
      <c r="F59" s="106"/>
      <c r="G59" s="107"/>
      <c r="H59" s="4">
        <f>$E59*$G59</f>
        <v>0</v>
      </c>
      <c r="I59" s="107"/>
      <c r="J59" s="107"/>
      <c r="K59" s="112"/>
      <c r="L59" s="89" t="str">
        <f t="shared" si="3"/>
        <v>ZGODNA</v>
      </c>
    </row>
    <row r="60" spans="1:12" x14ac:dyDescent="0.25">
      <c r="A60" s="421"/>
      <c r="B60" s="422"/>
      <c r="C60" s="59" t="s">
        <v>17</v>
      </c>
      <c r="D60" s="108"/>
      <c r="E60" s="105"/>
      <c r="F60" s="106"/>
      <c r="G60" s="107"/>
      <c r="H60" s="4">
        <f>$E60*$G60</f>
        <v>0</v>
      </c>
      <c r="I60" s="107"/>
      <c r="J60" s="107"/>
      <c r="K60" s="112"/>
      <c r="L60" s="89" t="str">
        <f t="shared" si="3"/>
        <v>ZGODNA</v>
      </c>
    </row>
    <row r="61" spans="1:12" x14ac:dyDescent="0.25">
      <c r="A61" s="421"/>
      <c r="B61" s="422"/>
      <c r="C61" s="99" t="s">
        <v>18</v>
      </c>
      <c r="D61" s="108"/>
      <c r="E61" s="105"/>
      <c r="F61" s="106"/>
      <c r="G61" s="107"/>
      <c r="H61" s="4">
        <f>$E61*$G61</f>
        <v>0</v>
      </c>
      <c r="I61" s="107"/>
      <c r="J61" s="107"/>
      <c r="K61" s="112"/>
      <c r="L61" s="89" t="str">
        <f t="shared" si="3"/>
        <v>ZGODNA</v>
      </c>
    </row>
    <row r="62" spans="1:12" x14ac:dyDescent="0.25">
      <c r="A62" s="421"/>
      <c r="B62" s="422"/>
      <c r="C62" s="59" t="s">
        <v>19</v>
      </c>
      <c r="D62" s="108"/>
      <c r="E62" s="105"/>
      <c r="F62" s="106"/>
      <c r="G62" s="107"/>
      <c r="H62" s="4">
        <f>$E62*$G62</f>
        <v>0</v>
      </c>
      <c r="I62" s="107"/>
      <c r="J62" s="107"/>
      <c r="K62" s="112"/>
      <c r="L62" s="89" t="str">
        <f t="shared" si="3"/>
        <v>ZGODNA</v>
      </c>
    </row>
    <row r="63" spans="1:12" ht="17.45" customHeight="1" thickBot="1" x14ac:dyDescent="0.3">
      <c r="A63" s="423"/>
      <c r="B63" s="424"/>
      <c r="C63" s="97"/>
      <c r="D63" s="57"/>
      <c r="E63" s="91"/>
      <c r="F63" s="19"/>
      <c r="G63" s="92" t="s">
        <v>22</v>
      </c>
      <c r="H63" s="93">
        <f>SUM(Tabela912[Koszt całkowity '[K']
(w zł)])</f>
        <v>0</v>
      </c>
      <c r="I63" s="93">
        <f>SUM(Tabela912[z wnioskowanej dotacji ¹ '[D'] 
(w zł)])</f>
        <v>0</v>
      </c>
      <c r="J63" s="93">
        <f>SUM(Tabela912[z innych środków finansowych ² '[I']
(w zł)])</f>
        <v>0</v>
      </c>
      <c r="K63" s="93">
        <f>SUM(Tabela912[z wkładu osobowego ³ '[O']
(w zł)])</f>
        <v>0</v>
      </c>
      <c r="L63" s="98" t="str">
        <f t="shared" si="3"/>
        <v>ZGODNA</v>
      </c>
    </row>
    <row r="64" spans="1:12" ht="8.1" customHeight="1" x14ac:dyDescent="0.25">
      <c r="A64" s="90"/>
      <c r="B64" s="84"/>
      <c r="C64" s="84"/>
      <c r="D64" s="84"/>
      <c r="E64" s="84"/>
      <c r="F64" s="84"/>
      <c r="G64" s="84"/>
      <c r="H64" s="84"/>
      <c r="I64" s="84"/>
      <c r="J64" s="84"/>
      <c r="K64" s="84"/>
      <c r="L64" s="85"/>
    </row>
    <row r="65" spans="1:12" ht="37.5" customHeight="1" thickBot="1" x14ac:dyDescent="0.3">
      <c r="A65" s="277" t="s">
        <v>160</v>
      </c>
      <c r="B65" s="278"/>
      <c r="C65" s="278"/>
      <c r="D65" s="278"/>
      <c r="E65" s="278"/>
      <c r="F65" s="278"/>
      <c r="G65" s="278"/>
      <c r="H65" s="278"/>
      <c r="I65" s="278"/>
      <c r="J65" s="278"/>
      <c r="K65" s="278"/>
      <c r="L65" s="279"/>
    </row>
    <row r="66" spans="1:12" ht="15.75" thickBot="1" x14ac:dyDescent="0.3">
      <c r="A66" s="419" t="s">
        <v>142</v>
      </c>
      <c r="B66" s="420"/>
      <c r="C66" s="117"/>
      <c r="D66" s="118"/>
      <c r="E66" s="54"/>
      <c r="F66" s="86"/>
      <c r="G66" s="86"/>
      <c r="H66" s="87"/>
      <c r="I66" s="399" t="s">
        <v>7</v>
      </c>
      <c r="J66" s="400"/>
      <c r="K66" s="426"/>
      <c r="L66" s="194"/>
    </row>
    <row r="67" spans="1:12" ht="75.75" thickBot="1" x14ac:dyDescent="0.3">
      <c r="A67" s="421"/>
      <c r="B67" s="422"/>
      <c r="C67" s="146" t="s">
        <v>129</v>
      </c>
      <c r="D67" s="147" t="s">
        <v>121</v>
      </c>
      <c r="E67" s="148" t="s">
        <v>0</v>
      </c>
      <c r="F67" s="148" t="s">
        <v>147</v>
      </c>
      <c r="G67" s="147" t="s">
        <v>123</v>
      </c>
      <c r="H67" s="149" t="s">
        <v>124</v>
      </c>
      <c r="I67" s="195" t="s">
        <v>176</v>
      </c>
      <c r="J67" s="196" t="s">
        <v>127</v>
      </c>
      <c r="K67" s="116" t="s">
        <v>128</v>
      </c>
      <c r="L67" s="123" t="s">
        <v>34</v>
      </c>
    </row>
    <row r="68" spans="1:12" x14ac:dyDescent="0.25">
      <c r="A68" s="421"/>
      <c r="B68" s="422"/>
      <c r="C68" s="58" t="s">
        <v>143</v>
      </c>
      <c r="D68" s="101"/>
      <c r="E68" s="102"/>
      <c r="F68" s="103"/>
      <c r="G68" s="104"/>
      <c r="H68" s="130">
        <f>$E68*$G68</f>
        <v>0</v>
      </c>
      <c r="I68" s="133"/>
      <c r="J68" s="197"/>
      <c r="K68" s="142"/>
      <c r="L68" s="89" t="str">
        <f>IF(J68+K68=H68,"ZGODNA","BŁĄD")</f>
        <v>ZGODNA</v>
      </c>
    </row>
    <row r="69" spans="1:12" x14ac:dyDescent="0.25">
      <c r="A69" s="421"/>
      <c r="B69" s="422"/>
      <c r="C69" s="99" t="s">
        <v>11</v>
      </c>
      <c r="D69" s="108"/>
      <c r="E69" s="105"/>
      <c r="F69" s="106"/>
      <c r="G69" s="107"/>
      <c r="H69" s="131">
        <f>$E69*$G69</f>
        <v>0</v>
      </c>
      <c r="I69" s="133"/>
      <c r="J69" s="198"/>
      <c r="K69" s="112"/>
      <c r="L69" s="89" t="str">
        <f t="shared" ref="L69:L73" si="4">IF(J69+K69=H69,"ZGODNA","BŁĄD")</f>
        <v>ZGODNA</v>
      </c>
    </row>
    <row r="70" spans="1:12" x14ac:dyDescent="0.25">
      <c r="A70" s="421"/>
      <c r="B70" s="422"/>
      <c r="C70" s="59" t="s">
        <v>12</v>
      </c>
      <c r="D70" s="108"/>
      <c r="E70" s="105"/>
      <c r="F70" s="106"/>
      <c r="G70" s="107"/>
      <c r="H70" s="131">
        <f>$E70*$G70</f>
        <v>0</v>
      </c>
      <c r="I70" s="133"/>
      <c r="J70" s="198"/>
      <c r="K70" s="112"/>
      <c r="L70" s="89" t="str">
        <f t="shared" si="4"/>
        <v>ZGODNA</v>
      </c>
    </row>
    <row r="71" spans="1:12" s="23" customFormat="1" x14ac:dyDescent="0.25">
      <c r="A71" s="421"/>
      <c r="B71" s="422"/>
      <c r="C71" s="99" t="s">
        <v>13</v>
      </c>
      <c r="D71" s="108"/>
      <c r="E71" s="105"/>
      <c r="F71" s="106"/>
      <c r="G71" s="107"/>
      <c r="H71" s="131">
        <f>$E71*$G71</f>
        <v>0</v>
      </c>
      <c r="I71" s="133"/>
      <c r="J71" s="198"/>
      <c r="K71" s="112"/>
      <c r="L71" s="89" t="str">
        <f t="shared" si="4"/>
        <v>ZGODNA</v>
      </c>
    </row>
    <row r="72" spans="1:12" s="5" customFormat="1" ht="16.5" thickBot="1" x14ac:dyDescent="0.3">
      <c r="A72" s="421"/>
      <c r="B72" s="422"/>
      <c r="C72" s="59" t="s">
        <v>14</v>
      </c>
      <c r="D72" s="108"/>
      <c r="E72" s="109"/>
      <c r="F72" s="110"/>
      <c r="G72" s="111"/>
      <c r="H72" s="138">
        <f>$E72*$G72</f>
        <v>0</v>
      </c>
      <c r="I72" s="133"/>
      <c r="J72" s="199"/>
      <c r="K72" s="113"/>
      <c r="L72" s="89" t="str">
        <f t="shared" si="4"/>
        <v>ZGODNA</v>
      </c>
    </row>
    <row r="73" spans="1:12" ht="15.75" thickBot="1" x14ac:dyDescent="0.3">
      <c r="A73" s="423"/>
      <c r="B73" s="424"/>
      <c r="C73" s="97"/>
      <c r="D73" s="57"/>
      <c r="E73" s="57"/>
      <c r="F73" s="139"/>
      <c r="G73" s="140" t="s">
        <v>144</v>
      </c>
      <c r="H73" s="193">
        <f>SUM(Tabela91213[Koszt całkowity '[K']
(w zł)])</f>
        <v>0</v>
      </c>
      <c r="I73" s="134"/>
      <c r="J73" s="136">
        <f>SUM(Tabela91213[z innych środków finansowych ² '[I']
(w zł)])</f>
        <v>0</v>
      </c>
      <c r="K73" s="137">
        <f>SUM(Tabela91213[z wkładu osobowego ³ '[O']
(w zł)])</f>
        <v>0</v>
      </c>
      <c r="L73" s="98" t="str">
        <f t="shared" si="4"/>
        <v>ZGODNA</v>
      </c>
    </row>
    <row r="74" spans="1:12" s="21" customFormat="1" ht="9.9499999999999993" customHeight="1" thickBot="1" x14ac:dyDescent="0.3">
      <c r="A74" s="94"/>
      <c r="B74" s="95"/>
      <c r="C74" s="84"/>
      <c r="D74" s="121"/>
      <c r="E74" s="121"/>
      <c r="F74" s="84"/>
      <c r="G74" s="121"/>
      <c r="H74" s="132"/>
      <c r="I74" s="135"/>
      <c r="J74" s="132"/>
      <c r="K74" s="132"/>
      <c r="L74" s="122"/>
    </row>
    <row r="75" spans="1:12" s="155" customFormat="1" ht="19.5" thickBot="1" x14ac:dyDescent="0.35">
      <c r="A75" s="390"/>
      <c r="B75" s="391"/>
      <c r="C75" s="391"/>
      <c r="D75" s="391"/>
      <c r="E75" s="391"/>
      <c r="F75" s="391"/>
      <c r="G75" s="159"/>
      <c r="H75" s="392" t="s">
        <v>154</v>
      </c>
      <c r="I75" s="427" t="s">
        <v>7</v>
      </c>
      <c r="J75" s="428"/>
      <c r="K75" s="429"/>
      <c r="L75" s="154"/>
    </row>
    <row r="76" spans="1:12" s="155" customFormat="1" ht="57" thickBot="1" x14ac:dyDescent="0.35">
      <c r="A76" s="156"/>
      <c r="B76" s="157"/>
      <c r="C76" s="158"/>
      <c r="D76" s="159"/>
      <c r="E76" s="159"/>
      <c r="F76" s="158"/>
      <c r="G76" s="159"/>
      <c r="H76" s="393"/>
      <c r="I76" s="160" t="s">
        <v>155</v>
      </c>
      <c r="J76" s="161" t="s">
        <v>156</v>
      </c>
      <c r="K76" s="162" t="s">
        <v>157</v>
      </c>
      <c r="L76" s="123" t="s">
        <v>34</v>
      </c>
    </row>
    <row r="77" spans="1:12" s="155" customFormat="1" ht="19.5" thickBot="1" x14ac:dyDescent="0.35">
      <c r="A77" s="163"/>
      <c r="B77" s="164"/>
      <c r="C77" s="165" t="s">
        <v>151</v>
      </c>
      <c r="D77" s="384" t="s">
        <v>146</v>
      </c>
      <c r="E77" s="385"/>
      <c r="F77" s="385"/>
      <c r="G77" s="386"/>
      <c r="H77" s="166">
        <f>H53+H73</f>
        <v>0</v>
      </c>
      <c r="I77" s="167">
        <f>I53</f>
        <v>0</v>
      </c>
      <c r="J77" s="168">
        <f>J53+J73</f>
        <v>0</v>
      </c>
      <c r="K77" s="169">
        <f>K53+K73</f>
        <v>0</v>
      </c>
      <c r="L77" s="171" t="str">
        <f t="shared" ref="L77" si="5">IF(I77+J77+K77=H77,"ZGODNA","BŁĄD")</f>
        <v>ZGODNA</v>
      </c>
    </row>
    <row r="78" spans="1:12" s="170" customFormat="1" ht="19.5" thickBot="1" x14ac:dyDescent="0.35">
      <c r="A78" s="163"/>
      <c r="B78" s="164"/>
      <c r="C78" s="165" t="s">
        <v>152</v>
      </c>
      <c r="D78" s="387" t="s">
        <v>145</v>
      </c>
      <c r="E78" s="388"/>
      <c r="F78" s="388"/>
      <c r="G78" s="389"/>
      <c r="H78" s="166">
        <f>H53+H63+H73</f>
        <v>0</v>
      </c>
      <c r="I78" s="167">
        <f>I53+I63</f>
        <v>0</v>
      </c>
      <c r="J78" s="168">
        <f>J53+J63+J73</f>
        <v>0</v>
      </c>
      <c r="K78" s="169">
        <f>K53+K63+K73</f>
        <v>0</v>
      </c>
      <c r="L78" s="171" t="str">
        <f>IF(I78+J78+K78=H78,"ZGODNA","BŁĄD")</f>
        <v>ZGODNA</v>
      </c>
    </row>
    <row r="79" spans="1:12" s="2" customFormat="1" ht="15.95" customHeight="1" x14ac:dyDescent="0.25">
      <c r="A79" s="124"/>
      <c r="B79" s="100"/>
      <c r="C79" s="100"/>
      <c r="D79" s="150"/>
      <c r="E79" s="150"/>
      <c r="F79" s="150"/>
      <c r="G79" s="150"/>
      <c r="H79" s="151"/>
      <c r="I79" s="151"/>
      <c r="J79" s="151"/>
      <c r="K79" s="151"/>
      <c r="L79" s="152"/>
    </row>
    <row r="80" spans="1:12" s="153" customFormat="1" ht="15" customHeight="1" x14ac:dyDescent="0.25">
      <c r="A80" s="176"/>
      <c r="B80" s="381" t="s">
        <v>150</v>
      </c>
      <c r="C80" s="382"/>
      <c r="D80" s="382"/>
      <c r="E80" s="382"/>
      <c r="F80" s="382"/>
      <c r="G80" s="382"/>
      <c r="H80" s="382"/>
      <c r="I80" s="382"/>
      <c r="J80" s="382"/>
      <c r="K80" s="382"/>
      <c r="L80" s="383"/>
    </row>
    <row r="81" spans="1:12" s="153" customFormat="1" ht="15" customHeight="1" x14ac:dyDescent="0.25">
      <c r="A81" s="176"/>
      <c r="B81" s="381" t="s">
        <v>148</v>
      </c>
      <c r="C81" s="382"/>
      <c r="D81" s="382"/>
      <c r="E81" s="382"/>
      <c r="F81" s="382"/>
      <c r="G81" s="382"/>
      <c r="H81" s="382"/>
      <c r="I81" s="382"/>
      <c r="J81" s="382"/>
      <c r="K81" s="382"/>
      <c r="L81" s="383"/>
    </row>
    <row r="82" spans="1:12" s="153" customFormat="1" ht="15" customHeight="1" x14ac:dyDescent="0.25">
      <c r="A82" s="176"/>
      <c r="B82" s="381" t="s">
        <v>149</v>
      </c>
      <c r="C82" s="382"/>
      <c r="D82" s="382"/>
      <c r="E82" s="382"/>
      <c r="F82" s="382"/>
      <c r="G82" s="382"/>
      <c r="H82" s="382"/>
      <c r="I82" s="382"/>
      <c r="J82" s="382"/>
      <c r="K82" s="382"/>
      <c r="L82" s="383"/>
    </row>
    <row r="83" spans="1:12" s="153" customFormat="1" ht="9.9499999999999993" customHeight="1" thickBot="1" x14ac:dyDescent="0.3">
      <c r="A83" s="177"/>
      <c r="B83" s="50"/>
      <c r="C83" s="178"/>
      <c r="D83" s="178"/>
      <c r="E83" s="178"/>
      <c r="F83" s="178"/>
      <c r="G83" s="178"/>
      <c r="H83" s="178"/>
      <c r="I83" s="178"/>
      <c r="J83" s="178"/>
      <c r="K83" s="178"/>
      <c r="L83" s="179"/>
    </row>
    <row r="84" spans="1:12" ht="9.9499999999999993" customHeight="1" thickBot="1" x14ac:dyDescent="0.3"/>
    <row r="85" spans="1:12" s="7" customFormat="1" ht="20.100000000000001" customHeight="1" thickBot="1" x14ac:dyDescent="0.3">
      <c r="A85" s="364" t="s">
        <v>99</v>
      </c>
      <c r="B85" s="365"/>
      <c r="C85" s="365"/>
      <c r="D85" s="362" t="s">
        <v>36</v>
      </c>
      <c r="E85" s="363"/>
      <c r="F85" s="373" t="str">
        <f>IF(F88=0%,"",IF(F88=100%,"","BŁĄD
 zła suma źródeł finansowania"))</f>
        <v/>
      </c>
      <c r="G85" s="362" t="s">
        <v>102</v>
      </c>
      <c r="H85" s="363"/>
      <c r="I85" s="367" t="str">
        <f>IF(I88=0%,"",IF(I88=100%,"","BŁĄD
 zła suma źródeł finansowania"))</f>
        <v/>
      </c>
      <c r="J85" s="436" t="s">
        <v>161</v>
      </c>
      <c r="K85" s="247"/>
      <c r="L85" s="367" t="str">
        <f>IF(L88=0%,"",IF(L88=100%,"","BŁĄD
 zła suma źródeł finansowania"))</f>
        <v/>
      </c>
    </row>
    <row r="86" spans="1:12" s="12" customFormat="1" ht="13.5" thickBot="1" x14ac:dyDescent="0.3">
      <c r="A86" s="357"/>
      <c r="B86" s="366"/>
      <c r="C86" s="366"/>
      <c r="D86" s="182" t="s">
        <v>37</v>
      </c>
      <c r="E86" s="182" t="s">
        <v>92</v>
      </c>
      <c r="F86" s="374"/>
      <c r="G86" s="182" t="s">
        <v>37</v>
      </c>
      <c r="H86" s="182" t="s">
        <v>92</v>
      </c>
      <c r="I86" s="368"/>
      <c r="J86" s="182" t="s">
        <v>37</v>
      </c>
      <c r="K86" s="186" t="s">
        <v>93</v>
      </c>
      <c r="L86" s="368"/>
    </row>
    <row r="87" spans="1:12" ht="22.5" customHeight="1" thickBot="1" x14ac:dyDescent="0.3">
      <c r="A87" s="344" t="s">
        <v>162</v>
      </c>
      <c r="B87" s="345"/>
      <c r="C87" s="346"/>
      <c r="D87" s="183"/>
      <c r="E87" s="184" t="str">
        <f>IF(D87&lt;1,"",D87/D87*100%)</f>
        <v/>
      </c>
      <c r="F87" s="375"/>
      <c r="G87" s="183"/>
      <c r="H87" s="184" t="str">
        <f>IF(G87&lt;1,"",G87/G87*100%)</f>
        <v/>
      </c>
      <c r="I87" s="369"/>
      <c r="J87" s="189"/>
      <c r="K87" s="185" t="str">
        <f>IF(J87&lt;1,"",J87/J87*100%)</f>
        <v/>
      </c>
      <c r="L87" s="369"/>
    </row>
    <row r="88" spans="1:12" ht="21.75" customHeight="1" x14ac:dyDescent="0.25">
      <c r="A88" s="347" t="s">
        <v>100</v>
      </c>
      <c r="B88" s="348"/>
      <c r="C88" s="349"/>
      <c r="D88" s="43"/>
      <c r="E88" s="47" t="str">
        <f>IF(D88&lt;1,"",D88/D87*100%)</f>
        <v/>
      </c>
      <c r="F88" s="370">
        <f>SUM(E88:E89)</f>
        <v>0</v>
      </c>
      <c r="G88" s="43"/>
      <c r="H88" s="47" t="str">
        <f>IF(G88&lt;1,"",G88/G87*100%)</f>
        <v/>
      </c>
      <c r="I88" s="370">
        <f>SUM(H88:H89)</f>
        <v>0</v>
      </c>
      <c r="J88" s="41"/>
      <c r="K88" s="180" t="str">
        <f>IF(J88&lt;1,"",J88/J87*100%)</f>
        <v/>
      </c>
      <c r="L88" s="370">
        <f>SUM(K88:K89)</f>
        <v>0</v>
      </c>
    </row>
    <row r="89" spans="1:12" ht="23.25" customHeight="1" x14ac:dyDescent="0.25">
      <c r="A89" s="347" t="s">
        <v>101</v>
      </c>
      <c r="B89" s="348"/>
      <c r="C89" s="349"/>
      <c r="D89" s="43"/>
      <c r="E89" s="47" t="str">
        <f>IF(D89&lt;1,"",D89/D87*100%)</f>
        <v/>
      </c>
      <c r="F89" s="371"/>
      <c r="G89" s="43"/>
      <c r="H89" s="47" t="str">
        <f>IF(G89&lt;1,"",G89/G87*100%)</f>
        <v/>
      </c>
      <c r="I89" s="371"/>
      <c r="J89" s="41"/>
      <c r="K89" s="180" t="str">
        <f>IF(J89&lt;1,"",J89/J87*100%)</f>
        <v/>
      </c>
      <c r="L89" s="371"/>
    </row>
    <row r="90" spans="1:12" ht="26.25" customHeight="1" thickBot="1" x14ac:dyDescent="0.3">
      <c r="A90" s="347" t="s">
        <v>94</v>
      </c>
      <c r="B90" s="348"/>
      <c r="C90" s="349"/>
      <c r="D90" s="43"/>
      <c r="E90" s="48" t="str">
        <f>IF(D90&lt;1,"",D90/D87*100%)</f>
        <v/>
      </c>
      <c r="F90" s="372"/>
      <c r="G90" s="43"/>
      <c r="H90" s="48" t="str">
        <f>IF(G90&lt;1,"",G90/G87*100%)</f>
        <v/>
      </c>
      <c r="I90" s="372"/>
      <c r="J90" s="41"/>
      <c r="K90" s="181" t="str">
        <f>IF(J90&lt;1,"",J90/J87*100%)</f>
        <v/>
      </c>
      <c r="L90" s="372"/>
    </row>
    <row r="91" spans="1:12" ht="22.5" customHeight="1" x14ac:dyDescent="0.25">
      <c r="A91" s="347" t="s">
        <v>35</v>
      </c>
      <c r="B91" s="348"/>
      <c r="C91" s="349"/>
      <c r="D91" s="43"/>
      <c r="E91" s="355"/>
      <c r="F91" s="356"/>
      <c r="G91" s="41"/>
      <c r="H91" s="358"/>
      <c r="I91" s="359"/>
      <c r="J91" s="41"/>
      <c r="K91" s="437" t="str">
        <f>IF(F91=0%,"",IF(#REF!=100%,"","BŁĄD
 zła suma źródeł finansowania"))</f>
        <v/>
      </c>
      <c r="L91" s="438"/>
    </row>
    <row r="92" spans="1:12" ht="25.5" customHeight="1" thickBot="1" x14ac:dyDescent="0.3">
      <c r="A92" s="376" t="s">
        <v>158</v>
      </c>
      <c r="B92" s="377"/>
      <c r="C92" s="378"/>
      <c r="D92" s="44"/>
      <c r="E92" s="357"/>
      <c r="F92" s="356"/>
      <c r="G92" s="42"/>
      <c r="H92" s="360"/>
      <c r="I92" s="359"/>
      <c r="J92" s="42"/>
      <c r="K92" s="439"/>
      <c r="L92" s="440"/>
    </row>
    <row r="93" spans="1:12" x14ac:dyDescent="0.25">
      <c r="A93" s="379" t="s">
        <v>38</v>
      </c>
      <c r="B93" s="380"/>
      <c r="C93" s="1"/>
      <c r="D93" s="45"/>
      <c r="E93" s="357"/>
      <c r="F93" s="356"/>
      <c r="G93" s="39"/>
      <c r="H93" s="360"/>
      <c r="I93" s="361"/>
      <c r="J93" s="435"/>
      <c r="K93" s="439"/>
      <c r="L93" s="440"/>
    </row>
    <row r="94" spans="1:12" x14ac:dyDescent="0.25">
      <c r="A94" s="379" t="s">
        <v>39</v>
      </c>
      <c r="B94" s="380"/>
      <c r="C94" s="1"/>
      <c r="D94" s="46"/>
      <c r="E94" s="357"/>
      <c r="F94" s="356"/>
      <c r="G94" s="40"/>
      <c r="H94" s="360"/>
      <c r="I94" s="361"/>
      <c r="J94" s="435"/>
      <c r="K94" s="439"/>
      <c r="L94" s="440"/>
    </row>
    <row r="95" spans="1:12" x14ac:dyDescent="0.25">
      <c r="A95" s="379" t="s">
        <v>40</v>
      </c>
      <c r="B95" s="380"/>
      <c r="C95" s="1"/>
      <c r="D95" s="46"/>
      <c r="E95" s="357"/>
      <c r="F95" s="356"/>
      <c r="G95" s="40"/>
      <c r="H95" s="360"/>
      <c r="I95" s="361"/>
      <c r="J95" s="435"/>
      <c r="K95" s="439"/>
      <c r="L95" s="440"/>
    </row>
    <row r="96" spans="1:12" x14ac:dyDescent="0.25">
      <c r="A96" s="379" t="s">
        <v>41</v>
      </c>
      <c r="B96" s="380"/>
      <c r="C96" s="1"/>
      <c r="D96" s="46"/>
      <c r="E96" s="357"/>
      <c r="F96" s="356"/>
      <c r="G96" s="40"/>
      <c r="H96" s="360"/>
      <c r="I96" s="361"/>
      <c r="J96" s="435"/>
      <c r="K96" s="439"/>
      <c r="L96" s="440"/>
    </row>
    <row r="97" spans="1:12" ht="15.75" thickBot="1" x14ac:dyDescent="0.3">
      <c r="A97" s="350" t="s">
        <v>42</v>
      </c>
      <c r="B97" s="351"/>
      <c r="C97" s="38"/>
      <c r="D97" s="187"/>
      <c r="E97" s="357"/>
      <c r="F97" s="356"/>
      <c r="G97" s="188"/>
      <c r="H97" s="360"/>
      <c r="I97" s="361"/>
      <c r="J97" s="435"/>
      <c r="K97" s="441"/>
      <c r="L97" s="442"/>
    </row>
    <row r="98" spans="1:12" ht="32.450000000000003" customHeight="1" thickBot="1" x14ac:dyDescent="0.3">
      <c r="A98" s="352" t="s">
        <v>43</v>
      </c>
      <c r="B98" s="353"/>
      <c r="C98" s="353"/>
      <c r="D98" s="353"/>
      <c r="E98" s="353"/>
      <c r="F98" s="353"/>
      <c r="G98" s="353"/>
      <c r="H98" s="353"/>
      <c r="I98" s="353"/>
      <c r="J98" s="353"/>
      <c r="K98" s="353"/>
      <c r="L98" s="354"/>
    </row>
    <row r="99" spans="1:12" ht="9.9499999999999993" customHeight="1" thickBot="1" x14ac:dyDescent="0.3"/>
    <row r="100" spans="1:12" ht="20.100000000000001" customHeight="1" thickBot="1" x14ac:dyDescent="0.3">
      <c r="A100" s="239" t="s">
        <v>163</v>
      </c>
      <c r="B100" s="240"/>
      <c r="C100" s="240"/>
      <c r="D100" s="240"/>
      <c r="E100" s="240"/>
      <c r="F100" s="240"/>
      <c r="G100" s="240"/>
      <c r="H100" s="240"/>
      <c r="I100" s="240"/>
      <c r="J100" s="240"/>
      <c r="K100" s="240"/>
      <c r="L100" s="241"/>
    </row>
    <row r="101" spans="1:12" s="11" customFormat="1" ht="39.950000000000003" customHeight="1" x14ac:dyDescent="0.25">
      <c r="A101" s="443" t="s">
        <v>51</v>
      </c>
      <c r="B101" s="262"/>
      <c r="C101" s="262"/>
      <c r="D101" s="262"/>
      <c r="E101" s="262"/>
      <c r="F101" s="262"/>
      <c r="G101" s="262"/>
      <c r="H101" s="262"/>
      <c r="I101" s="262"/>
      <c r="J101" s="262"/>
      <c r="K101" s="262"/>
      <c r="L101" s="263"/>
    </row>
    <row r="102" spans="1:12" s="11" customFormat="1" ht="39.950000000000003" customHeight="1" x14ac:dyDescent="0.25">
      <c r="A102" s="444"/>
      <c r="B102" s="262"/>
      <c r="C102" s="262"/>
      <c r="D102" s="262"/>
      <c r="E102" s="262"/>
      <c r="F102" s="262"/>
      <c r="G102" s="262"/>
      <c r="H102" s="262"/>
      <c r="I102" s="262"/>
      <c r="J102" s="262"/>
      <c r="K102" s="262"/>
      <c r="L102" s="263"/>
    </row>
    <row r="103" spans="1:12" s="11" customFormat="1" ht="39.950000000000003" customHeight="1" x14ac:dyDescent="0.25">
      <c r="A103" s="444"/>
      <c r="B103" s="262"/>
      <c r="C103" s="262"/>
      <c r="D103" s="262"/>
      <c r="E103" s="262"/>
      <c r="F103" s="262"/>
      <c r="G103" s="262"/>
      <c r="H103" s="262"/>
      <c r="I103" s="262"/>
      <c r="J103" s="262"/>
      <c r="K103" s="262"/>
      <c r="L103" s="263"/>
    </row>
    <row r="104" spans="1:12" s="11" customFormat="1" ht="39.950000000000003" customHeight="1" x14ac:dyDescent="0.25">
      <c r="A104" s="443" t="s">
        <v>52</v>
      </c>
      <c r="B104" s="262"/>
      <c r="C104" s="262"/>
      <c r="D104" s="262"/>
      <c r="E104" s="262"/>
      <c r="F104" s="262"/>
      <c r="G104" s="262"/>
      <c r="H104" s="262"/>
      <c r="I104" s="262"/>
      <c r="J104" s="262"/>
      <c r="K104" s="262"/>
      <c r="L104" s="263"/>
    </row>
    <row r="105" spans="1:12" s="11" customFormat="1" ht="39.950000000000003" customHeight="1" x14ac:dyDescent="0.25">
      <c r="A105" s="444"/>
      <c r="B105" s="262"/>
      <c r="C105" s="262"/>
      <c r="D105" s="262"/>
      <c r="E105" s="262"/>
      <c r="F105" s="262"/>
      <c r="G105" s="262"/>
      <c r="H105" s="262"/>
      <c r="I105" s="262"/>
      <c r="J105" s="262"/>
      <c r="K105" s="262"/>
      <c r="L105" s="263"/>
    </row>
    <row r="106" spans="1:12" s="11" customFormat="1" ht="39.950000000000003" customHeight="1" x14ac:dyDescent="0.25">
      <c r="A106" s="444"/>
      <c r="B106" s="262"/>
      <c r="C106" s="262"/>
      <c r="D106" s="262"/>
      <c r="E106" s="262"/>
      <c r="F106" s="262"/>
      <c r="G106" s="262"/>
      <c r="H106" s="262"/>
      <c r="I106" s="262"/>
      <c r="J106" s="262"/>
      <c r="K106" s="262"/>
      <c r="L106" s="263"/>
    </row>
    <row r="107" spans="1:12" s="11" customFormat="1" ht="39.950000000000003" customHeight="1" x14ac:dyDescent="0.25">
      <c r="A107" s="261" t="s">
        <v>164</v>
      </c>
      <c r="B107" s="262"/>
      <c r="C107" s="262"/>
      <c r="D107" s="262"/>
      <c r="E107" s="262"/>
      <c r="F107" s="262"/>
      <c r="G107" s="262"/>
      <c r="H107" s="262"/>
      <c r="I107" s="262"/>
      <c r="J107" s="262"/>
      <c r="K107" s="262"/>
      <c r="L107" s="263"/>
    </row>
    <row r="108" spans="1:12" s="11" customFormat="1" ht="33.6" customHeight="1" x14ac:dyDescent="0.25">
      <c r="A108" s="444"/>
      <c r="B108" s="262"/>
      <c r="C108" s="262"/>
      <c r="D108" s="262"/>
      <c r="E108" s="262"/>
      <c r="F108" s="262"/>
      <c r="G108" s="262"/>
      <c r="H108" s="262"/>
      <c r="I108" s="262"/>
      <c r="J108" s="262"/>
      <c r="K108" s="262"/>
      <c r="L108" s="263"/>
    </row>
    <row r="109" spans="1:12" s="11" customFormat="1" ht="39.950000000000003" customHeight="1" x14ac:dyDescent="0.25">
      <c r="A109" s="444"/>
      <c r="B109" s="262"/>
      <c r="C109" s="262"/>
      <c r="D109" s="262"/>
      <c r="E109" s="262"/>
      <c r="F109" s="262"/>
      <c r="G109" s="262"/>
      <c r="H109" s="262"/>
      <c r="I109" s="262"/>
      <c r="J109" s="262"/>
      <c r="K109" s="262"/>
      <c r="L109" s="263"/>
    </row>
    <row r="110" spans="1:12" s="11" customFormat="1" ht="35.1" customHeight="1" x14ac:dyDescent="0.25">
      <c r="A110" s="443" t="s">
        <v>53</v>
      </c>
      <c r="B110" s="262"/>
      <c r="C110" s="262"/>
      <c r="D110" s="262"/>
      <c r="E110" s="262"/>
      <c r="F110" s="262"/>
      <c r="G110" s="262"/>
      <c r="H110" s="262"/>
      <c r="I110" s="262"/>
      <c r="J110" s="262"/>
      <c r="K110" s="262"/>
      <c r="L110" s="263"/>
    </row>
    <row r="111" spans="1:12" s="11" customFormat="1" ht="35.1" customHeight="1" x14ac:dyDescent="0.25">
      <c r="A111" s="444"/>
      <c r="B111" s="262"/>
      <c r="C111" s="262"/>
      <c r="D111" s="262"/>
      <c r="E111" s="262"/>
      <c r="F111" s="262"/>
      <c r="G111" s="262"/>
      <c r="H111" s="262"/>
      <c r="I111" s="262"/>
      <c r="J111" s="262"/>
      <c r="K111" s="262"/>
      <c r="L111" s="263"/>
    </row>
    <row r="112" spans="1:12" s="11" customFormat="1" ht="35.1" customHeight="1" x14ac:dyDescent="0.25">
      <c r="A112" s="444"/>
      <c r="B112" s="262"/>
      <c r="C112" s="262"/>
      <c r="D112" s="262"/>
      <c r="E112" s="262"/>
      <c r="F112" s="262"/>
      <c r="G112" s="262"/>
      <c r="H112" s="262"/>
      <c r="I112" s="262"/>
      <c r="J112" s="262"/>
      <c r="K112" s="262"/>
      <c r="L112" s="263"/>
    </row>
    <row r="113" spans="1:12" s="11" customFormat="1" ht="30" customHeight="1" x14ac:dyDescent="0.25">
      <c r="A113" s="256" t="s">
        <v>165</v>
      </c>
      <c r="B113" s="257"/>
      <c r="C113" s="257"/>
      <c r="D113" s="257"/>
      <c r="E113" s="257"/>
      <c r="F113" s="257"/>
      <c r="G113" s="257"/>
      <c r="H113" s="257"/>
      <c r="I113" s="257"/>
      <c r="J113" s="257"/>
      <c r="K113" s="257"/>
      <c r="L113" s="258"/>
    </row>
    <row r="114" spans="1:12" s="11" customFormat="1" ht="30" customHeight="1" x14ac:dyDescent="0.25">
      <c r="A114" s="259"/>
      <c r="B114" s="257"/>
      <c r="C114" s="257"/>
      <c r="D114" s="257"/>
      <c r="E114" s="257"/>
      <c r="F114" s="257"/>
      <c r="G114" s="257"/>
      <c r="H114" s="257"/>
      <c r="I114" s="257"/>
      <c r="J114" s="257"/>
      <c r="K114" s="257"/>
      <c r="L114" s="258"/>
    </row>
    <row r="115" spans="1:12" ht="39.950000000000003" customHeight="1" x14ac:dyDescent="0.25">
      <c r="A115" s="260" t="s">
        <v>54</v>
      </c>
      <c r="B115" s="257"/>
      <c r="C115" s="257"/>
      <c r="D115" s="257"/>
      <c r="E115" s="257"/>
      <c r="F115" s="257"/>
      <c r="G115" s="257"/>
      <c r="H115" s="257"/>
      <c r="I115" s="257"/>
      <c r="J115" s="257"/>
      <c r="K115" s="257"/>
      <c r="L115" s="258"/>
    </row>
    <row r="116" spans="1:12" ht="39.950000000000003" customHeight="1" x14ac:dyDescent="0.25">
      <c r="A116" s="259"/>
      <c r="B116" s="257"/>
      <c r="C116" s="257"/>
      <c r="D116" s="257"/>
      <c r="E116" s="257"/>
      <c r="F116" s="257"/>
      <c r="G116" s="257"/>
      <c r="H116" s="257"/>
      <c r="I116" s="257"/>
      <c r="J116" s="257"/>
      <c r="K116" s="257"/>
      <c r="L116" s="258"/>
    </row>
    <row r="117" spans="1:12" ht="39.950000000000003" customHeight="1" x14ac:dyDescent="0.25">
      <c r="A117" s="259"/>
      <c r="B117" s="257"/>
      <c r="C117" s="257"/>
      <c r="D117" s="257"/>
      <c r="E117" s="257"/>
      <c r="F117" s="257"/>
      <c r="G117" s="257"/>
      <c r="H117" s="257"/>
      <c r="I117" s="257"/>
      <c r="J117" s="257"/>
      <c r="K117" s="257"/>
      <c r="L117" s="258"/>
    </row>
    <row r="118" spans="1:12" s="11" customFormat="1" ht="35.1" customHeight="1" x14ac:dyDescent="0.25">
      <c r="A118" s="261" t="s">
        <v>166</v>
      </c>
      <c r="B118" s="262"/>
      <c r="C118" s="262"/>
      <c r="D118" s="262"/>
      <c r="E118" s="262"/>
      <c r="F118" s="262"/>
      <c r="G118" s="262"/>
      <c r="H118" s="262"/>
      <c r="I118" s="262"/>
      <c r="J118" s="262"/>
      <c r="K118" s="262"/>
      <c r="L118" s="263"/>
    </row>
    <row r="119" spans="1:12" s="11" customFormat="1" ht="22.5" customHeight="1" thickBot="1" x14ac:dyDescent="0.3">
      <c r="A119" s="264"/>
      <c r="B119" s="265"/>
      <c r="C119" s="265"/>
      <c r="D119" s="265"/>
      <c r="E119" s="265"/>
      <c r="F119" s="265"/>
      <c r="G119" s="265"/>
      <c r="H119" s="265"/>
      <c r="I119" s="265"/>
      <c r="J119" s="265"/>
      <c r="K119" s="265"/>
      <c r="L119" s="266"/>
    </row>
    <row r="120" spans="1:12" ht="9.9499999999999993" customHeight="1" thickBot="1" x14ac:dyDescent="0.3"/>
    <row r="121" spans="1:12" ht="40.5" customHeight="1" thickBot="1" x14ac:dyDescent="0.3">
      <c r="A121" s="239" t="s">
        <v>167</v>
      </c>
      <c r="B121" s="240"/>
      <c r="C121" s="240"/>
      <c r="D121" s="240"/>
      <c r="E121" s="240"/>
      <c r="F121" s="240"/>
      <c r="G121" s="240"/>
      <c r="H121" s="240"/>
      <c r="I121" s="240"/>
      <c r="J121" s="240"/>
      <c r="K121" s="240"/>
      <c r="L121" s="241"/>
    </row>
    <row r="122" spans="1:12" x14ac:dyDescent="0.25">
      <c r="A122" s="203" t="s">
        <v>70</v>
      </c>
      <c r="B122" s="204"/>
      <c r="C122" s="204"/>
      <c r="D122" s="204"/>
      <c r="E122" s="204"/>
      <c r="F122" s="204"/>
      <c r="G122" s="204"/>
      <c r="H122" s="32"/>
      <c r="I122" s="33"/>
      <c r="J122" s="33"/>
      <c r="K122" s="445" t="s">
        <v>71</v>
      </c>
      <c r="L122" s="446"/>
    </row>
    <row r="123" spans="1:12" x14ac:dyDescent="0.25">
      <c r="A123" s="205" t="s">
        <v>73</v>
      </c>
      <c r="B123" s="206"/>
      <c r="C123" s="206"/>
      <c r="D123" s="206"/>
      <c r="E123" s="206"/>
      <c r="F123" s="206"/>
      <c r="G123" s="206"/>
      <c r="H123" s="25"/>
      <c r="I123" s="31"/>
      <c r="J123" s="55"/>
      <c r="K123" s="447" t="s">
        <v>72</v>
      </c>
      <c r="L123" s="448"/>
    </row>
    <row r="124" spans="1:12" x14ac:dyDescent="0.25">
      <c r="A124" s="205" t="s">
        <v>74</v>
      </c>
      <c r="B124" s="206"/>
      <c r="C124" s="206"/>
      <c r="D124" s="206"/>
      <c r="E124" s="206"/>
      <c r="F124" s="206"/>
      <c r="G124" s="206"/>
      <c r="H124" s="25"/>
      <c r="I124" s="31"/>
      <c r="J124" s="55"/>
      <c r="K124" s="447" t="s">
        <v>75</v>
      </c>
      <c r="L124" s="448"/>
    </row>
    <row r="125" spans="1:12" ht="15.75" thickBot="1" x14ac:dyDescent="0.3">
      <c r="A125" s="207" t="s">
        <v>69</v>
      </c>
      <c r="B125" s="208"/>
      <c r="C125" s="208"/>
      <c r="D125" s="208"/>
      <c r="E125" s="208"/>
      <c r="F125" s="208"/>
      <c r="G125" s="208"/>
      <c r="H125" s="19"/>
      <c r="I125" s="20"/>
      <c r="J125" s="20"/>
      <c r="K125" s="270" t="s">
        <v>75</v>
      </c>
      <c r="L125" s="271"/>
    </row>
    <row r="126" spans="1:12" x14ac:dyDescent="0.25">
      <c r="A126" s="209" t="s">
        <v>65</v>
      </c>
      <c r="B126" s="210"/>
      <c r="C126" s="210"/>
      <c r="D126" s="210"/>
      <c r="E126" s="210"/>
      <c r="F126" s="210"/>
      <c r="G126" s="210"/>
      <c r="H126" s="210"/>
      <c r="I126" s="210"/>
      <c r="J126" s="210"/>
      <c r="K126" s="210"/>
      <c r="L126" s="211"/>
    </row>
    <row r="127" spans="1:12" x14ac:dyDescent="0.25">
      <c r="A127" s="212" t="s">
        <v>66</v>
      </c>
      <c r="B127" s="213"/>
      <c r="C127" s="213"/>
      <c r="D127" s="213"/>
      <c r="E127" s="213"/>
      <c r="F127" s="213"/>
      <c r="G127" s="213"/>
      <c r="H127" s="213"/>
      <c r="I127" s="213"/>
      <c r="J127" s="213"/>
      <c r="K127" s="213"/>
      <c r="L127" s="214"/>
    </row>
    <row r="128" spans="1:12" x14ac:dyDescent="0.25">
      <c r="A128" s="212" t="s">
        <v>67</v>
      </c>
      <c r="B128" s="213"/>
      <c r="C128" s="213"/>
      <c r="D128" s="213"/>
      <c r="E128" s="213"/>
      <c r="F128" s="213"/>
      <c r="G128" s="213"/>
      <c r="H128" s="213"/>
      <c r="I128" s="213"/>
      <c r="J128" s="213"/>
      <c r="K128" s="213"/>
      <c r="L128" s="214"/>
    </row>
    <row r="129" spans="1:12" ht="15.75" thickBot="1" x14ac:dyDescent="0.3">
      <c r="A129" s="215" t="s">
        <v>68</v>
      </c>
      <c r="B129" s="216"/>
      <c r="C129" s="216"/>
      <c r="D129" s="216"/>
      <c r="E129" s="216"/>
      <c r="F129" s="216"/>
      <c r="G129" s="216"/>
      <c r="H129" s="216"/>
      <c r="I129" s="216"/>
      <c r="J129" s="216"/>
      <c r="K129" s="216"/>
      <c r="L129" s="217"/>
    </row>
    <row r="130" spans="1:12" ht="9.9499999999999993" customHeight="1" thickBot="1" x14ac:dyDescent="0.3"/>
    <row r="131" spans="1:12" ht="20.100000000000001" customHeight="1" thickBot="1" x14ac:dyDescent="0.3">
      <c r="A131" s="239" t="s">
        <v>168</v>
      </c>
      <c r="B131" s="240"/>
      <c r="C131" s="240"/>
      <c r="D131" s="240"/>
      <c r="E131" s="240"/>
      <c r="F131" s="240"/>
      <c r="G131" s="240"/>
      <c r="H131" s="240"/>
      <c r="I131" s="240"/>
      <c r="J131" s="240"/>
      <c r="K131" s="240"/>
      <c r="L131" s="241"/>
    </row>
    <row r="132" spans="1:12" s="22" customFormat="1" ht="40.5" customHeight="1" x14ac:dyDescent="0.25">
      <c r="A132" s="267" t="s">
        <v>169</v>
      </c>
      <c r="B132" s="268"/>
      <c r="C132" s="268"/>
      <c r="D132" s="268"/>
      <c r="E132" s="268"/>
      <c r="F132" s="268"/>
      <c r="G132" s="268"/>
      <c r="H132" s="268"/>
      <c r="I132" s="268"/>
      <c r="J132" s="268"/>
      <c r="K132" s="268"/>
      <c r="L132" s="269"/>
    </row>
    <row r="133" spans="1:12" s="30" customFormat="1" ht="69.599999999999994" customHeight="1" x14ac:dyDescent="0.25">
      <c r="A133" s="35"/>
      <c r="B133" s="37" t="s">
        <v>80</v>
      </c>
      <c r="C133" s="29"/>
      <c r="D133" s="190"/>
      <c r="E133" s="191"/>
      <c r="F133" s="430" t="s">
        <v>170</v>
      </c>
      <c r="G133" s="430"/>
      <c r="H133" s="430"/>
      <c r="I133" s="430"/>
      <c r="J133" s="430"/>
      <c r="K133" s="430"/>
      <c r="L133" s="432"/>
    </row>
    <row r="134" spans="1:12" s="30" customFormat="1" ht="54.95" customHeight="1" x14ac:dyDescent="0.25">
      <c r="A134" s="35"/>
      <c r="B134" s="37" t="s">
        <v>81</v>
      </c>
      <c r="C134" s="29"/>
      <c r="D134" s="190"/>
      <c r="E134" s="191"/>
      <c r="F134" s="430" t="s">
        <v>171</v>
      </c>
      <c r="G134" s="430"/>
      <c r="H134" s="430"/>
      <c r="I134" s="430"/>
      <c r="J134" s="430"/>
      <c r="K134" s="430"/>
      <c r="L134" s="431"/>
    </row>
    <row r="135" spans="1:12" s="30" customFormat="1" ht="51.95" customHeight="1" x14ac:dyDescent="0.25">
      <c r="A135" s="35"/>
      <c r="B135" s="37" t="s">
        <v>82</v>
      </c>
      <c r="C135" s="29"/>
      <c r="D135" s="190"/>
      <c r="E135" s="191"/>
      <c r="F135" s="430" t="s">
        <v>172</v>
      </c>
      <c r="G135" s="430"/>
      <c r="H135" s="430"/>
      <c r="I135" s="430"/>
      <c r="J135" s="430"/>
      <c r="K135" s="430"/>
      <c r="L135" s="431"/>
    </row>
    <row r="136" spans="1:12" s="30" customFormat="1" ht="50.1" customHeight="1" x14ac:dyDescent="0.25">
      <c r="A136" s="35"/>
      <c r="B136" s="37" t="s">
        <v>83</v>
      </c>
      <c r="C136" s="29"/>
      <c r="D136" s="190"/>
      <c r="E136" s="191"/>
      <c r="F136" s="430" t="s">
        <v>77</v>
      </c>
      <c r="G136" s="430"/>
      <c r="H136" s="430"/>
      <c r="I136" s="430"/>
      <c r="J136" s="430"/>
      <c r="K136" s="430"/>
      <c r="L136" s="431"/>
    </row>
    <row r="137" spans="1:12" s="30" customFormat="1" ht="60" customHeight="1" x14ac:dyDescent="0.25">
      <c r="A137" s="35"/>
      <c r="B137" s="37" t="s">
        <v>84</v>
      </c>
      <c r="C137" s="29"/>
      <c r="D137" s="190"/>
      <c r="E137" s="191"/>
      <c r="F137" s="430" t="s">
        <v>173</v>
      </c>
      <c r="G137" s="430"/>
      <c r="H137" s="430"/>
      <c r="I137" s="430"/>
      <c r="J137" s="430"/>
      <c r="K137" s="430"/>
      <c r="L137" s="431"/>
    </row>
    <row r="138" spans="1:12" s="30" customFormat="1" ht="80.099999999999994" customHeight="1" x14ac:dyDescent="0.25">
      <c r="A138" s="35"/>
      <c r="B138" s="37" t="s">
        <v>85</v>
      </c>
      <c r="C138" s="29"/>
      <c r="D138" s="190"/>
      <c r="E138" s="191"/>
      <c r="F138" s="430" t="s">
        <v>78</v>
      </c>
      <c r="G138" s="430"/>
      <c r="H138" s="430"/>
      <c r="I138" s="430"/>
      <c r="J138" s="430"/>
      <c r="K138" s="430"/>
      <c r="L138" s="431"/>
    </row>
    <row r="139" spans="1:12" s="30" customFormat="1" ht="50.45" customHeight="1" x14ac:dyDescent="0.25">
      <c r="A139" s="35"/>
      <c r="B139" s="37" t="s">
        <v>86</v>
      </c>
      <c r="C139" s="29"/>
      <c r="D139" s="190"/>
      <c r="E139" s="191"/>
      <c r="F139" s="430" t="s">
        <v>79</v>
      </c>
      <c r="G139" s="430"/>
      <c r="H139" s="430"/>
      <c r="I139" s="430"/>
      <c r="J139" s="430"/>
      <c r="K139" s="430"/>
      <c r="L139" s="431"/>
    </row>
    <row r="140" spans="1:12" s="30" customFormat="1" ht="64.5" customHeight="1" x14ac:dyDescent="0.25">
      <c r="A140" s="35"/>
      <c r="B140" s="37" t="s">
        <v>87</v>
      </c>
      <c r="C140" s="29"/>
      <c r="D140" s="190"/>
      <c r="E140" s="191"/>
      <c r="F140" s="430" t="s">
        <v>174</v>
      </c>
      <c r="G140" s="430"/>
      <c r="H140" s="430"/>
      <c r="I140" s="430"/>
      <c r="J140" s="430"/>
      <c r="K140" s="430"/>
      <c r="L140" s="432"/>
    </row>
    <row r="141" spans="1:12" s="30" customFormat="1" ht="48.6" customHeight="1" x14ac:dyDescent="0.25">
      <c r="A141" s="35"/>
      <c r="B141" s="37" t="s">
        <v>88</v>
      </c>
      <c r="C141" s="29"/>
      <c r="D141" s="190"/>
      <c r="E141" s="191"/>
      <c r="F141" s="430" t="s">
        <v>103</v>
      </c>
      <c r="G141" s="430"/>
      <c r="H141" s="430"/>
      <c r="I141" s="430"/>
      <c r="J141" s="430"/>
      <c r="K141" s="430"/>
      <c r="L141" s="432"/>
    </row>
    <row r="142" spans="1:12" s="30" customFormat="1" ht="111.6" customHeight="1" x14ac:dyDescent="0.25">
      <c r="A142" s="35"/>
      <c r="B142" s="37" t="s">
        <v>89</v>
      </c>
      <c r="C142" s="29"/>
      <c r="D142" s="190"/>
      <c r="E142" s="191"/>
      <c r="F142" s="430" t="s">
        <v>104</v>
      </c>
      <c r="G142" s="430"/>
      <c r="H142" s="430"/>
      <c r="I142" s="430"/>
      <c r="J142" s="430"/>
      <c r="K142" s="430"/>
      <c r="L142" s="432"/>
    </row>
    <row r="143" spans="1:12" s="30" customFormat="1" ht="33.6" customHeight="1" x14ac:dyDescent="0.25">
      <c r="A143" s="35"/>
      <c r="B143" s="37" t="s">
        <v>90</v>
      </c>
      <c r="C143" s="29"/>
      <c r="D143" s="190"/>
      <c r="E143" s="191"/>
      <c r="F143" s="430" t="s">
        <v>76</v>
      </c>
      <c r="G143" s="430"/>
      <c r="H143" s="430"/>
      <c r="I143" s="430"/>
      <c r="J143" s="430"/>
      <c r="K143" s="430"/>
      <c r="L143" s="432"/>
    </row>
    <row r="144" spans="1:12" s="30" customFormat="1" ht="91.5" customHeight="1" x14ac:dyDescent="0.25">
      <c r="A144" s="35"/>
      <c r="B144" s="192" t="s">
        <v>91</v>
      </c>
      <c r="C144" s="29"/>
      <c r="D144" s="190"/>
      <c r="E144" s="191"/>
      <c r="F144" s="433" t="s">
        <v>175</v>
      </c>
      <c r="G144" s="433"/>
      <c r="H144" s="433"/>
      <c r="I144" s="433"/>
      <c r="J144" s="433"/>
      <c r="K144" s="433"/>
      <c r="L144" s="434"/>
    </row>
    <row r="145" spans="1:12" s="34" customFormat="1" ht="80.099999999999994" customHeight="1" thickBot="1" x14ac:dyDescent="0.3">
      <c r="A145" s="36"/>
      <c r="B145" s="272" t="s">
        <v>105</v>
      </c>
      <c r="C145" s="273"/>
      <c r="D145" s="273"/>
      <c r="E145" s="273"/>
      <c r="F145" s="273"/>
      <c r="G145" s="273"/>
      <c r="H145" s="273"/>
      <c r="I145" s="273"/>
      <c r="J145" s="273"/>
      <c r="K145" s="273"/>
      <c r="L145" s="274"/>
    </row>
    <row r="146" spans="1:12" s="23" customFormat="1" ht="9.9499999999999993" customHeight="1" thickBot="1" x14ac:dyDescent="0.3">
      <c r="B146" s="24"/>
      <c r="C146" s="26"/>
      <c r="D146" s="27"/>
      <c r="E146" s="28"/>
      <c r="F146" s="28"/>
      <c r="G146" s="28"/>
      <c r="H146" s="28"/>
      <c r="I146" s="28"/>
      <c r="J146" s="28"/>
      <c r="K146" s="28"/>
      <c r="L146" s="28"/>
    </row>
    <row r="147" spans="1:12" s="2" customFormat="1" ht="20.100000000000001" customHeight="1" thickBot="1" x14ac:dyDescent="0.3">
      <c r="A147" s="245" t="s">
        <v>44</v>
      </c>
      <c r="B147" s="246"/>
      <c r="C147" s="246"/>
      <c r="D147" s="246"/>
      <c r="E147" s="246"/>
      <c r="F147" s="246"/>
      <c r="G147" s="246"/>
      <c r="H147" s="246"/>
      <c r="I147" s="246"/>
      <c r="J147" s="246"/>
      <c r="K147" s="246"/>
      <c r="L147" s="247"/>
    </row>
    <row r="148" spans="1:12" s="14" customFormat="1" ht="69.95" customHeight="1" thickBot="1" x14ac:dyDescent="0.3">
      <c r="A148" s="245" t="s">
        <v>45</v>
      </c>
      <c r="B148" s="246"/>
      <c r="C148" s="247"/>
      <c r="D148" s="245" t="s">
        <v>46</v>
      </c>
      <c r="E148" s="246"/>
      <c r="F148" s="251" t="s">
        <v>50</v>
      </c>
      <c r="G148" s="252"/>
      <c r="H148" s="253"/>
      <c r="I148" s="251" t="s">
        <v>49</v>
      </c>
      <c r="J148" s="252"/>
      <c r="K148" s="254"/>
      <c r="L148" s="255"/>
    </row>
    <row r="149" spans="1:12" ht="99.95" customHeight="1" thickBot="1" x14ac:dyDescent="0.3">
      <c r="A149" s="220"/>
      <c r="B149" s="219"/>
      <c r="C149" s="221"/>
      <c r="D149" s="218"/>
      <c r="E149" s="219"/>
      <c r="F149" s="222"/>
      <c r="G149" s="223"/>
      <c r="H149" s="224"/>
      <c r="I149" s="222"/>
      <c r="J149" s="223"/>
      <c r="K149" s="223"/>
      <c r="L149" s="224"/>
    </row>
    <row r="150" spans="1:12" ht="17.45" customHeight="1" x14ac:dyDescent="0.25">
      <c r="F150" s="248" t="s">
        <v>47</v>
      </c>
      <c r="G150" s="249"/>
      <c r="H150" s="249"/>
      <c r="I150" s="249" t="s">
        <v>48</v>
      </c>
      <c r="J150" s="249"/>
      <c r="K150" s="249"/>
      <c r="L150" s="250"/>
    </row>
    <row r="151" spans="1:12" ht="30" customHeight="1" thickBot="1" x14ac:dyDescent="0.3">
      <c r="F151" s="242" t="s">
        <v>55</v>
      </c>
      <c r="G151" s="243"/>
      <c r="H151" s="243"/>
      <c r="I151" s="243"/>
      <c r="J151" s="243"/>
      <c r="K151" s="243"/>
      <c r="L151" s="244"/>
    </row>
    <row r="153" spans="1:12" x14ac:dyDescent="0.25">
      <c r="D153" s="13"/>
    </row>
  </sheetData>
  <mergeCells count="140">
    <mergeCell ref="J85:K85"/>
    <mergeCell ref="K91:L97"/>
    <mergeCell ref="F133:L133"/>
    <mergeCell ref="F134:L134"/>
    <mergeCell ref="F135:L135"/>
    <mergeCell ref="F136:L136"/>
    <mergeCell ref="F137:L137"/>
    <mergeCell ref="F138:L138"/>
    <mergeCell ref="A110:L112"/>
    <mergeCell ref="A124:G124"/>
    <mergeCell ref="K122:L122"/>
    <mergeCell ref="K123:L123"/>
    <mergeCell ref="K124:L124"/>
    <mergeCell ref="A101:L103"/>
    <mergeCell ref="A104:L106"/>
    <mergeCell ref="A107:L109"/>
    <mergeCell ref="B82:L82"/>
    <mergeCell ref="D77:G77"/>
    <mergeCell ref="D78:G78"/>
    <mergeCell ref="A75:F75"/>
    <mergeCell ref="H75:H76"/>
    <mergeCell ref="I41:K41"/>
    <mergeCell ref="D34:F34"/>
    <mergeCell ref="D25:F25"/>
    <mergeCell ref="A15:D17"/>
    <mergeCell ref="E15:L15"/>
    <mergeCell ref="E16:L16"/>
    <mergeCell ref="E17:L17"/>
    <mergeCell ref="A39:L39"/>
    <mergeCell ref="A41:B53"/>
    <mergeCell ref="A55:L55"/>
    <mergeCell ref="I56:K56"/>
    <mergeCell ref="A56:B63"/>
    <mergeCell ref="A65:L65"/>
    <mergeCell ref="A66:B73"/>
    <mergeCell ref="I66:K66"/>
    <mergeCell ref="B80:L80"/>
    <mergeCell ref="I75:K75"/>
    <mergeCell ref="B81:L81"/>
    <mergeCell ref="A87:C87"/>
    <mergeCell ref="A88:C88"/>
    <mergeCell ref="A97:B97"/>
    <mergeCell ref="A98:L98"/>
    <mergeCell ref="E91:F97"/>
    <mergeCell ref="H91:I97"/>
    <mergeCell ref="G85:H85"/>
    <mergeCell ref="A85:C86"/>
    <mergeCell ref="D85:E85"/>
    <mergeCell ref="L85:L87"/>
    <mergeCell ref="L88:L90"/>
    <mergeCell ref="I88:I90"/>
    <mergeCell ref="F85:F87"/>
    <mergeCell ref="I85:I87"/>
    <mergeCell ref="A89:C89"/>
    <mergeCell ref="A90:C90"/>
    <mergeCell ref="A91:C91"/>
    <mergeCell ref="A92:C92"/>
    <mergeCell ref="A93:B93"/>
    <mergeCell ref="F88:F90"/>
    <mergeCell ref="A94:B94"/>
    <mergeCell ref="A95:B95"/>
    <mergeCell ref="A96:B96"/>
    <mergeCell ref="J93:J97"/>
    <mergeCell ref="D36:L36"/>
    <mergeCell ref="D35:L35"/>
    <mergeCell ref="D10:L10"/>
    <mergeCell ref="A5:C5"/>
    <mergeCell ref="A6:C6"/>
    <mergeCell ref="A7:C7"/>
    <mergeCell ref="A8:C8"/>
    <mergeCell ref="A9:C9"/>
    <mergeCell ref="D5:G5"/>
    <mergeCell ref="D6:G6"/>
    <mergeCell ref="D7:G7"/>
    <mergeCell ref="D8:G8"/>
    <mergeCell ref="D9:G9"/>
    <mergeCell ref="H5:L5"/>
    <mergeCell ref="H6:I6"/>
    <mergeCell ref="H7:I7"/>
    <mergeCell ref="H8:I8"/>
    <mergeCell ref="H9:I9"/>
    <mergeCell ref="J6:L6"/>
    <mergeCell ref="J7:L7"/>
    <mergeCell ref="J8:L8"/>
    <mergeCell ref="J9:L9"/>
    <mergeCell ref="A10:C10"/>
    <mergeCell ref="A12:L12"/>
    <mergeCell ref="A13:C13"/>
    <mergeCell ref="A14:C14"/>
    <mergeCell ref="K14:L14"/>
    <mergeCell ref="A11:L11"/>
    <mergeCell ref="D27:L27"/>
    <mergeCell ref="A18:C27"/>
    <mergeCell ref="D26:L26"/>
    <mergeCell ref="F151:L151"/>
    <mergeCell ref="A148:C148"/>
    <mergeCell ref="D148:E148"/>
    <mergeCell ref="A147:L147"/>
    <mergeCell ref="F150:H150"/>
    <mergeCell ref="I150:L150"/>
    <mergeCell ref="F148:H148"/>
    <mergeCell ref="I148:L148"/>
    <mergeCell ref="A113:L114"/>
    <mergeCell ref="A115:L117"/>
    <mergeCell ref="A118:L119"/>
    <mergeCell ref="A131:L131"/>
    <mergeCell ref="A121:L121"/>
    <mergeCell ref="A132:L132"/>
    <mergeCell ref="K125:L125"/>
    <mergeCell ref="B145:L145"/>
    <mergeCell ref="F139:L139"/>
    <mergeCell ref="F140:L140"/>
    <mergeCell ref="F141:L141"/>
    <mergeCell ref="F142:L142"/>
    <mergeCell ref="F143:L143"/>
    <mergeCell ref="F144:L144"/>
    <mergeCell ref="A1:L1"/>
    <mergeCell ref="A122:G122"/>
    <mergeCell ref="A123:G123"/>
    <mergeCell ref="A125:G125"/>
    <mergeCell ref="A126:L126"/>
    <mergeCell ref="A128:L128"/>
    <mergeCell ref="A127:L127"/>
    <mergeCell ref="A129:L129"/>
    <mergeCell ref="D149:E149"/>
    <mergeCell ref="A149:C149"/>
    <mergeCell ref="F149:H149"/>
    <mergeCell ref="I149:L149"/>
    <mergeCell ref="A28:C36"/>
    <mergeCell ref="I25:K25"/>
    <mergeCell ref="I34:K34"/>
    <mergeCell ref="A100:L100"/>
    <mergeCell ref="A2:L2"/>
    <mergeCell ref="A40:L40"/>
    <mergeCell ref="D13:L13"/>
    <mergeCell ref="D14:E14"/>
    <mergeCell ref="H14:I14"/>
    <mergeCell ref="F14:G14"/>
    <mergeCell ref="A3:L3"/>
    <mergeCell ref="A4:L4"/>
  </mergeCells>
  <conditionalFormatting sqref="L2 L84 K86 L99 L120 L130 L37:L38 L42:L54 L57:L63 L152:L1048576 L40">
    <cfRule type="containsText" dxfId="70" priority="16" operator="containsText" text="BŁĄD">
      <formula>NOT(ISERROR(SEARCH("BŁĄD",K2)))</formula>
    </cfRule>
  </conditionalFormatting>
  <conditionalFormatting sqref="J85">
    <cfRule type="containsText" dxfId="69" priority="14" operator="containsText" text="BŁĄD">
      <formula>NOT(ISERROR(SEARCH("BŁĄD",J85)))</formula>
    </cfRule>
  </conditionalFormatting>
  <conditionalFormatting sqref="L55">
    <cfRule type="containsText" dxfId="68" priority="8" operator="containsText" text="BŁĄD">
      <formula>NOT(ISERROR(SEARCH("BŁĄD",L55)))</formula>
    </cfRule>
  </conditionalFormatting>
  <conditionalFormatting sqref="L67:L74">
    <cfRule type="containsText" dxfId="67" priority="7" operator="containsText" text="BŁĄD">
      <formula>NOT(ISERROR(SEARCH("BŁĄD",L67)))</formula>
    </cfRule>
  </conditionalFormatting>
  <conditionalFormatting sqref="L65">
    <cfRule type="containsText" dxfId="66" priority="6" operator="containsText" text="BŁĄD">
      <formula>NOT(ISERROR(SEARCH("BŁĄD",L65)))</formula>
    </cfRule>
  </conditionalFormatting>
  <conditionalFormatting sqref="L78:L79">
    <cfRule type="containsText" dxfId="65" priority="5" operator="containsText" text="BŁĄD">
      <formula>NOT(ISERROR(SEARCH("BŁĄD",L78)))</formula>
    </cfRule>
  </conditionalFormatting>
  <conditionalFormatting sqref="L77">
    <cfRule type="containsText" dxfId="64" priority="3" operator="containsText" text="BŁĄD">
      <formula>NOT(ISERROR(SEARCH("BŁĄD",L77)))</formula>
    </cfRule>
  </conditionalFormatting>
  <conditionalFormatting sqref="L76">
    <cfRule type="containsText" dxfId="63" priority="2" operator="containsText" text="BŁĄD">
      <formula>NOT(ISERROR(SEARCH("BŁĄD",L76)))</formula>
    </cfRule>
  </conditionalFormatting>
  <conditionalFormatting sqref="L39">
    <cfRule type="containsText" dxfId="62" priority="1" operator="containsText" text="BŁĄD">
      <formula>NOT(ISERROR(SEARCH("BŁĄD",L39)))</formula>
    </cfRule>
  </conditionalFormatting>
  <printOptions horizontalCentered="1" verticalCentered="1"/>
  <pageMargins left="0.70866141732283472" right="0.70866141732283472" top="0.74803149606299213" bottom="0.74803149606299213" header="0.31496062992125984" footer="0.31496062992125984"/>
  <pageSetup paperSize="9" scale="71" fitToHeight="0" orientation="landscape" r:id="rId1"/>
  <headerFooter>
    <oddHeader>&amp;R.</oddHead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1247775</xdr:colOff>
                    <xdr:row>121</xdr:row>
                    <xdr:rowOff>9525</xdr:rowOff>
                  </from>
                  <to>
                    <xdr:col>7</xdr:col>
                    <xdr:colOff>485775</xdr:colOff>
                    <xdr:row>122</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1247775</xdr:colOff>
                    <xdr:row>122</xdr:row>
                    <xdr:rowOff>9525</xdr:rowOff>
                  </from>
                  <to>
                    <xdr:col>7</xdr:col>
                    <xdr:colOff>485775</xdr:colOff>
                    <xdr:row>123</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7</xdr:col>
                    <xdr:colOff>1133475</xdr:colOff>
                    <xdr:row>122</xdr:row>
                    <xdr:rowOff>19050</xdr:rowOff>
                  </from>
                  <to>
                    <xdr:col>8</xdr:col>
                    <xdr:colOff>371475</xdr:colOff>
                    <xdr:row>123</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1133475</xdr:colOff>
                    <xdr:row>121</xdr:row>
                    <xdr:rowOff>19050</xdr:rowOff>
                  </from>
                  <to>
                    <xdr:col>8</xdr:col>
                    <xdr:colOff>466725</xdr:colOff>
                    <xdr:row>122</xdr:row>
                    <xdr:rowOff>28575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6</xdr:col>
                    <xdr:colOff>1247775</xdr:colOff>
                    <xdr:row>124</xdr:row>
                    <xdr:rowOff>9525</xdr:rowOff>
                  </from>
                  <to>
                    <xdr:col>7</xdr:col>
                    <xdr:colOff>485775</xdr:colOff>
                    <xdr:row>125</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1133475</xdr:colOff>
                    <xdr:row>124</xdr:row>
                    <xdr:rowOff>19050</xdr:rowOff>
                  </from>
                  <to>
                    <xdr:col>8</xdr:col>
                    <xdr:colOff>342900</xdr:colOff>
                    <xdr:row>125</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2</xdr:col>
                    <xdr:colOff>866775</xdr:colOff>
                    <xdr:row>132</xdr:row>
                    <xdr:rowOff>295275</xdr:rowOff>
                  </from>
                  <to>
                    <xdr:col>3</xdr:col>
                    <xdr:colOff>419100</xdr:colOff>
                    <xdr:row>132</xdr:row>
                    <xdr:rowOff>790575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4</xdr:col>
                    <xdr:colOff>57150</xdr:colOff>
                    <xdr:row>132</xdr:row>
                    <xdr:rowOff>295275</xdr:rowOff>
                  </from>
                  <to>
                    <xdr:col>5</xdr:col>
                    <xdr:colOff>57150</xdr:colOff>
                    <xdr:row>132</xdr:row>
                    <xdr:rowOff>762000</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3</xdr:col>
                    <xdr:colOff>981075</xdr:colOff>
                    <xdr:row>132</xdr:row>
                    <xdr:rowOff>314325</xdr:rowOff>
                  </from>
                  <to>
                    <xdr:col>3</xdr:col>
                    <xdr:colOff>1866900</xdr:colOff>
                    <xdr:row>132</xdr:row>
                    <xdr:rowOff>781050</xdr:rowOff>
                  </to>
                </anchor>
              </controlPr>
            </control>
          </mc:Choice>
        </mc:AlternateContent>
        <mc:AlternateContent xmlns:mc="http://schemas.openxmlformats.org/markup-compatibility/2006">
          <mc:Choice Requires="x14">
            <control shapeId="1160" r:id="rId13" name="Check Box 136">
              <controlPr defaultSize="0" autoFill="0" autoLine="0" autoPict="0">
                <anchor moveWithCells="1">
                  <from>
                    <xdr:col>6</xdr:col>
                    <xdr:colOff>1247775</xdr:colOff>
                    <xdr:row>123</xdr:row>
                    <xdr:rowOff>9525</xdr:rowOff>
                  </from>
                  <to>
                    <xdr:col>7</xdr:col>
                    <xdr:colOff>485775</xdr:colOff>
                    <xdr:row>124</xdr:row>
                    <xdr:rowOff>28575</xdr:rowOff>
                  </to>
                </anchor>
              </controlPr>
            </control>
          </mc:Choice>
        </mc:AlternateContent>
        <mc:AlternateContent xmlns:mc="http://schemas.openxmlformats.org/markup-compatibility/2006">
          <mc:Choice Requires="x14">
            <control shapeId="1161" r:id="rId14" name="Check Box 137">
              <controlPr defaultSize="0" autoFill="0" autoLine="0" autoPict="0">
                <anchor moveWithCells="1">
                  <from>
                    <xdr:col>7</xdr:col>
                    <xdr:colOff>1133475</xdr:colOff>
                    <xdr:row>123</xdr:row>
                    <xdr:rowOff>19050</xdr:rowOff>
                  </from>
                  <to>
                    <xdr:col>8</xdr:col>
                    <xdr:colOff>381000</xdr:colOff>
                    <xdr:row>124</xdr:row>
                    <xdr:rowOff>19050</xdr:rowOff>
                  </to>
                </anchor>
              </controlPr>
            </control>
          </mc:Choice>
        </mc:AlternateContent>
        <mc:AlternateContent xmlns:mc="http://schemas.openxmlformats.org/markup-compatibility/2006">
          <mc:Choice Requires="x14">
            <control shapeId="1164" r:id="rId15" name="Check Box 140">
              <controlPr defaultSize="0" autoFill="0" autoLine="0" autoPict="0">
                <anchor moveWithCells="1">
                  <from>
                    <xdr:col>6</xdr:col>
                    <xdr:colOff>1247775</xdr:colOff>
                    <xdr:row>123</xdr:row>
                    <xdr:rowOff>9525</xdr:rowOff>
                  </from>
                  <to>
                    <xdr:col>7</xdr:col>
                    <xdr:colOff>485775</xdr:colOff>
                    <xdr:row>124</xdr:row>
                    <xdr:rowOff>28575</xdr:rowOff>
                  </to>
                </anchor>
              </controlPr>
            </control>
          </mc:Choice>
        </mc:AlternateContent>
        <mc:AlternateContent xmlns:mc="http://schemas.openxmlformats.org/markup-compatibility/2006">
          <mc:Choice Requires="x14">
            <control shapeId="1165" r:id="rId16" name="Check Box 141">
              <controlPr defaultSize="0" autoFill="0" autoLine="0" autoPict="0">
                <anchor moveWithCells="1">
                  <from>
                    <xdr:col>6</xdr:col>
                    <xdr:colOff>1247775</xdr:colOff>
                    <xdr:row>122</xdr:row>
                    <xdr:rowOff>9525</xdr:rowOff>
                  </from>
                  <to>
                    <xdr:col>7</xdr:col>
                    <xdr:colOff>485775</xdr:colOff>
                    <xdr:row>123</xdr:row>
                    <xdr:rowOff>28575</xdr:rowOff>
                  </to>
                </anchor>
              </controlPr>
            </control>
          </mc:Choice>
        </mc:AlternateContent>
        <mc:AlternateContent xmlns:mc="http://schemas.openxmlformats.org/markup-compatibility/2006">
          <mc:Choice Requires="x14">
            <control shapeId="1166" r:id="rId17" name="Check Box 142">
              <controlPr defaultSize="0" autoFill="0" autoLine="0" autoPict="0">
                <anchor moveWithCells="1">
                  <from>
                    <xdr:col>0</xdr:col>
                    <xdr:colOff>0</xdr:colOff>
                    <xdr:row>144</xdr:row>
                    <xdr:rowOff>161925</xdr:rowOff>
                  </from>
                  <to>
                    <xdr:col>1</xdr:col>
                    <xdr:colOff>114300</xdr:colOff>
                    <xdr:row>144</xdr:row>
                    <xdr:rowOff>342900</xdr:rowOff>
                  </to>
                </anchor>
              </controlPr>
            </control>
          </mc:Choice>
        </mc:AlternateContent>
        <mc:AlternateContent xmlns:mc="http://schemas.openxmlformats.org/markup-compatibility/2006">
          <mc:Choice Requires="x14">
            <control shapeId="1167" r:id="rId18" name="Check Box 143">
              <controlPr defaultSize="0" autoFill="0" autoLine="0" autoPict="0">
                <anchor moveWithCells="1">
                  <from>
                    <xdr:col>0</xdr:col>
                    <xdr:colOff>0</xdr:colOff>
                    <xdr:row>144</xdr:row>
                    <xdr:rowOff>666750</xdr:rowOff>
                  </from>
                  <to>
                    <xdr:col>1</xdr:col>
                    <xdr:colOff>114300</xdr:colOff>
                    <xdr:row>144</xdr:row>
                    <xdr:rowOff>952500</xdr:rowOff>
                  </to>
                </anchor>
              </controlPr>
            </control>
          </mc:Choice>
        </mc:AlternateContent>
        <mc:AlternateContent xmlns:mc="http://schemas.openxmlformats.org/markup-compatibility/2006">
          <mc:Choice Requires="x14">
            <control shapeId="1168" r:id="rId19" name="Check Box 144">
              <controlPr defaultSize="0" autoFill="0" autoLine="0" autoPict="0">
                <anchor moveWithCells="1">
                  <from>
                    <xdr:col>2</xdr:col>
                    <xdr:colOff>866775</xdr:colOff>
                    <xdr:row>133</xdr:row>
                    <xdr:rowOff>104775</xdr:rowOff>
                  </from>
                  <to>
                    <xdr:col>3</xdr:col>
                    <xdr:colOff>428625</xdr:colOff>
                    <xdr:row>133</xdr:row>
                    <xdr:rowOff>609600</xdr:rowOff>
                  </to>
                </anchor>
              </controlPr>
            </control>
          </mc:Choice>
        </mc:AlternateContent>
        <mc:AlternateContent xmlns:mc="http://schemas.openxmlformats.org/markup-compatibility/2006">
          <mc:Choice Requires="x14">
            <control shapeId="1169" r:id="rId20" name="Check Box 145">
              <controlPr defaultSize="0" autoFill="0" autoLine="0" autoPict="0">
                <anchor moveWithCells="1">
                  <from>
                    <xdr:col>4</xdr:col>
                    <xdr:colOff>57150</xdr:colOff>
                    <xdr:row>133</xdr:row>
                    <xdr:rowOff>123825</xdr:rowOff>
                  </from>
                  <to>
                    <xdr:col>5</xdr:col>
                    <xdr:colOff>57150</xdr:colOff>
                    <xdr:row>133</xdr:row>
                    <xdr:rowOff>590550</xdr:rowOff>
                  </to>
                </anchor>
              </controlPr>
            </control>
          </mc:Choice>
        </mc:AlternateContent>
        <mc:AlternateContent xmlns:mc="http://schemas.openxmlformats.org/markup-compatibility/2006">
          <mc:Choice Requires="x14">
            <control shapeId="1170" r:id="rId21" name="Check Box 146">
              <controlPr defaultSize="0" autoFill="0" autoLine="0" autoPict="0">
                <anchor moveWithCells="1">
                  <from>
                    <xdr:col>3</xdr:col>
                    <xdr:colOff>962025</xdr:colOff>
                    <xdr:row>133</xdr:row>
                    <xdr:rowOff>142875</xdr:rowOff>
                  </from>
                  <to>
                    <xdr:col>3</xdr:col>
                    <xdr:colOff>1838325</xdr:colOff>
                    <xdr:row>133</xdr:row>
                    <xdr:rowOff>619125</xdr:rowOff>
                  </to>
                </anchor>
              </controlPr>
            </control>
          </mc:Choice>
        </mc:AlternateContent>
        <mc:AlternateContent xmlns:mc="http://schemas.openxmlformats.org/markup-compatibility/2006">
          <mc:Choice Requires="x14">
            <control shapeId="1171" r:id="rId22" name="Check Box 147">
              <controlPr defaultSize="0" autoFill="0" autoLine="0" autoPict="0">
                <anchor moveWithCells="1">
                  <from>
                    <xdr:col>2</xdr:col>
                    <xdr:colOff>847725</xdr:colOff>
                    <xdr:row>134</xdr:row>
                    <xdr:rowOff>104775</xdr:rowOff>
                  </from>
                  <to>
                    <xdr:col>3</xdr:col>
                    <xdr:colOff>409575</xdr:colOff>
                    <xdr:row>134</xdr:row>
                    <xdr:rowOff>609600</xdr:rowOff>
                  </to>
                </anchor>
              </controlPr>
            </control>
          </mc:Choice>
        </mc:AlternateContent>
        <mc:AlternateContent xmlns:mc="http://schemas.openxmlformats.org/markup-compatibility/2006">
          <mc:Choice Requires="x14">
            <control shapeId="1172" r:id="rId23" name="Check Box 148">
              <controlPr defaultSize="0" autoFill="0" autoLine="0" autoPict="0">
                <anchor moveWithCells="1">
                  <from>
                    <xdr:col>4</xdr:col>
                    <xdr:colOff>66675</xdr:colOff>
                    <xdr:row>134</xdr:row>
                    <xdr:rowOff>133350</xdr:rowOff>
                  </from>
                  <to>
                    <xdr:col>5</xdr:col>
                    <xdr:colOff>66675</xdr:colOff>
                    <xdr:row>134</xdr:row>
                    <xdr:rowOff>600075</xdr:rowOff>
                  </to>
                </anchor>
              </controlPr>
            </control>
          </mc:Choice>
        </mc:AlternateContent>
        <mc:AlternateContent xmlns:mc="http://schemas.openxmlformats.org/markup-compatibility/2006">
          <mc:Choice Requires="x14">
            <control shapeId="1173" r:id="rId24" name="Check Box 149">
              <controlPr defaultSize="0" autoFill="0" autoLine="0" autoPict="0">
                <anchor moveWithCells="1">
                  <from>
                    <xdr:col>3</xdr:col>
                    <xdr:colOff>962025</xdr:colOff>
                    <xdr:row>134</xdr:row>
                    <xdr:rowOff>142875</xdr:rowOff>
                  </from>
                  <to>
                    <xdr:col>3</xdr:col>
                    <xdr:colOff>1847850</xdr:colOff>
                    <xdr:row>134</xdr:row>
                    <xdr:rowOff>609600</xdr:rowOff>
                  </to>
                </anchor>
              </controlPr>
            </control>
          </mc:Choice>
        </mc:AlternateContent>
        <mc:AlternateContent xmlns:mc="http://schemas.openxmlformats.org/markup-compatibility/2006">
          <mc:Choice Requires="x14">
            <control shapeId="1174" r:id="rId25" name="Check Box 150">
              <controlPr defaultSize="0" autoFill="0" autoLine="0" autoPict="0">
                <anchor moveWithCells="1">
                  <from>
                    <xdr:col>2</xdr:col>
                    <xdr:colOff>828675</xdr:colOff>
                    <xdr:row>135</xdr:row>
                    <xdr:rowOff>85725</xdr:rowOff>
                  </from>
                  <to>
                    <xdr:col>3</xdr:col>
                    <xdr:colOff>390525</xdr:colOff>
                    <xdr:row>135</xdr:row>
                    <xdr:rowOff>590550</xdr:rowOff>
                  </to>
                </anchor>
              </controlPr>
            </control>
          </mc:Choice>
        </mc:AlternateContent>
        <mc:AlternateContent xmlns:mc="http://schemas.openxmlformats.org/markup-compatibility/2006">
          <mc:Choice Requires="x14">
            <control shapeId="1175" r:id="rId26" name="Check Box 151">
              <controlPr defaultSize="0" autoFill="0" autoLine="0" autoPict="0">
                <anchor moveWithCells="1">
                  <from>
                    <xdr:col>4</xdr:col>
                    <xdr:colOff>66675</xdr:colOff>
                    <xdr:row>135</xdr:row>
                    <xdr:rowOff>133350</xdr:rowOff>
                  </from>
                  <to>
                    <xdr:col>5</xdr:col>
                    <xdr:colOff>66675</xdr:colOff>
                    <xdr:row>135</xdr:row>
                    <xdr:rowOff>600075</xdr:rowOff>
                  </to>
                </anchor>
              </controlPr>
            </control>
          </mc:Choice>
        </mc:AlternateContent>
        <mc:AlternateContent xmlns:mc="http://schemas.openxmlformats.org/markup-compatibility/2006">
          <mc:Choice Requires="x14">
            <control shapeId="1176" r:id="rId27" name="Check Box 152">
              <controlPr defaultSize="0" autoFill="0" autoLine="0" autoPict="0">
                <anchor moveWithCells="1">
                  <from>
                    <xdr:col>3</xdr:col>
                    <xdr:colOff>962025</xdr:colOff>
                    <xdr:row>135</xdr:row>
                    <xdr:rowOff>123825</xdr:rowOff>
                  </from>
                  <to>
                    <xdr:col>3</xdr:col>
                    <xdr:colOff>1838325</xdr:colOff>
                    <xdr:row>135</xdr:row>
                    <xdr:rowOff>600075</xdr:rowOff>
                  </to>
                </anchor>
              </controlPr>
            </control>
          </mc:Choice>
        </mc:AlternateContent>
        <mc:AlternateContent xmlns:mc="http://schemas.openxmlformats.org/markup-compatibility/2006">
          <mc:Choice Requires="x14">
            <control shapeId="1181" r:id="rId28" name="Check Box 157">
              <controlPr defaultSize="0" autoFill="0" autoLine="0" autoPict="0">
                <anchor moveWithCells="1">
                  <from>
                    <xdr:col>4</xdr:col>
                    <xdr:colOff>19050</xdr:colOff>
                    <xdr:row>136</xdr:row>
                    <xdr:rowOff>114300</xdr:rowOff>
                  </from>
                  <to>
                    <xdr:col>5</xdr:col>
                    <xdr:colOff>19050</xdr:colOff>
                    <xdr:row>136</xdr:row>
                    <xdr:rowOff>581025</xdr:rowOff>
                  </to>
                </anchor>
              </controlPr>
            </control>
          </mc:Choice>
        </mc:AlternateContent>
        <mc:AlternateContent xmlns:mc="http://schemas.openxmlformats.org/markup-compatibility/2006">
          <mc:Choice Requires="x14">
            <control shapeId="1182" r:id="rId29" name="Check Box 158">
              <controlPr defaultSize="0" autoFill="0" autoLine="0" autoPict="0">
                <anchor moveWithCells="1">
                  <from>
                    <xdr:col>3</xdr:col>
                    <xdr:colOff>981075</xdr:colOff>
                    <xdr:row>136</xdr:row>
                    <xdr:rowOff>123825</xdr:rowOff>
                  </from>
                  <to>
                    <xdr:col>3</xdr:col>
                    <xdr:colOff>1866900</xdr:colOff>
                    <xdr:row>136</xdr:row>
                    <xdr:rowOff>600075</xdr:rowOff>
                  </to>
                </anchor>
              </controlPr>
            </control>
          </mc:Choice>
        </mc:AlternateContent>
        <mc:AlternateContent xmlns:mc="http://schemas.openxmlformats.org/markup-compatibility/2006">
          <mc:Choice Requires="x14">
            <control shapeId="1183" r:id="rId30" name="Check Box 159">
              <controlPr defaultSize="0" autoFill="0" autoLine="0" autoPict="0">
                <anchor moveWithCells="1">
                  <from>
                    <xdr:col>2</xdr:col>
                    <xdr:colOff>866775</xdr:colOff>
                    <xdr:row>136</xdr:row>
                    <xdr:rowOff>123825</xdr:rowOff>
                  </from>
                  <to>
                    <xdr:col>3</xdr:col>
                    <xdr:colOff>419100</xdr:colOff>
                    <xdr:row>136</xdr:row>
                    <xdr:rowOff>619125</xdr:rowOff>
                  </to>
                </anchor>
              </controlPr>
            </control>
          </mc:Choice>
        </mc:AlternateContent>
        <mc:AlternateContent xmlns:mc="http://schemas.openxmlformats.org/markup-compatibility/2006">
          <mc:Choice Requires="x14">
            <control shapeId="1185" r:id="rId31" name="Check Box 161">
              <controlPr defaultSize="0" autoFill="0" autoLine="0" autoPict="0">
                <anchor moveWithCells="1">
                  <from>
                    <xdr:col>2</xdr:col>
                    <xdr:colOff>866775</xdr:colOff>
                    <xdr:row>137</xdr:row>
                    <xdr:rowOff>295275</xdr:rowOff>
                  </from>
                  <to>
                    <xdr:col>3</xdr:col>
                    <xdr:colOff>419100</xdr:colOff>
                    <xdr:row>137</xdr:row>
                    <xdr:rowOff>790575</xdr:rowOff>
                  </to>
                </anchor>
              </controlPr>
            </control>
          </mc:Choice>
        </mc:AlternateContent>
        <mc:AlternateContent xmlns:mc="http://schemas.openxmlformats.org/markup-compatibility/2006">
          <mc:Choice Requires="x14">
            <control shapeId="1186" r:id="rId32" name="Check Box 162">
              <controlPr defaultSize="0" autoFill="0" autoLine="0" autoPict="0">
                <anchor moveWithCells="1">
                  <from>
                    <xdr:col>4</xdr:col>
                    <xdr:colOff>57150</xdr:colOff>
                    <xdr:row>137</xdr:row>
                    <xdr:rowOff>295275</xdr:rowOff>
                  </from>
                  <to>
                    <xdr:col>5</xdr:col>
                    <xdr:colOff>57150</xdr:colOff>
                    <xdr:row>137</xdr:row>
                    <xdr:rowOff>762000</xdr:rowOff>
                  </to>
                </anchor>
              </controlPr>
            </control>
          </mc:Choice>
        </mc:AlternateContent>
        <mc:AlternateContent xmlns:mc="http://schemas.openxmlformats.org/markup-compatibility/2006">
          <mc:Choice Requires="x14">
            <control shapeId="1187" r:id="rId33" name="Check Box 163">
              <controlPr defaultSize="0" autoFill="0" autoLine="0" autoPict="0">
                <anchor moveWithCells="1">
                  <from>
                    <xdr:col>3</xdr:col>
                    <xdr:colOff>981075</xdr:colOff>
                    <xdr:row>137</xdr:row>
                    <xdr:rowOff>314325</xdr:rowOff>
                  </from>
                  <to>
                    <xdr:col>3</xdr:col>
                    <xdr:colOff>1866900</xdr:colOff>
                    <xdr:row>137</xdr:row>
                    <xdr:rowOff>781050</xdr:rowOff>
                  </to>
                </anchor>
              </controlPr>
            </control>
          </mc:Choice>
        </mc:AlternateContent>
        <mc:AlternateContent xmlns:mc="http://schemas.openxmlformats.org/markup-compatibility/2006">
          <mc:Choice Requires="x14">
            <control shapeId="1188" r:id="rId34" name="Check Box 164">
              <controlPr defaultSize="0" autoFill="0" autoLine="0" autoPict="0">
                <anchor moveWithCells="1">
                  <from>
                    <xdr:col>2</xdr:col>
                    <xdr:colOff>866775</xdr:colOff>
                    <xdr:row>137</xdr:row>
                    <xdr:rowOff>295275</xdr:rowOff>
                  </from>
                  <to>
                    <xdr:col>3</xdr:col>
                    <xdr:colOff>419100</xdr:colOff>
                    <xdr:row>137</xdr:row>
                    <xdr:rowOff>790575</xdr:rowOff>
                  </to>
                </anchor>
              </controlPr>
            </control>
          </mc:Choice>
        </mc:AlternateContent>
        <mc:AlternateContent xmlns:mc="http://schemas.openxmlformats.org/markup-compatibility/2006">
          <mc:Choice Requires="x14">
            <control shapeId="1189" r:id="rId35" name="Check Box 165">
              <controlPr defaultSize="0" autoFill="0" autoLine="0" autoPict="0">
                <anchor moveWithCells="1">
                  <from>
                    <xdr:col>3</xdr:col>
                    <xdr:colOff>981075</xdr:colOff>
                    <xdr:row>137</xdr:row>
                    <xdr:rowOff>314325</xdr:rowOff>
                  </from>
                  <to>
                    <xdr:col>3</xdr:col>
                    <xdr:colOff>1866900</xdr:colOff>
                    <xdr:row>137</xdr:row>
                    <xdr:rowOff>781050</xdr:rowOff>
                  </to>
                </anchor>
              </controlPr>
            </control>
          </mc:Choice>
        </mc:AlternateContent>
        <mc:AlternateContent xmlns:mc="http://schemas.openxmlformats.org/markup-compatibility/2006">
          <mc:Choice Requires="x14">
            <control shapeId="1190" r:id="rId36" name="Check Box 166">
              <controlPr defaultSize="0" autoFill="0" autoLine="0" autoPict="0">
                <anchor moveWithCells="1">
                  <from>
                    <xdr:col>2</xdr:col>
                    <xdr:colOff>866775</xdr:colOff>
                    <xdr:row>137</xdr:row>
                    <xdr:rowOff>295275</xdr:rowOff>
                  </from>
                  <to>
                    <xdr:col>3</xdr:col>
                    <xdr:colOff>419100</xdr:colOff>
                    <xdr:row>137</xdr:row>
                    <xdr:rowOff>790575</xdr:rowOff>
                  </to>
                </anchor>
              </controlPr>
            </control>
          </mc:Choice>
        </mc:AlternateContent>
        <mc:AlternateContent xmlns:mc="http://schemas.openxmlformats.org/markup-compatibility/2006">
          <mc:Choice Requires="x14">
            <control shapeId="1192" r:id="rId37" name="Check Box 168">
              <controlPr defaultSize="0" autoFill="0" autoLine="0" autoPict="0">
                <anchor moveWithCells="1">
                  <from>
                    <xdr:col>3</xdr:col>
                    <xdr:colOff>981075</xdr:colOff>
                    <xdr:row>137</xdr:row>
                    <xdr:rowOff>314325</xdr:rowOff>
                  </from>
                  <to>
                    <xdr:col>3</xdr:col>
                    <xdr:colOff>1866900</xdr:colOff>
                    <xdr:row>137</xdr:row>
                    <xdr:rowOff>781050</xdr:rowOff>
                  </to>
                </anchor>
              </controlPr>
            </control>
          </mc:Choice>
        </mc:AlternateContent>
        <mc:AlternateContent xmlns:mc="http://schemas.openxmlformats.org/markup-compatibility/2006">
          <mc:Choice Requires="x14">
            <control shapeId="1195" r:id="rId38" name="Check Box 171">
              <controlPr defaultSize="0" autoFill="0" autoLine="0" autoPict="0">
                <anchor moveWithCells="1">
                  <from>
                    <xdr:col>4</xdr:col>
                    <xdr:colOff>19050</xdr:colOff>
                    <xdr:row>138</xdr:row>
                    <xdr:rowOff>114300</xdr:rowOff>
                  </from>
                  <to>
                    <xdr:col>5</xdr:col>
                    <xdr:colOff>19050</xdr:colOff>
                    <xdr:row>138</xdr:row>
                    <xdr:rowOff>581025</xdr:rowOff>
                  </to>
                </anchor>
              </controlPr>
            </control>
          </mc:Choice>
        </mc:AlternateContent>
        <mc:AlternateContent xmlns:mc="http://schemas.openxmlformats.org/markup-compatibility/2006">
          <mc:Choice Requires="x14">
            <control shapeId="1196" r:id="rId39" name="Check Box 172">
              <controlPr defaultSize="0" autoFill="0" autoLine="0" autoPict="0">
                <anchor moveWithCells="1">
                  <from>
                    <xdr:col>3</xdr:col>
                    <xdr:colOff>981075</xdr:colOff>
                    <xdr:row>138</xdr:row>
                    <xdr:rowOff>123825</xdr:rowOff>
                  </from>
                  <to>
                    <xdr:col>3</xdr:col>
                    <xdr:colOff>1866900</xdr:colOff>
                    <xdr:row>138</xdr:row>
                    <xdr:rowOff>600075</xdr:rowOff>
                  </to>
                </anchor>
              </controlPr>
            </control>
          </mc:Choice>
        </mc:AlternateContent>
        <mc:AlternateContent xmlns:mc="http://schemas.openxmlformats.org/markup-compatibility/2006">
          <mc:Choice Requires="x14">
            <control shapeId="1197" r:id="rId40" name="Check Box 173">
              <controlPr defaultSize="0" autoFill="0" autoLine="0" autoPict="0">
                <anchor moveWithCells="1">
                  <from>
                    <xdr:col>2</xdr:col>
                    <xdr:colOff>866775</xdr:colOff>
                    <xdr:row>138</xdr:row>
                    <xdr:rowOff>123825</xdr:rowOff>
                  </from>
                  <to>
                    <xdr:col>3</xdr:col>
                    <xdr:colOff>419100</xdr:colOff>
                    <xdr:row>138</xdr:row>
                    <xdr:rowOff>619125</xdr:rowOff>
                  </to>
                </anchor>
              </controlPr>
            </control>
          </mc:Choice>
        </mc:AlternateContent>
        <mc:AlternateContent xmlns:mc="http://schemas.openxmlformats.org/markup-compatibility/2006">
          <mc:Choice Requires="x14">
            <control shapeId="1214" r:id="rId41" name="Check Box 190">
              <controlPr defaultSize="0" autoFill="0" autoLine="0" autoPict="0">
                <anchor moveWithCells="1">
                  <from>
                    <xdr:col>2</xdr:col>
                    <xdr:colOff>866775</xdr:colOff>
                    <xdr:row>139</xdr:row>
                    <xdr:rowOff>295275</xdr:rowOff>
                  </from>
                  <to>
                    <xdr:col>3</xdr:col>
                    <xdr:colOff>419100</xdr:colOff>
                    <xdr:row>139</xdr:row>
                    <xdr:rowOff>790575</xdr:rowOff>
                  </to>
                </anchor>
              </controlPr>
            </control>
          </mc:Choice>
        </mc:AlternateContent>
        <mc:AlternateContent xmlns:mc="http://schemas.openxmlformats.org/markup-compatibility/2006">
          <mc:Choice Requires="x14">
            <control shapeId="1215" r:id="rId42" name="Check Box 191">
              <controlPr defaultSize="0" autoFill="0" autoLine="0" autoPict="0">
                <anchor moveWithCells="1">
                  <from>
                    <xdr:col>4</xdr:col>
                    <xdr:colOff>57150</xdr:colOff>
                    <xdr:row>139</xdr:row>
                    <xdr:rowOff>295275</xdr:rowOff>
                  </from>
                  <to>
                    <xdr:col>5</xdr:col>
                    <xdr:colOff>57150</xdr:colOff>
                    <xdr:row>139</xdr:row>
                    <xdr:rowOff>762000</xdr:rowOff>
                  </to>
                </anchor>
              </controlPr>
            </control>
          </mc:Choice>
        </mc:AlternateContent>
        <mc:AlternateContent xmlns:mc="http://schemas.openxmlformats.org/markup-compatibility/2006">
          <mc:Choice Requires="x14">
            <control shapeId="1216" r:id="rId43" name="Check Box 192">
              <controlPr defaultSize="0" autoFill="0" autoLine="0" autoPict="0">
                <anchor moveWithCells="1">
                  <from>
                    <xdr:col>3</xdr:col>
                    <xdr:colOff>981075</xdr:colOff>
                    <xdr:row>139</xdr:row>
                    <xdr:rowOff>314325</xdr:rowOff>
                  </from>
                  <to>
                    <xdr:col>3</xdr:col>
                    <xdr:colOff>1866900</xdr:colOff>
                    <xdr:row>139</xdr:row>
                    <xdr:rowOff>781050</xdr:rowOff>
                  </to>
                </anchor>
              </controlPr>
            </control>
          </mc:Choice>
        </mc:AlternateContent>
        <mc:AlternateContent xmlns:mc="http://schemas.openxmlformats.org/markup-compatibility/2006">
          <mc:Choice Requires="x14">
            <control shapeId="1218" r:id="rId44" name="Check Box 194">
              <controlPr defaultSize="0" autoFill="0" autoLine="0" autoPict="0">
                <anchor moveWithCells="1">
                  <from>
                    <xdr:col>2</xdr:col>
                    <xdr:colOff>847725</xdr:colOff>
                    <xdr:row>140</xdr:row>
                    <xdr:rowOff>47625</xdr:rowOff>
                  </from>
                  <to>
                    <xdr:col>3</xdr:col>
                    <xdr:colOff>400050</xdr:colOff>
                    <xdr:row>140</xdr:row>
                    <xdr:rowOff>542925</xdr:rowOff>
                  </to>
                </anchor>
              </controlPr>
            </control>
          </mc:Choice>
        </mc:AlternateContent>
        <mc:AlternateContent xmlns:mc="http://schemas.openxmlformats.org/markup-compatibility/2006">
          <mc:Choice Requires="x14">
            <control shapeId="1219" r:id="rId45" name="Check Box 195">
              <controlPr defaultSize="0" autoFill="0" autoLine="0" autoPict="0">
                <anchor moveWithCells="1">
                  <from>
                    <xdr:col>4</xdr:col>
                    <xdr:colOff>47625</xdr:colOff>
                    <xdr:row>140</xdr:row>
                    <xdr:rowOff>66675</xdr:rowOff>
                  </from>
                  <to>
                    <xdr:col>5</xdr:col>
                    <xdr:colOff>47625</xdr:colOff>
                    <xdr:row>140</xdr:row>
                    <xdr:rowOff>523875</xdr:rowOff>
                  </to>
                </anchor>
              </controlPr>
            </control>
          </mc:Choice>
        </mc:AlternateContent>
        <mc:AlternateContent xmlns:mc="http://schemas.openxmlformats.org/markup-compatibility/2006">
          <mc:Choice Requires="x14">
            <control shapeId="1220" r:id="rId46" name="Check Box 196">
              <controlPr defaultSize="0" autoFill="0" autoLine="0" autoPict="0">
                <anchor moveWithCells="1">
                  <from>
                    <xdr:col>3</xdr:col>
                    <xdr:colOff>962025</xdr:colOff>
                    <xdr:row>140</xdr:row>
                    <xdr:rowOff>85725</xdr:rowOff>
                  </from>
                  <to>
                    <xdr:col>3</xdr:col>
                    <xdr:colOff>1847850</xdr:colOff>
                    <xdr:row>140</xdr:row>
                    <xdr:rowOff>552450</xdr:rowOff>
                  </to>
                </anchor>
              </controlPr>
            </control>
          </mc:Choice>
        </mc:AlternateContent>
        <mc:AlternateContent xmlns:mc="http://schemas.openxmlformats.org/markup-compatibility/2006">
          <mc:Choice Requires="x14">
            <control shapeId="1221" r:id="rId47" name="Check Box 197">
              <controlPr defaultSize="0" autoFill="0" autoLine="0" autoPict="0">
                <anchor moveWithCells="1">
                  <from>
                    <xdr:col>2</xdr:col>
                    <xdr:colOff>866775</xdr:colOff>
                    <xdr:row>141</xdr:row>
                    <xdr:rowOff>295275</xdr:rowOff>
                  </from>
                  <to>
                    <xdr:col>3</xdr:col>
                    <xdr:colOff>419100</xdr:colOff>
                    <xdr:row>141</xdr:row>
                    <xdr:rowOff>790575</xdr:rowOff>
                  </to>
                </anchor>
              </controlPr>
            </control>
          </mc:Choice>
        </mc:AlternateContent>
        <mc:AlternateContent xmlns:mc="http://schemas.openxmlformats.org/markup-compatibility/2006">
          <mc:Choice Requires="x14">
            <control shapeId="1222" r:id="rId48" name="Check Box 198">
              <controlPr defaultSize="0" autoFill="0" autoLine="0" autoPict="0">
                <anchor moveWithCells="1">
                  <from>
                    <xdr:col>4</xdr:col>
                    <xdr:colOff>57150</xdr:colOff>
                    <xdr:row>141</xdr:row>
                    <xdr:rowOff>295275</xdr:rowOff>
                  </from>
                  <to>
                    <xdr:col>5</xdr:col>
                    <xdr:colOff>57150</xdr:colOff>
                    <xdr:row>141</xdr:row>
                    <xdr:rowOff>762000</xdr:rowOff>
                  </to>
                </anchor>
              </controlPr>
            </control>
          </mc:Choice>
        </mc:AlternateContent>
        <mc:AlternateContent xmlns:mc="http://schemas.openxmlformats.org/markup-compatibility/2006">
          <mc:Choice Requires="x14">
            <control shapeId="1223" r:id="rId49" name="Check Box 199">
              <controlPr defaultSize="0" autoFill="0" autoLine="0" autoPict="0">
                <anchor moveWithCells="1">
                  <from>
                    <xdr:col>3</xdr:col>
                    <xdr:colOff>981075</xdr:colOff>
                    <xdr:row>141</xdr:row>
                    <xdr:rowOff>314325</xdr:rowOff>
                  </from>
                  <to>
                    <xdr:col>3</xdr:col>
                    <xdr:colOff>1866900</xdr:colOff>
                    <xdr:row>141</xdr:row>
                    <xdr:rowOff>781050</xdr:rowOff>
                  </to>
                </anchor>
              </controlPr>
            </control>
          </mc:Choice>
        </mc:AlternateContent>
        <mc:AlternateContent xmlns:mc="http://schemas.openxmlformats.org/markup-compatibility/2006">
          <mc:Choice Requires="x14">
            <control shapeId="1233" r:id="rId50" name="Check Box 209">
              <controlPr defaultSize="0" autoFill="0" autoLine="0" autoPict="0">
                <anchor moveWithCells="1">
                  <from>
                    <xdr:col>2</xdr:col>
                    <xdr:colOff>800100</xdr:colOff>
                    <xdr:row>143</xdr:row>
                    <xdr:rowOff>257175</xdr:rowOff>
                  </from>
                  <to>
                    <xdr:col>3</xdr:col>
                    <xdr:colOff>352425</xdr:colOff>
                    <xdr:row>143</xdr:row>
                    <xdr:rowOff>752475</xdr:rowOff>
                  </to>
                </anchor>
              </controlPr>
            </control>
          </mc:Choice>
        </mc:AlternateContent>
        <mc:AlternateContent xmlns:mc="http://schemas.openxmlformats.org/markup-compatibility/2006">
          <mc:Choice Requires="x14">
            <control shapeId="1234" r:id="rId51" name="Check Box 210">
              <controlPr defaultSize="0" autoFill="0" autoLine="0" autoPict="0">
                <anchor moveWithCells="1">
                  <from>
                    <xdr:col>4</xdr:col>
                    <xdr:colOff>57150</xdr:colOff>
                    <xdr:row>143</xdr:row>
                    <xdr:rowOff>295275</xdr:rowOff>
                  </from>
                  <to>
                    <xdr:col>5</xdr:col>
                    <xdr:colOff>57150</xdr:colOff>
                    <xdr:row>143</xdr:row>
                    <xdr:rowOff>762000</xdr:rowOff>
                  </to>
                </anchor>
              </controlPr>
            </control>
          </mc:Choice>
        </mc:AlternateContent>
        <mc:AlternateContent xmlns:mc="http://schemas.openxmlformats.org/markup-compatibility/2006">
          <mc:Choice Requires="x14">
            <control shapeId="1235" r:id="rId52" name="Check Box 211">
              <controlPr defaultSize="0" autoFill="0" autoLine="0" autoPict="0">
                <anchor moveWithCells="1">
                  <from>
                    <xdr:col>3</xdr:col>
                    <xdr:colOff>981075</xdr:colOff>
                    <xdr:row>143</xdr:row>
                    <xdr:rowOff>314325</xdr:rowOff>
                  </from>
                  <to>
                    <xdr:col>3</xdr:col>
                    <xdr:colOff>1866900</xdr:colOff>
                    <xdr:row>143</xdr:row>
                    <xdr:rowOff>781050</xdr:rowOff>
                  </to>
                </anchor>
              </controlPr>
            </control>
          </mc:Choice>
        </mc:AlternateContent>
        <mc:AlternateContent xmlns:mc="http://schemas.openxmlformats.org/markup-compatibility/2006">
          <mc:Choice Requires="x14">
            <control shapeId="1239" r:id="rId53" name="Check Box 215">
              <controlPr defaultSize="0" autoFill="0" autoLine="0" autoPict="0">
                <anchor moveWithCells="1">
                  <from>
                    <xdr:col>2</xdr:col>
                    <xdr:colOff>828675</xdr:colOff>
                    <xdr:row>141</xdr:row>
                    <xdr:rowOff>1800225</xdr:rowOff>
                  </from>
                  <to>
                    <xdr:col>3</xdr:col>
                    <xdr:colOff>381000</xdr:colOff>
                    <xdr:row>143</xdr:row>
                    <xdr:rowOff>76200</xdr:rowOff>
                  </to>
                </anchor>
              </controlPr>
            </control>
          </mc:Choice>
        </mc:AlternateContent>
        <mc:AlternateContent xmlns:mc="http://schemas.openxmlformats.org/markup-compatibility/2006">
          <mc:Choice Requires="x14">
            <control shapeId="1240" r:id="rId54" name="Check Box 216">
              <controlPr defaultSize="0" autoFill="0" autoLine="0" autoPict="0">
                <anchor moveWithCells="1">
                  <from>
                    <xdr:col>4</xdr:col>
                    <xdr:colOff>47625</xdr:colOff>
                    <xdr:row>142</xdr:row>
                    <xdr:rowOff>9525</xdr:rowOff>
                  </from>
                  <to>
                    <xdr:col>5</xdr:col>
                    <xdr:colOff>47625</xdr:colOff>
                    <xdr:row>143</xdr:row>
                    <xdr:rowOff>47625</xdr:rowOff>
                  </to>
                </anchor>
              </controlPr>
            </control>
          </mc:Choice>
        </mc:AlternateContent>
        <mc:AlternateContent xmlns:mc="http://schemas.openxmlformats.org/markup-compatibility/2006">
          <mc:Choice Requires="x14">
            <control shapeId="1241" r:id="rId55" name="Check Box 217">
              <controlPr defaultSize="0" autoFill="0" autoLine="0" autoPict="0">
                <anchor moveWithCells="1">
                  <from>
                    <xdr:col>3</xdr:col>
                    <xdr:colOff>962025</xdr:colOff>
                    <xdr:row>142</xdr:row>
                    <xdr:rowOff>9525</xdr:rowOff>
                  </from>
                  <to>
                    <xdr:col>3</xdr:col>
                    <xdr:colOff>1847850</xdr:colOff>
                    <xdr:row>143</xdr:row>
                    <xdr:rowOff>57150</xdr:rowOff>
                  </to>
                </anchor>
              </controlPr>
            </control>
          </mc:Choice>
        </mc:AlternateContent>
      </controls>
    </mc:Choice>
  </mc:AlternateContent>
  <tableParts count="5">
    <tablePart r:id="rId56"/>
    <tablePart r:id="rId57"/>
    <tablePart r:id="rId58"/>
    <tablePart r:id="rId59"/>
    <tablePart r:id="rId6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WNIOSEK 2022 r.</vt:lpstr>
      <vt:lpstr>'WNIOSEK 2022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2022-05-16T10:09:54Z</dcterms:modified>
</cp:coreProperties>
</file>