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mc:AlternateContent xmlns:mc="http://schemas.openxmlformats.org/markup-compatibility/2006">
    <mc:Choice Requires="x15">
      <x15ac:absPath xmlns:x15ac="http://schemas.microsoft.com/office/spreadsheetml/2010/11/ac" url="\\obcy.gov.pl\udscdfs\katalogi wydziałowe\BSZ\Statystyki nowe\szablony raportów cyklicznych\meldunek miesięczny\"/>
    </mc:Choice>
  </mc:AlternateContent>
  <bookViews>
    <workbookView xWindow="0" yWindow="0" windowWidth="28800" windowHeight="11835"/>
  </bookViews>
  <sheets>
    <sheet name="miesięczny sierpień 2018"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Arkusz13!$A$1:$E$145</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52511"/>
</workbook>
</file>

<file path=xl/calcChain.xml><?xml version="1.0" encoding="utf-8"?>
<calcChain xmlns="http://schemas.openxmlformats.org/spreadsheetml/2006/main">
  <c r="H400" i="1" l="1"/>
  <c r="K400" i="1"/>
  <c r="T356" i="1" l="1"/>
  <c r="T355" i="1"/>
  <c r="T354" i="1"/>
  <c r="T353" i="1"/>
  <c r="T352" i="1"/>
  <c r="T351" i="1"/>
  <c r="T350" i="1"/>
  <c r="T349" i="1"/>
  <c r="T348" i="1"/>
  <c r="T347" i="1"/>
  <c r="T346" i="1"/>
  <c r="T345" i="1"/>
  <c r="T344" i="1"/>
  <c r="T343" i="1"/>
  <c r="T342" i="1"/>
  <c r="S356" i="1"/>
  <c r="T357" i="1" l="1"/>
  <c r="S343" i="1"/>
  <c r="S344" i="1"/>
  <c r="S345" i="1"/>
  <c r="S346" i="1"/>
  <c r="S347" i="1"/>
  <c r="S348" i="1"/>
  <c r="S349" i="1"/>
  <c r="S350" i="1"/>
  <c r="S351" i="1"/>
  <c r="S352" i="1"/>
  <c r="S353" i="1"/>
  <c r="S354" i="1"/>
  <c r="S355" i="1"/>
  <c r="S342" i="1"/>
  <c r="R343" i="1"/>
  <c r="R344" i="1"/>
  <c r="R345" i="1"/>
  <c r="R346" i="1"/>
  <c r="R347" i="1"/>
  <c r="R348" i="1"/>
  <c r="R349" i="1"/>
  <c r="R350" i="1"/>
  <c r="R351" i="1"/>
  <c r="R352" i="1"/>
  <c r="R353" i="1"/>
  <c r="R354" i="1"/>
  <c r="R355" i="1"/>
  <c r="R356" i="1"/>
  <c r="R342" i="1"/>
  <c r="Q343" i="1"/>
  <c r="Q344" i="1"/>
  <c r="Q345" i="1"/>
  <c r="Q346" i="1"/>
  <c r="Q347" i="1"/>
  <c r="Q348" i="1"/>
  <c r="Q349" i="1"/>
  <c r="Q350" i="1"/>
  <c r="Q351" i="1"/>
  <c r="Q352" i="1"/>
  <c r="Q353" i="1"/>
  <c r="Q354" i="1"/>
  <c r="Q355" i="1"/>
  <c r="Q356" i="1"/>
  <c r="Q342" i="1"/>
  <c r="P343" i="1"/>
  <c r="P344" i="1"/>
  <c r="P345" i="1"/>
  <c r="P346" i="1"/>
  <c r="P347" i="1"/>
  <c r="P348" i="1"/>
  <c r="P349" i="1"/>
  <c r="P350" i="1"/>
  <c r="P351" i="1"/>
  <c r="P352" i="1"/>
  <c r="P353" i="1"/>
  <c r="P354" i="1"/>
  <c r="P355" i="1"/>
  <c r="P356" i="1"/>
  <c r="P342" i="1"/>
  <c r="O343" i="1"/>
  <c r="O344" i="1"/>
  <c r="O345" i="1"/>
  <c r="O346" i="1"/>
  <c r="O347" i="1"/>
  <c r="O348" i="1"/>
  <c r="O349" i="1"/>
  <c r="O350" i="1"/>
  <c r="O351" i="1"/>
  <c r="O352" i="1"/>
  <c r="O353" i="1"/>
  <c r="O354" i="1"/>
  <c r="O355" i="1"/>
  <c r="O356" i="1"/>
  <c r="O342" i="1"/>
  <c r="N343" i="1"/>
  <c r="N344" i="1"/>
  <c r="N345" i="1"/>
  <c r="N346" i="1"/>
  <c r="N347" i="1"/>
  <c r="N348" i="1"/>
  <c r="N349" i="1"/>
  <c r="N350" i="1"/>
  <c r="N351" i="1"/>
  <c r="N352" i="1"/>
  <c r="N353" i="1"/>
  <c r="N354" i="1"/>
  <c r="N355" i="1"/>
  <c r="N356" i="1"/>
  <c r="N342" i="1"/>
  <c r="L343" i="1"/>
  <c r="L344" i="1"/>
  <c r="L345" i="1"/>
  <c r="L346" i="1"/>
  <c r="L347" i="1"/>
  <c r="L348" i="1"/>
  <c r="L349" i="1"/>
  <c r="L350" i="1"/>
  <c r="L351" i="1"/>
  <c r="L352" i="1"/>
  <c r="L353" i="1"/>
  <c r="L354" i="1"/>
  <c r="L355" i="1"/>
  <c r="L356" i="1"/>
  <c r="U356" i="1" l="1"/>
  <c r="U348" i="1"/>
  <c r="U344" i="1"/>
  <c r="V344" i="1" s="1"/>
  <c r="U352" i="1"/>
  <c r="V352" i="1" s="1"/>
  <c r="U355" i="1"/>
  <c r="U351" i="1"/>
  <c r="V351" i="1" s="1"/>
  <c r="U347" i="1"/>
  <c r="V347" i="1" s="1"/>
  <c r="U343" i="1"/>
  <c r="V343" i="1" s="1"/>
  <c r="U346" i="1"/>
  <c r="U354" i="1"/>
  <c r="V354" i="1" s="1"/>
  <c r="U350" i="1"/>
  <c r="V350" i="1" s="1"/>
  <c r="U342" i="1"/>
  <c r="U353" i="1"/>
  <c r="V353" i="1" s="1"/>
  <c r="U349" i="1"/>
  <c r="V349" i="1" s="1"/>
  <c r="U345" i="1"/>
  <c r="V345" i="1" s="1"/>
  <c r="V346" i="1"/>
  <c r="V355" i="1"/>
  <c r="V348" i="1"/>
  <c r="V356" i="1"/>
  <c r="J186" i="1"/>
  <c r="V187" i="1" l="1"/>
  <c r="S187" i="1"/>
  <c r="P187" i="1"/>
  <c r="M187" i="1"/>
  <c r="J187" i="1"/>
  <c r="O32" i="1" l="1"/>
  <c r="S32" i="1" s="1"/>
  <c r="I30" i="1" l="1"/>
  <c r="M30" i="1" s="1"/>
  <c r="O29" i="1"/>
  <c r="S29" i="1" s="1"/>
  <c r="T124" i="1" l="1"/>
  <c r="T125" i="1"/>
  <c r="T126" i="1"/>
  <c r="T127" i="1"/>
  <c r="T128" i="1"/>
  <c r="T123" i="1"/>
  <c r="R124" i="1"/>
  <c r="R125" i="1"/>
  <c r="R126" i="1"/>
  <c r="R127" i="1"/>
  <c r="R128" i="1"/>
  <c r="R123" i="1"/>
  <c r="P124" i="1"/>
  <c r="P125" i="1"/>
  <c r="P126" i="1"/>
  <c r="P127" i="1"/>
  <c r="P128" i="1"/>
  <c r="P123" i="1"/>
  <c r="M124" i="1"/>
  <c r="M125" i="1"/>
  <c r="M126" i="1"/>
  <c r="M127" i="1"/>
  <c r="M128" i="1"/>
  <c r="M123" i="1"/>
  <c r="H124" i="1"/>
  <c r="H125" i="1"/>
  <c r="H126" i="1"/>
  <c r="H127" i="1"/>
  <c r="H128" i="1"/>
  <c r="F124" i="1"/>
  <c r="F125" i="1"/>
  <c r="F126" i="1"/>
  <c r="F127" i="1"/>
  <c r="F128" i="1"/>
  <c r="D124" i="1"/>
  <c r="D125" i="1"/>
  <c r="D126" i="1"/>
  <c r="D127" i="1"/>
  <c r="D128" i="1"/>
  <c r="A124" i="1"/>
  <c r="A125" i="1"/>
  <c r="A126" i="1"/>
  <c r="A127" i="1"/>
  <c r="A128" i="1"/>
  <c r="R129" i="1" l="1"/>
  <c r="T129" i="1"/>
  <c r="P129" i="1"/>
  <c r="G434" i="1"/>
  <c r="G425" i="1"/>
  <c r="M261" i="1"/>
  <c r="L340" i="1"/>
  <c r="M227" i="1"/>
  <c r="G145" i="1"/>
  <c r="G26" i="1"/>
  <c r="G155" i="1"/>
  <c r="M120" i="1"/>
  <c r="A120" i="1"/>
  <c r="G60" i="1"/>
  <c r="E11" i="1"/>
  <c r="P438" i="1"/>
  <c r="M438" i="1"/>
  <c r="J438" i="1"/>
  <c r="G438" i="1"/>
  <c r="P437" i="1"/>
  <c r="M437" i="1"/>
  <c r="J437" i="1"/>
  <c r="G437" i="1"/>
  <c r="P436" i="1"/>
  <c r="M436" i="1"/>
  <c r="M439" i="1" s="1"/>
  <c r="J436" i="1"/>
  <c r="J439" i="1" s="1"/>
  <c r="G436" i="1"/>
  <c r="P429" i="1"/>
  <c r="M429" i="1"/>
  <c r="J429" i="1"/>
  <c r="G429" i="1"/>
  <c r="J428" i="1"/>
  <c r="M428" i="1"/>
  <c r="P428" i="1"/>
  <c r="G428" i="1"/>
  <c r="P427" i="1"/>
  <c r="M427" i="1"/>
  <c r="M430" i="1" s="1"/>
  <c r="J427" i="1"/>
  <c r="G427" i="1"/>
  <c r="Q382" i="1"/>
  <c r="N382" i="1"/>
  <c r="L382" i="1"/>
  <c r="L342" i="1"/>
  <c r="Q294" i="1"/>
  <c r="O294" i="1"/>
  <c r="Q293" i="1"/>
  <c r="O293" i="1"/>
  <c r="Q292" i="1"/>
  <c r="O292" i="1"/>
  <c r="Q291" i="1"/>
  <c r="O291" i="1"/>
  <c r="Q265" i="1"/>
  <c r="O265" i="1"/>
  <c r="M265" i="1"/>
  <c r="K265" i="1"/>
  <c r="Q264" i="1"/>
  <c r="O264" i="1"/>
  <c r="M264" i="1"/>
  <c r="K264" i="1"/>
  <c r="Q263" i="1"/>
  <c r="O263" i="1"/>
  <c r="M263" i="1"/>
  <c r="M266" i="1" s="1"/>
  <c r="K263" i="1"/>
  <c r="Q231" i="1"/>
  <c r="O231" i="1"/>
  <c r="M231" i="1"/>
  <c r="K231" i="1"/>
  <c r="Q230" i="1"/>
  <c r="O230" i="1"/>
  <c r="M230" i="1"/>
  <c r="K230" i="1"/>
  <c r="Q229" i="1"/>
  <c r="O229" i="1"/>
  <c r="M229" i="1"/>
  <c r="K229" i="1"/>
  <c r="Q256" i="1"/>
  <c r="O256" i="1"/>
  <c r="Q255" i="1"/>
  <c r="O255" i="1"/>
  <c r="Q254" i="1"/>
  <c r="O254" i="1"/>
  <c r="Q253" i="1"/>
  <c r="O253" i="1"/>
  <c r="V186" i="1"/>
  <c r="S186" i="1"/>
  <c r="P186" i="1"/>
  <c r="M186" i="1"/>
  <c r="V185" i="1"/>
  <c r="S185" i="1"/>
  <c r="P185" i="1"/>
  <c r="M185" i="1"/>
  <c r="J185" i="1"/>
  <c r="V184" i="1"/>
  <c r="S184" i="1"/>
  <c r="P184" i="1"/>
  <c r="M184" i="1"/>
  <c r="J184" i="1"/>
  <c r="V183" i="1"/>
  <c r="S183" i="1"/>
  <c r="P183" i="1"/>
  <c r="M183" i="1"/>
  <c r="J183" i="1"/>
  <c r="V182" i="1"/>
  <c r="S182" i="1"/>
  <c r="P182" i="1"/>
  <c r="M182" i="1"/>
  <c r="J182" i="1"/>
  <c r="S158" i="1"/>
  <c r="S159" i="1"/>
  <c r="S160" i="1"/>
  <c r="S161" i="1"/>
  <c r="S162" i="1"/>
  <c r="S157" i="1"/>
  <c r="P158" i="1"/>
  <c r="P159" i="1"/>
  <c r="P160" i="1"/>
  <c r="P161" i="1"/>
  <c r="P162" i="1"/>
  <c r="P157" i="1"/>
  <c r="M158" i="1"/>
  <c r="M159" i="1"/>
  <c r="M160" i="1"/>
  <c r="M161" i="1"/>
  <c r="M162" i="1"/>
  <c r="M157" i="1"/>
  <c r="J158" i="1"/>
  <c r="J159" i="1"/>
  <c r="J160" i="1"/>
  <c r="J161" i="1"/>
  <c r="J162" i="1"/>
  <c r="J157" i="1"/>
  <c r="G158" i="1"/>
  <c r="G159" i="1"/>
  <c r="G160" i="1"/>
  <c r="G161" i="1"/>
  <c r="G162" i="1"/>
  <c r="G157" i="1"/>
  <c r="C158" i="1"/>
  <c r="C159" i="1"/>
  <c r="C160" i="1"/>
  <c r="C161" i="1"/>
  <c r="C162" i="1"/>
  <c r="C157" i="1"/>
  <c r="S148" i="1"/>
  <c r="S149" i="1"/>
  <c r="S150" i="1"/>
  <c r="S151" i="1"/>
  <c r="S152" i="1"/>
  <c r="S147" i="1"/>
  <c r="P148" i="1"/>
  <c r="P149" i="1"/>
  <c r="P150" i="1"/>
  <c r="P151" i="1"/>
  <c r="P152" i="1"/>
  <c r="P147" i="1"/>
  <c r="M148" i="1"/>
  <c r="M149" i="1"/>
  <c r="M150" i="1"/>
  <c r="M151" i="1"/>
  <c r="M152" i="1"/>
  <c r="M147" i="1"/>
  <c r="J148" i="1"/>
  <c r="J149" i="1"/>
  <c r="J150" i="1"/>
  <c r="J151" i="1"/>
  <c r="J152" i="1"/>
  <c r="J147" i="1"/>
  <c r="G148" i="1"/>
  <c r="G149" i="1"/>
  <c r="G150" i="1"/>
  <c r="G151" i="1"/>
  <c r="G152" i="1"/>
  <c r="G147" i="1"/>
  <c r="C148" i="1"/>
  <c r="C149" i="1"/>
  <c r="C150" i="1"/>
  <c r="C151" i="1"/>
  <c r="C152" i="1"/>
  <c r="C147" i="1"/>
  <c r="H123" i="1"/>
  <c r="F123" i="1"/>
  <c r="D123" i="1"/>
  <c r="A123" i="1"/>
  <c r="Q64" i="1"/>
  <c r="U64" i="1" s="1"/>
  <c r="Q65" i="1"/>
  <c r="U65" i="1" s="1"/>
  <c r="Q66" i="1"/>
  <c r="U66" i="1" s="1"/>
  <c r="Q67" i="1"/>
  <c r="U67" i="1" s="1"/>
  <c r="Q68" i="1"/>
  <c r="U68" i="1" s="1"/>
  <c r="Q63" i="1"/>
  <c r="U63" i="1" s="1"/>
  <c r="O64" i="1"/>
  <c r="S64" i="1" s="1"/>
  <c r="O65" i="1"/>
  <c r="S65" i="1" s="1"/>
  <c r="O66" i="1"/>
  <c r="S66" i="1" s="1"/>
  <c r="O67" i="1"/>
  <c r="S67" i="1" s="1"/>
  <c r="O68" i="1"/>
  <c r="S68" i="1" s="1"/>
  <c r="O63" i="1"/>
  <c r="S63" i="1" s="1"/>
  <c r="I64" i="1"/>
  <c r="M64" i="1" s="1"/>
  <c r="I65" i="1"/>
  <c r="M65" i="1" s="1"/>
  <c r="I66" i="1"/>
  <c r="M66" i="1" s="1"/>
  <c r="I67" i="1"/>
  <c r="M67" i="1" s="1"/>
  <c r="I68" i="1"/>
  <c r="M68" i="1" s="1"/>
  <c r="I63" i="1"/>
  <c r="M63" i="1" s="1"/>
  <c r="G63" i="1"/>
  <c r="K63" i="1" s="1"/>
  <c r="G64" i="1"/>
  <c r="K64" i="1" s="1"/>
  <c r="G65" i="1"/>
  <c r="K65" i="1" s="1"/>
  <c r="G66" i="1"/>
  <c r="K66" i="1" s="1"/>
  <c r="G67" i="1"/>
  <c r="K67" i="1" s="1"/>
  <c r="G68" i="1"/>
  <c r="K68" i="1" s="1"/>
  <c r="C64" i="1"/>
  <c r="C65" i="1"/>
  <c r="C66" i="1"/>
  <c r="C67" i="1"/>
  <c r="C68" i="1"/>
  <c r="C63" i="1"/>
  <c r="Q30" i="1"/>
  <c r="U30" i="1" s="1"/>
  <c r="Q31" i="1"/>
  <c r="U31" i="1" s="1"/>
  <c r="Q32" i="1"/>
  <c r="U32" i="1" s="1"/>
  <c r="Q33" i="1"/>
  <c r="U33" i="1" s="1"/>
  <c r="Q34" i="1"/>
  <c r="U34" i="1" s="1"/>
  <c r="Q29" i="1"/>
  <c r="U29" i="1" s="1"/>
  <c r="O30" i="1"/>
  <c r="S30" i="1" s="1"/>
  <c r="O31" i="1"/>
  <c r="S31" i="1" s="1"/>
  <c r="O33" i="1"/>
  <c r="S33" i="1" s="1"/>
  <c r="O34" i="1"/>
  <c r="S34" i="1" s="1"/>
  <c r="C30" i="1"/>
  <c r="C31" i="1"/>
  <c r="C32" i="1"/>
  <c r="C33" i="1"/>
  <c r="C34" i="1"/>
  <c r="I31" i="1"/>
  <c r="M31" i="1" s="1"/>
  <c r="I32" i="1"/>
  <c r="M32" i="1" s="1"/>
  <c r="I33" i="1"/>
  <c r="M33" i="1" s="1"/>
  <c r="I34" i="1"/>
  <c r="M34" i="1" s="1"/>
  <c r="I29" i="1"/>
  <c r="M29" i="1" s="1"/>
  <c r="G30" i="1"/>
  <c r="K30" i="1" s="1"/>
  <c r="G31" i="1"/>
  <c r="K31" i="1" s="1"/>
  <c r="G32" i="1"/>
  <c r="K32" i="1" s="1"/>
  <c r="G33" i="1"/>
  <c r="K33" i="1" s="1"/>
  <c r="G34" i="1"/>
  <c r="K34" i="1" s="1"/>
  <c r="G29" i="1"/>
  <c r="K29" i="1" s="1"/>
  <c r="C29" i="1"/>
  <c r="Q266" i="1" l="1"/>
  <c r="G439" i="1"/>
  <c r="P439" i="1"/>
  <c r="M35" i="1"/>
  <c r="K266" i="1"/>
  <c r="J188" i="1"/>
  <c r="V188" i="1"/>
  <c r="S188" i="1"/>
  <c r="P188" i="1"/>
  <c r="M188" i="1"/>
  <c r="O266" i="1"/>
  <c r="G430" i="1"/>
  <c r="J430" i="1"/>
  <c r="Q295" i="1"/>
  <c r="S163" i="1"/>
  <c r="P430" i="1"/>
  <c r="G153" i="1"/>
  <c r="M153" i="1"/>
  <c r="S153" i="1"/>
  <c r="F129" i="1"/>
  <c r="O295" i="1"/>
  <c r="J163" i="1"/>
  <c r="P163" i="1"/>
  <c r="G163" i="1"/>
  <c r="M163" i="1"/>
  <c r="P153" i="1"/>
  <c r="J153" i="1"/>
  <c r="D129" i="1"/>
  <c r="H129" i="1"/>
  <c r="S357" i="1"/>
  <c r="R357" i="1"/>
  <c r="Q357" i="1"/>
  <c r="P357" i="1"/>
  <c r="O357" i="1"/>
  <c r="N357" i="1"/>
  <c r="L357" i="1"/>
  <c r="Q257" i="1"/>
  <c r="O257" i="1"/>
  <c r="Q232" i="1"/>
  <c r="O232" i="1"/>
  <c r="M232" i="1"/>
  <c r="K232" i="1"/>
  <c r="Q69" i="1"/>
  <c r="O69" i="1"/>
  <c r="M69" i="1"/>
  <c r="K69" i="1"/>
  <c r="I69" i="1"/>
  <c r="G69" i="1"/>
  <c r="Q35" i="1"/>
  <c r="O35" i="1"/>
  <c r="I35" i="1"/>
  <c r="G35" i="1"/>
  <c r="U357" i="1" l="1"/>
  <c r="V342" i="1" s="1"/>
  <c r="V357" i="1" s="1"/>
  <c r="S35" i="1"/>
  <c r="U35" i="1"/>
  <c r="S69" i="1"/>
  <c r="U69" i="1"/>
  <c r="K35" i="1"/>
</calcChain>
</file>

<file path=xl/connections.xml><?xml version="1.0" encoding="utf-8"?>
<connections xmlns="http://schemas.openxmlformats.org/spreadsheetml/2006/main">
  <connection id="1" keepAlive="1" name="SP_Meldunek_parametry"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18-08-01', '2018-08-31' "/>
  </connection>
  <connection id="2" keepAlive="1" name="SP_Meldunek_sekcja_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18-08-01', '2018-08-31' "/>
  </connection>
  <connection id="3" keepAlive="1" name="SP_Meldunek_sekcja_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18-08-01', '2018-08-31' "/>
  </connection>
  <connection id="4" keepAlive="1" name="SP_Meldunek_sekcja_I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18-08-01', '2018-08-31' "/>
  </connection>
  <connection id="5" keepAlive="1" name="SP_Meldunek_sekcja_I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18-08-01', '2018-08-31' "/>
  </connection>
  <connection id="6" keepAlive="1" name="SP_Meldunek_sekcja_II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18-08-01', '2018-08-31' "/>
  </connection>
  <connection id="7" keepAlive="1" name="SP_Meldunek_sekcja_II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18-08-01', '2018-08-31' "/>
  </connection>
  <connection id="8" keepAlive="1" name="SP_Meldunek_sekcja_IV"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18-08-01', '2018-08-31' "/>
  </connection>
  <connection id="9" keepAlive="1" name="SP_Meldunek_sekcja_IX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18-08-01', '2018-08-31' "/>
  </connection>
  <connection id="10" keepAlive="1" name="SP_Meldunek_sekcja_IX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18-08-01', '2018-08-31' "/>
  </connection>
  <connection id="11" keepAlive="1" name="SP_Meldunek_sekcja_V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18-08-01', '2018-08-31' "/>
  </connection>
  <connection id="12" keepAlive="1" name="SP_Meldunek_sekcja_V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18-08-01', '2018-08-31' "/>
  </connection>
  <connection id="13" keepAlive="1" name="SP_Meldunek_sekcja_V_tab_3"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18-08-01', '2018-08-31' "/>
  </connection>
  <connection id="14" keepAlive="1" name="SP_Meldunek_sekcja_V_tab_4"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18-08-01', '2018-08-31' "/>
  </connection>
  <connection id="15" keepAlive="1" name="SP_Meldunek_sekcja_V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18-08-01', '2018-08-31' "/>
  </connection>
  <connection id="16" keepAlive="1" name="SP_Meldunek_sekcja_V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18-08-01', '2018-08-31'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18-08-01', '2018-08-31' "/>
  </connection>
</connections>
</file>

<file path=xl/sharedStrings.xml><?xml version="1.0" encoding="utf-8"?>
<sst xmlns="http://schemas.openxmlformats.org/spreadsheetml/2006/main" count="985" uniqueCount="174">
  <si>
    <t>Obywatelstwo</t>
  </si>
  <si>
    <t>Razem</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</si>
  <si>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</si>
  <si>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</si>
  <si>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</si>
  <si>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</si>
  <si>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</si>
  <si>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</si>
  <si>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</si>
  <si>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</si>
  <si>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</si>
  <si>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</si>
  <si>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</si>
  <si>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</si>
  <si>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</si>
  <si>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</si>
  <si>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</si>
  <si>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</si>
  <si>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</si>
  <si>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</si>
  <si>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fakultatywne</t>
  </si>
  <si>
    <t>decyzje</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</si>
  <si>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</si>
  <si>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</si>
  <si>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</si>
  <si>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</si>
  <si>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</si>
  <si>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</si>
  <si>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</si>
  <si>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</si>
  <si>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</si>
  <si>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</si>
  <si>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</si>
  <si>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</si>
  <si>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</si>
  <si>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</si>
  <si>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</si>
  <si>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</si>
  <si>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</si>
  <si>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</si>
  <si>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</si>
  <si>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</si>
  <si>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</si>
  <si>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</si>
  <si>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</si>
  <si>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</si>
  <si>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IX.  Informacja o Małym Ruchu Granicznym</t>
  </si>
  <si>
    <t>X. Ogólne trendy</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</si>
  <si>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</si>
  <si>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</si>
  <si>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</si>
  <si>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</si>
  <si>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</si>
  <si>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</si>
  <si>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</si>
  <si>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</si>
  <si>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</si>
  <si>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</si>
  <si>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</si>
  <si>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</si>
  <si>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</si>
  <si>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</si>
  <si>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</si>
  <si>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</si>
  <si>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</si>
  <si>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</si>
  <si>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</si>
  <si>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</si>
  <si>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</si>
  <si>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</si>
  <si>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</si>
  <si>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</si>
  <si>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</si>
  <si>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</si>
  <si>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</si>
  <si>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</si>
  <si>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</si>
  <si>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</si>
  <si>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</si>
  <si>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</si>
  <si>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</si>
  <si>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</si>
  <si>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</si>
  <si>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</si>
  <si>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</si>
  <si>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</si>
  <si>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</si>
  <si>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</si>
  <si>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</si>
  <si>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</si>
  <si>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</si>
  <si>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</si>
  <si>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</si>
  <si>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</si>
  <si>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</si>
  <si>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</si>
  <si>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</si>
  <si>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</si>
  <si>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</si>
  <si>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</si>
  <si>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</si>
  <si>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</si>
  <si>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</si>
  <si>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</si>
  <si>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</si>
  <si>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</si>
  <si>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</si>
  <si>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</si>
  <si>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</si>
  <si>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</si>
  <si>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</si>
  <si>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</si>
  <si>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</si>
  <si>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</si>
  <si>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</si>
  <si>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</si>
  <si>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</si>
  <si>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</si>
  <si>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</si>
  <si>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</si>
  <si>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</si>
  <si>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</si>
  <si>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</si>
  <si>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</si>
  <si>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</si>
  <si>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</si>
  <si>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</si>
  <si>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Wnioskujacy</t>
  </si>
  <si>
    <t>Decyzje</t>
  </si>
  <si>
    <t>Inne_panstwo</t>
  </si>
  <si>
    <t>Konsul_RP</t>
  </si>
  <si>
    <t>Czynnosc</t>
  </si>
  <si>
    <t>zawieszenie wpisów</t>
  </si>
  <si>
    <t>małoletni</t>
  </si>
  <si>
    <t>WNIOSEK O ZAREJESTROWANIE POBYTU OBYWATELA UE</t>
  </si>
  <si>
    <t>GRUZJA</t>
  </si>
  <si>
    <t>TADŻYKISTAN</t>
  </si>
  <si>
    <t>WZNOWIENIA</t>
  </si>
  <si>
    <t>BELGIA</t>
  </si>
  <si>
    <t>SZWECJA</t>
  </si>
  <si>
    <t>WŁOCHY</t>
  </si>
  <si>
    <t>I. Przyjęte wnioski o udzielenie ochrony międzynarodowej w RP:</t>
  </si>
  <si>
    <t>III. Wydane decyzje w sprawie o udzielenie ochrony międzynarodowej:</t>
  </si>
  <si>
    <t>IV. Cudzoziemcy, w sprawie których wszczęto postępowanie o udzielenie ochrony międzynarodowej i którym zapewniono zakwaterowanie w ośrodkach dla cudzoziemców:</t>
  </si>
  <si>
    <r>
      <t>*</t>
    </r>
    <r>
      <rPr>
        <i/>
        <sz val="6"/>
        <color theme="1"/>
        <rFont val="Roboto"/>
        <charset val="238"/>
      </rPr>
      <t xml:space="preserve"> zgodnie z nowym aquis azylowym od 1.01.2014 r. wznowienie postępowania po tzw. transferze dublińskim liczy się jako kolejny wniosek o nadanie statusu uchodźcy</t>
    </r>
  </si>
  <si>
    <t>obligatoryjne</t>
  </si>
  <si>
    <t>01.08.2018</t>
  </si>
  <si>
    <t>31.08.2018</t>
  </si>
  <si>
    <t>01.01.2018</t>
  </si>
  <si>
    <t>ARMENIA</t>
  </si>
  <si>
    <t>IRAK</t>
  </si>
  <si>
    <t>NIDERLANDY</t>
  </si>
  <si>
    <t>GRECJA</t>
  </si>
  <si>
    <t>LITWA</t>
  </si>
  <si>
    <t>LIBIA</t>
  </si>
  <si>
    <t>25.08.2018 - 31.08.2018</t>
  </si>
  <si>
    <t>18.08.2018 - 24.08.2018</t>
  </si>
  <si>
    <t>11.08.2018 - 17.08.2018</t>
  </si>
  <si>
    <t>04.08.2018 - 10.08.2018</t>
  </si>
  <si>
    <t>28.07.2018 - 03.08.2018</t>
  </si>
  <si>
    <t>WNIOSEK O WYDANIE DOKUMENTU POTWIERDZAJĄCEGO PRAWO STAŁEGO POBYTU</t>
  </si>
  <si>
    <t>WNIOSEK O WYDANIE KARTY POBYTU CZŁONKA RODZINY OBYWATELA UE</t>
  </si>
  <si>
    <t>WNIOSEK O WYDANIE KARTY STAŁEGO POBYTU CZŁONKA RODZINY OBYWATELA UE</t>
  </si>
  <si>
    <t>Cudzoziemcy coraz częściej składają odwołania od decyzji wydanych przez urzędy wojewódzkie. Ich liczba zaczęła rosnąć w 2016 r. i od tej pory utrzymuje się na poziomie znacznie wyższym niż w poprzednich latach. Do tej pory Szef Urzędu otrzymał o 63% więcej odwołań niż w tym samym okresie 2017 r. - 4,7 tys., 2018 r. - 7,6 tys., z czego 72% dotyczyło pobytu czasowego, 21% - zobowiązania do powrotu, 4% - pobytu stałego. Cudzoziemcy uzyskali w tym samym czasie prawie 4,2 tys. decyzji Szefa UdSC w sprawach o legalizację pobytu na terytorium RP, z czego 16% stanowiło utrzymanie decyzji, od której się odwołano, 9% postępowań odwoławczych zakończyło się uchyleniem decyzji organu pierwszej instancji i udzieleniem zezwolenia, a 8% decyzji uchylono i przekazano do ponownego rozpatrzenia.
Uwzględniając obywatelstwo osób zaskarżających otrzymane decyzje, najwięcej - bo 43% odwołań - złożyli obywatele Ukrainy. Kolejne obywatelstwa licznie składające odwołania to Indie (10%), Wietnam (8%), Rosja (8%) i Chiny (4%).</t>
  </si>
  <si>
    <t>VII. Konsultacje wizowe</t>
  </si>
  <si>
    <t>W 2018 r. ma miejsce kontynuacja trendu spadkowego w zakresie liczby wydawanych zezwoleń MRG.
Od początku 2018 roku wszystkie zezwolenia MRG wydano na Ukrainie,  77% wydał Wydział Konsularny we Lwowie, pozostałe 23% - w Łucku. 
Odmowy wydania zezwoleń MRG udzielono 37 obywatelom Ukrainy. Cofnięcie zezwoleń miało miejsce w stosunku do 355 osób, w 93% obywateli Ukrainy, 7% - Rosji. Zezwolenia unieważniono 39 obywatelom Ukrainy.</t>
  </si>
  <si>
    <r>
      <rPr>
        <sz val="10"/>
        <color theme="1"/>
        <rFont val="Roboto"/>
        <charset val="238"/>
      </rPr>
      <t xml:space="preserve">Zdecydowanie większy napływ cudzoziemców do Polski obserwujemy od 2014 r. Wśród cudzoziemców przybywających do Polski dominują obywatele Ukrainy.  Większość obywateli Ukrainy preferuje legalizację pobytu umożliwiającą podjęcie pracy (nie ma takiej możliwości w trakcie pierwszych 6 miesięcy procedury uchodźczej) i samodzielne utrzymanie rodziny. 
Do tej pory nie odnotowano zdecydowanych zmian w trendach napływu w związku z wejściem w życie ruchu bezwizowego dla obywateli Ukrainy posiadających paszporty biometryczne.                                                                                                                                                                                                                                                Napływ cudzoziemców ubiegających się o ochronę międzynarodową w Polsce odbywa się zwykle przez naszą wschodnią granicę (dominują państwa WNP). Urząd do Spraw Cudzoziemców systematycznie monitoruje napływ obywateli Rosji narodowości czeczeńskiej oraz obywateli Ukrainy.
Liczba ważnych dokumentów (wg stanu na dzień 1.07.2018) wynosi ponad 350 tys. W porównaniu do stanu sprzed roku liczba cudzoziemców, którzy posiadają ważne dokumenty uprawniające do pobytu na terytorium RP, wzrosła o ponad 48 tys. osób (z 302 263 do 350 927). Największy wzrost dotyczy obywateli Ukrainy (+34 tys.), przy czym różnica wynika głównie z liczby zezwoleń na pobyt czasowy (+29 tys.).
Warto zauważyć, że przyrost nowych dokumentów dotyczy przede wszystkim cudzoziemców z państw trzecich (spoza UE) +48 tys. osób. Top 10 posiadaczy ważnych dokumentów kształtuje się następująco: Ukraina, Niemcy, Białoruś, Wietnam, Rosja, Chiny, Indie, Włochy, Francja, Wielka Brytania. Są to te same obywatelstwa, co na koniec czerwca zeszłego roku, z tą różnicą, że w 2017 r. Indie znajdowały się na dziewiątej pozycji,  a obecnie są na siódmej.
                                                                                                                                                                                                                                                                                                                                                                                                                                                                                                                                                                                                          Obywatele Ukrainy posiadają 46% wszystkich ważnych dokumentów w Polsce (163 tys.). 77% z nich (126 tys.) wydano w związku z udzielonym zezwoleniem na pobyt czasowy, 19% - zezwoleniem na pobyt stały (32,5 tys.), a 2% - rezydentem długoterminowym UE (3,7 tys.). 214 os. przebywa w Polsce jako członkowie rodzin obywatela UE, 88 osób to uchodźcy, 368 – posiada dokument potwierdzający udzielenie ochrony uzupełniającej, 6 – pobyt tolerowany, a 384 os. - pobyt ze względów humanitarnych.  </t>
    </r>
    <r>
      <rPr>
        <sz val="11"/>
        <color theme="1"/>
        <rFont val="Roboto"/>
        <charset val="238"/>
      </rPr>
      <t xml:space="preserve">                     </t>
    </r>
  </si>
  <si>
    <t xml:space="preserve">Do końca sierpnia 2018 r. wnioski o udzielenie ochrony międzynarodowej złożyło 2 771 os., z czego 59% stanowiły wnioski pierwsze. Większość wnioskodawców  pochodziło z państw należących do byłego ZSRR (głównie: Rosja, Ukraina, Tadżykistan i Armenia). 
Dwie największe grupy cudzoziemców ubiegających się ochronę pochodziły z: Rosji (1 849 os., 67%) i Ukrainy (292 os., 11%).  
Jeden wniosek obejmował średnio 2 os,. przy czym w przypadku obywateli Rosji i Tadżykistanu - 3 os.                                                                                                                                                                                                                                                                                                                                                                                                                                                                                                                                   
Przy podziale na płeć i wiek proporcje są zbliżone: pełnoletni stanowią 54% ogółu (45% kobiety i 55% mężczyźni), a niepełnoletni - 46% (48% dziewczynki i 52% chłopcy). Tylko wśród wnioskodawców z Rosji i Kirgistanu jest więcej dzieci (odpowiednio 55% i 53%).
W dłuższej perspektywie widoczny jest ciągły spadek liczby wnioskodawców, którego początek miał miejsce w lipcu 2016. W sierpniu br. nastąpiła kontynuacja tego trendu - poniżej 300 osób (do lipca było to około 350-360 osób miesięcznie). W 2018 r. Polska przyjęła 28% mniej wniosków w stosunku do analogicznego okresu w 2017 r. 
Prezentując szczegółowo zmiany w porównaniu do pierwszych ośmiu miesięcy 2017 r., widoczny jest:
 * spadek liczby wnioskodawców z Rosji o 31%. Tradycyjnie Rosja od 2000 r.  znajduje się na I pozycji pod względem liczby złożonych wniosków, a odsetek cudzoziemców z tego kraju wciąż jest wysoki (67%) chociaż liczba osób składających wnioski znacznie spadła w porównaniu do tego samego okresu w poprzednich latach (1 849 os. - 2018 r., 2 676 os. – 2017 r., 6 602 os. – 2016 r.). Podobnie jak w lipcu 2017 r. 59% stanowią wnioski pierwsze.
* spadek o 44% liczby wnioskodawców z Ukrainy. Ukraina od 2014 r. znajduje się na II pozycji w zestawieniu TOP 5. Jednak na przestrzeni lat widoczny jest stały spadek liczby ubiegających się o ochronę z tego kraju. W 2018 r. liczba wnioskodawców nie przekroczyła 50 os. miesięcznie. W porównaniu do pierwszych ośmiu miesięcy 2017 r. wzrósł odsetek wniosków składanych po raz pierwszy (z 37% na 50%).
* niewielki wzrost liczby wnioskodawców z Tadżykistanu (+ 15%).  Aktualnie obywatele tego kraju stanowią 4% ogółu osób ubiegających się o udzielenie ochrony, rok temu - 3%. Wnioskodawcy z Tadżykistanu charakteryzują się przewagą wniosków kolejnych (53% w 2017 r, 69% w 2018 r.) , podczas gdy w całej populacji wnioskodawców odsetek ten wynosi 41%.
*odsetek liczby wnioskodawców pochodzących z Armenii wynosi 2%.  Widoczny jest 27% spadek liczby wniosków. Ponadto zmieniła się struktura składanych wniosków: aktualnie 55% stanowią wnioski pierwsze, podczas gdy rok wcześniej stanowiły zdecydowaną większość – 84%                                                                                                                                                                                                                                                              * wzrost o 96% liczby wnioskodawców z Iraku. W czerwcu zeszłego roku obywatele Iraku zamykali zestawienie TOP 10, obecnie są na piątym miejscu. Wzrósł także odsetek spraw kolejnych (+10%). Rok temu wszyscy Irakijczycy składali wnioski po raz pierwszy.                                                                                                                                                                                                                                                                                                           . </t>
  </si>
  <si>
    <t>Zdecydowaną większość działań związanych ze stosowaniem Rozporządzenia Dublińskiego stanowią sprawy dotyczące przejęcia odpowiedzialności za wniosek o udzielenie ochrony złożony na terytorium innego państwa członkowskiego (tzw. IN). Liczba spraw 23-krotnie przekracza liczbę takich wniosków złożonych przez Polskę. Jest to związane z położeniem geograficznym naszego kraju (zewnętrzne państwo Strefy Schengen) i traktowaniem terytorium RP jako strefy tranzytowej do krajów docelowych UE (Niemcy, Francja, Niderlandy, Szwecja i Belgia).  55% wniosków IN dotyczyło ob. Rosji, 10% Armenii.
Liczba cudzoziemców objętych wnioskami IN wyniosła od początku roku 2 936 os. Polska wystąpiła z takim wnioskiem do innych krajów europejskich (OUT) w przypadku 126 os. 49% wniosków IN oraz 30% wniosków OUT dotyczy współpracy z Niemcami. Kolejnym krajem, z którym Polska współpracuje często jest Francja (33% wniosków IN oraz 13% wniosków OUT). Poza tym osoby, które ubiegały się o ochronę międzynarodową w Polsce składały  kolejne wnioski (oprócz Niemiec i Francji) w Niderlandach, Szwecji i Belgii. Z kolei dalsze wnioski OUT z Polski kierowane były - poza Niemcami i Francją - do  Grecji, Litwy i Włoch.</t>
  </si>
  <si>
    <t xml:space="preserve">Szef Urzędu do Spraw Cudzoziemców w 2018 r. wydał 3 247 decyzji, w tym: udzielił ochrony 306 os. (9%), 1 595 os. (49%) uzyskało decyzję negatywną,  a  1 346 postępowań (42%) umorzono. Głównymi beneficjentami decyzji przyznających w 2018 r. ochronę (status uchodźcy, ochrona uzupełniająca i pobyt tolerowany) byli w większości cudzoziemcy z grupy TOP 10 wnioskodawców:
* Ukraina (26% ogółu; 68 os. – ochrona uzupełniająca, 10 os. – status uchodźcy, 2 os. – pobyt tolerowany) uznawalność: 19%,
* Rosja (18% ogółu;  49 os. - ochrona uzupełniająca, 5 os. - status uchodźcy, 1 os. pobyt tolerowany), uznawalność: 6%,
* Tadżykistan (8% ogółu; 14 os. ochrona uzupełniająca, 10 os. - status uchodźcy, ) uznawalność: 35%,
Całkowita uznawalność w pierwszych ośmiu miesiącach 2018 r. to 15% (16% z pobytem tolerowanym), w analogicznym okresie zeszłego roku: 17%.
Rozstrzygnięcia merytoryczne stanowiły jednak 58% wydanych decyzji. Pozostałe decyzje wydane przez Szefa Urzędu to umorzenia (42%) wydane w związku z brakiem zainteresowania kontynuacją postępowania ze strony cudzoziemca, z czego 81% dotyczyło Rosjan (1 091 os.). Warto zwrócić uwagę, że w 2018 r. większy odsetek cudzoziemców decyduje się na pozostanie w Polsce do końca trwania procedury o udzielenie ochrony. W analogicznym okresie zeszłego roku umorzenia stanowiły 52% decyzji.
Wg stanu na 31 sierpnia liczba spraw w toku wynosiła  3 139 os., głównie z Rosji (74%).  </t>
  </si>
  <si>
    <t>Spadek liczby wnioskodawców zapoczątkowany w marcu 2017 znalazł odbicie w zmniejszonej liczbie osób pozostających pod opieką Szefa Urzędu (z  4,2 tys. na niecałe 3,0 tys.), przy czym przez ostatnie osiem miesięcy spadek ten wyniósł ok. 0,5 tys. osób.  Liczba beneficjentów pomocy socjalnej z ostatnich tygodni sierpnia jest najniższa od czternastu lat.
Ponad połowa wnioskodawców (57%) przebywa poza ośrodkami dla cudzoziemców, wynajmując mieszkania i utrzymując się ze środków otrzymywanych z Urzędu.
W przypadku 10 najliczniejszych obywatelstw wnioskodawców można zaobserwować zdecydowane preferencje odnośnie miejsca pobytu na czas trwania postępowania w RP. Na pobyt w ośrodku decydują się głównie obywatele Rosji - 67% i Azerbejdżanu - 81%. Oczekiwanie na zakończenie procedury poza ośrodkiem preferują pozostałe obywatelstwa TOP 10 osób pozostających pod opieką: obywatele Ukrainy, Tadżykistanu, Gruzji, Armenii, Kirgistanu, Białorusi, Turcji, Iranu (pomiędzy 75% a 97% wnioskodawców z danego kraju).</t>
  </si>
  <si>
    <t>Liczba składanych wniosków dotyczących legalizacji pobytu na terytorium RP rośnie dynamicznie piąty rok z rzędu. 
W pierwszych ośmiu miesiącach br.  liczba złożonych wniosków osiągnęła prawie 145 tys. 91% z nich dotyczyło zezwolenia na pobyt czasowy, 8% zezwolenia na pobyt stały, a 1% zezwolenia na pobyt rezydenta UE. 
W sprawie zezwolenia na pobyt czasowy spośród ponad 131 tys. wniosków 67% (88 tys.) złożyli obywatele Ukrainy, po 4% - Gruzini i Hindusi, po 3% - Białorusini, Wietnamczycy i Chińczycy. O zezwolenie na pobyt stały ubiegało się blisko 12 tys. cudzoziemców, w tym 52% (6 tys.) to obywatele Ukrainy, 32% - Białorusi, 4% - Rosji, po 1% - Wietnamu i Turcji. Wnioski o zezwolenie na pobyt rezydenta długoterminowego UE (ok. 2  tys. wniosków) zdominowali również obywatele Ukrainy (982) - złożyli 49% wniosków, 13% - Wietnamczycy, po 5% -  Chińczycy i Białorusini, po 4% - Rosjanie i Ormianie. 
W podziale na obywatelstwo cudzoziemców, w 2018 r. o legalizację pobytu (ww. zezwolenia) najczęściej ubiegali się obywatele Ukrainy: 65% - (95 tys. Ukraińców na 145 tys. ogółu wnioskujących). Do końca sierpnia 2017 r. odsetek ten był podobny, ale liczba złożonych wniosków o 22% niższa (145 tys. w 2018 r., 119  tys. w 2017 r.). Za opisany wzrost w 2018 r. odpowiedzialna jest zwiększona - w porównaniu z zeszłym rokiem - liczba wniosków o zezwolenie na pobyt czasowy składanych przez obywateli Ukrainy, (+23% - z 77 tys. w 2017 r. na 95 tys. w 2018 r.). 
Wzrost zainteresowania legalizacją pobytu zanotowano także w przypadku obywateli Gruzji (5-krotny, głównie pobyt czasowy). W dalszym ciągu wzrasta liczba obywateli Indii legalizujących pobyt w Polsce (+9%, głównie pobyt czasowy). 
Ogółem w 2018 r. złożono łącznie o 22% wniosków legalizacyjnych więcej (26 tys. więcej: +27% wniosków na pobyt czasowy,  -7% wniosków na pobyt stały, -15% wniosków na pobyt rezydenta długoterminowego UE). 79% wszystkich procedur zakończyło się decyzją przyznającą zezwolenie pobytowe, 16% odmową wydania zezwolenia, a 5% umorzeniem sprawy. 
Analiza celu pobytu podawanego przez cudzoziemców podczas składania wniosków na pobyt czasowy wykazała, że zdecydowanie najczęstszym powodem przyjazdu do RP jest aktywność zawodowa (74%): wykonywanie pracy (71% ogółu), prowadzenie działalności gospodarczej (1%), praca w zawodzie wymagającym wysokich kwalifikacji (1%), praca sezonowa, pracownicy delegowani, przeniesienia wewnątrz przedsiębiorstwa (poniżej 1%). Dalsze 7% wnioskodawców przyjechało do Polski w związku z podjęciem lub kontynuacją studiów, kolejne 10% - w związku z powodami związanymi z rodziną:  pobytem z cudzoziemcem (łączenie rodzin) – 7%  i pobytem z obywatelem RP (3%).
                                                                                                                                                                                                                                                                                                                                                                                                                                                                                                                                                                                                                                                                                                                                                                                                                             Analizując rozmieszczenie wnioskodawców na terenie RP, najwięcej wniosków przyjęli: Wojewoda Mazowiecki (32%), Wojewoda Wielkopolski (10%), Dolnośląski (9%) oraz Małopolski (8%). Najmniej cudzoziemców złożyło wnioski w województwach warmińsko-mazurskim, podkarpackim i świętokrzyskim.
Ponadto w okresie styczeń-sierpień 2018 wnioski o legalizację pobytu na terytorium RP złożyło ponad 5 tys. obywateli UE, głównie z Niemiec (27%), Włoch (10%), Wielkiej Brytanii (7%), Bułgarii i Rumunii (po 6%).</t>
  </si>
  <si>
    <t>W sierpniu br. do Wydziału Konsultacji Wizowych wpłynęło blisko 84 tys. wniosków (586 tys. od początku roku), z czego 95% z innego państwa członkowskiego.  W tym samym czasie wydano prawie 87 tys. decyzji (591 tys. w 2018), 95% na wnioski z innego państwa członkowskiego. W porównaniu z lipcem br. w tym miesiącu odnotowano 21% spadek liczby spraw wpływających do Wydziału.</t>
  </si>
  <si>
    <t>Warszawa,12.09. 2018 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</si>
</sst>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39"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sz val="11"/>
      <color theme="1"/>
      <name val="Roboto"/>
      <charset val="238"/>
    </font>
    <font>
      <b/>
      <sz val="11"/>
      <color theme="1"/>
      <name val="Roboto"/>
      <charset val="238"/>
    </font>
    <font>
      <b/>
      <sz val="18"/>
      <name val="Roboto"/>
      <charset val="238"/>
    </font>
    <font>
      <b/>
      <sz val="15"/>
      <name val="Roboto"/>
      <charset val="238"/>
    </font>
    <font>
      <b/>
      <i/>
      <sz val="14"/>
      <color theme="1"/>
      <name val="Roboto"/>
      <charset val="238"/>
    </font>
    <font>
      <sz val="11"/>
      <name val="Roboto"/>
      <charset val="238"/>
    </font>
    <font>
      <b/>
      <sz val="10"/>
      <color theme="1"/>
      <name val="Roboto"/>
      <charset val="238"/>
    </font>
    <font>
      <b/>
      <sz val="9"/>
      <name val="Roboto"/>
      <charset val="238"/>
    </font>
    <font>
      <sz val="9"/>
      <name val="Roboto"/>
      <charset val="238"/>
    </font>
    <font>
      <sz val="10"/>
      <name val="Roboto"/>
      <charset val="238"/>
    </font>
    <font>
      <sz val="6"/>
      <color theme="1"/>
      <name val="Roboto"/>
      <charset val="238"/>
    </font>
    <font>
      <i/>
      <sz val="6"/>
      <color theme="1"/>
      <name val="Roboto"/>
      <charset val="238"/>
    </font>
    <font>
      <b/>
      <sz val="8"/>
      <name val="Roboto"/>
      <charset val="238"/>
    </font>
    <font>
      <i/>
      <sz val="8"/>
      <color theme="1"/>
      <name val="Roboto"/>
      <charset val="238"/>
    </font>
    <font>
      <b/>
      <sz val="7"/>
      <name val="Roboto"/>
      <charset val="238"/>
    </font>
    <font>
      <sz val="10"/>
      <color theme="1"/>
      <name val="Roboto"/>
      <charset val="238"/>
    </font>
    <font>
      <sz val="9"/>
      <color theme="1"/>
      <name val="Roboto"/>
      <charset val="238"/>
    </font>
    <font>
      <sz val="8"/>
      <name val="Roboto"/>
      <charset val="238"/>
    </font>
    <font>
      <sz val="8"/>
      <color theme="1"/>
      <name val="Roboto"/>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23">
    <xf numFmtId="0" fontId="0" fillId="0" borderId="0" xfId="0"/>
    <xf numFmtId="0" fontId="0" fillId="0" borderId="0" xfId="0"/>
    <xf numFmtId="0" fontId="0" fillId="0" borderId="0" xfId="0"/>
    <xf numFmtId="0" fontId="20" fillId="0" borderId="0" xfId="0" applyFont="1" applyProtection="1">
      <protection locked="0"/>
    </xf>
    <xf numFmtId="0" fontId="20" fillId="0" borderId="0" xfId="0" applyFont="1" applyBorder="1" applyProtection="1">
      <protection locked="0"/>
    </xf>
    <xf numFmtId="14" fontId="20" fillId="0" borderId="0" xfId="0" applyNumberFormat="1" applyFont="1" applyProtection="1">
      <protection locked="0"/>
    </xf>
    <xf numFmtId="165" fontId="20" fillId="0" borderId="0" xfId="0" applyNumberFormat="1" applyFont="1" applyProtection="1">
      <protection locked="0"/>
    </xf>
    <xf numFmtId="0" fontId="20" fillId="0" borderId="0" xfId="0" applyFont="1" applyAlignment="1" applyProtection="1">
      <protection locked="0"/>
    </xf>
    <xf numFmtId="0" fontId="24" fillId="0" borderId="0" xfId="0" applyFont="1" applyAlignment="1" applyProtection="1">
      <alignment vertical="center"/>
      <protection locked="0"/>
    </xf>
    <xf numFmtId="0" fontId="25" fillId="0" borderId="0" xfId="0" applyFont="1" applyProtection="1">
      <protection locked="0"/>
    </xf>
    <xf numFmtId="0" fontId="26" fillId="0" borderId="0" xfId="0" applyFont="1" applyAlignment="1" applyProtection="1">
      <alignment horizontal="left" vertical="center"/>
      <protection locked="0"/>
    </xf>
    <xf numFmtId="0" fontId="29" fillId="0" borderId="0" xfId="43" applyFont="1" applyProtection="1">
      <protection locked="0"/>
    </xf>
    <xf numFmtId="0" fontId="20" fillId="0" borderId="0" xfId="0" applyFont="1" applyFill="1" applyBorder="1" applyProtection="1">
      <protection locked="0"/>
    </xf>
    <xf numFmtId="0" fontId="27" fillId="0" borderId="0" xfId="10" applyFont="1" applyFill="1" applyBorder="1" applyAlignment="1" applyProtection="1">
      <alignment horizontal="left" vertical="center"/>
      <protection locked="0"/>
    </xf>
    <xf numFmtId="0" fontId="27" fillId="0" borderId="0" xfId="10" applyFont="1" applyFill="1" applyBorder="1" applyAlignment="1" applyProtection="1">
      <alignment horizontal="center" vertical="center"/>
      <protection locked="0"/>
    </xf>
    <xf numFmtId="0" fontId="30" fillId="0" borderId="0" xfId="0" applyFont="1" applyAlignment="1" applyProtection="1">
      <alignment horizontal="center" vertical="center" wrapText="1"/>
      <protection locked="0"/>
    </xf>
    <xf numFmtId="165" fontId="30" fillId="0" borderId="0" xfId="0" applyNumberFormat="1" applyFont="1" applyAlignment="1" applyProtection="1">
      <alignment horizontal="center" vertical="center" wrapText="1"/>
      <protection locked="0"/>
    </xf>
    <xf numFmtId="0" fontId="20" fillId="0" borderId="0" xfId="0" applyFont="1" applyAlignment="1" applyProtection="1">
      <alignment wrapText="1"/>
      <protection locked="0"/>
    </xf>
    <xf numFmtId="165" fontId="20" fillId="0" borderId="0" xfId="0" applyNumberFormat="1" applyFont="1" applyAlignment="1" applyProtection="1">
      <alignment wrapText="1"/>
      <protection locked="0"/>
    </xf>
    <xf numFmtId="0" fontId="26" fillId="0" borderId="0" xfId="0" applyFont="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27" fillId="0" borderId="0" xfId="24" applyFont="1" applyFill="1" applyBorder="1" applyAlignment="1" applyProtection="1">
      <alignment horizontal="center" vertical="center" wrapText="1"/>
      <protection locked="0"/>
    </xf>
    <xf numFmtId="3" fontId="27" fillId="0" borderId="0" xfId="0" applyNumberFormat="1" applyFont="1" applyFill="1" applyBorder="1" applyAlignment="1" applyProtection="1">
      <alignment horizontal="center" vertical="center"/>
    </xf>
    <xf numFmtId="0" fontId="33" fillId="0" borderId="0" xfId="0" applyFont="1" applyAlignment="1" applyProtection="1">
      <alignment vertical="top"/>
      <protection locked="0"/>
    </xf>
    <xf numFmtId="165" fontId="33" fillId="0" borderId="0" xfId="0" applyNumberFormat="1" applyFont="1" applyAlignment="1" applyProtection="1">
      <alignment vertical="top"/>
      <protection locked="0"/>
    </xf>
    <xf numFmtId="0" fontId="27" fillId="35" borderId="0" xfId="0" applyFont="1" applyFill="1" applyBorder="1" applyAlignment="1" applyProtection="1">
      <alignment horizontal="center" vertical="center"/>
      <protection locked="0"/>
    </xf>
    <xf numFmtId="3" fontId="27" fillId="35" borderId="0" xfId="0" applyNumberFormat="1" applyFont="1" applyFill="1" applyBorder="1" applyAlignment="1" applyProtection="1">
      <alignment horizontal="center" vertical="center"/>
      <protection locked="0"/>
    </xf>
    <xf numFmtId="3" fontId="27" fillId="35" borderId="0" xfId="24" applyNumberFormat="1" applyFont="1" applyFill="1" applyBorder="1" applyAlignment="1" applyProtection="1">
      <alignment horizontal="center" vertical="center" wrapText="1"/>
      <protection locked="0"/>
    </xf>
    <xf numFmtId="165" fontId="27" fillId="35" borderId="0" xfId="24" applyNumberFormat="1" applyFont="1" applyFill="1" applyBorder="1" applyAlignment="1" applyProtection="1">
      <alignment horizontal="center" vertical="center" wrapText="1"/>
      <protection locked="0"/>
    </xf>
    <xf numFmtId="0" fontId="27" fillId="36" borderId="21" xfId="0" applyFont="1" applyFill="1" applyBorder="1" applyAlignment="1" applyProtection="1">
      <alignment horizontal="center" vertical="center" textRotation="90" wrapText="1"/>
      <protection locked="0"/>
    </xf>
    <xf numFmtId="3" fontId="28" fillId="0" borderId="10" xfId="0" applyNumberFormat="1" applyFont="1" applyBorder="1" applyAlignment="1" applyProtection="1">
      <alignment horizontal="right" vertical="center"/>
    </xf>
    <xf numFmtId="3" fontId="27" fillId="35" borderId="45" xfId="10" applyNumberFormat="1" applyFont="1" applyFill="1" applyBorder="1" applyAlignment="1" applyProtection="1">
      <alignment horizontal="center" vertical="center"/>
    </xf>
    <xf numFmtId="0" fontId="34" fillId="35" borderId="0" xfId="10" applyFont="1" applyFill="1" applyBorder="1" applyAlignment="1" applyProtection="1">
      <alignment horizontal="center" vertical="center"/>
      <protection locked="0"/>
    </xf>
    <xf numFmtId="0" fontId="27" fillId="36" borderId="0" xfId="10" applyFont="1" applyFill="1" applyBorder="1" applyAlignment="1" applyProtection="1">
      <alignment horizontal="center" vertical="center"/>
      <protection locked="0"/>
    </xf>
    <xf numFmtId="3" fontId="27" fillId="36" borderId="0" xfId="10" applyNumberFormat="1" applyFont="1" applyFill="1" applyBorder="1" applyAlignment="1" applyProtection="1">
      <alignment horizontal="center" vertical="center"/>
    </xf>
    <xf numFmtId="0" fontId="27" fillId="35" borderId="0" xfId="10" applyFont="1" applyFill="1" applyBorder="1" applyAlignment="1" applyProtection="1">
      <alignment horizontal="center" vertical="center"/>
      <protection locked="0"/>
    </xf>
    <xf numFmtId="0" fontId="34" fillId="35" borderId="0" xfId="10" applyFont="1" applyFill="1" applyBorder="1" applyAlignment="1" applyProtection="1">
      <alignment horizontal="left" vertical="center" indent="1"/>
      <protection locked="0"/>
    </xf>
    <xf numFmtId="0" fontId="26" fillId="0" borderId="0" xfId="0" applyFont="1" applyAlignment="1" applyProtection="1">
      <alignment horizontal="left"/>
      <protection locked="0"/>
    </xf>
    <xf numFmtId="0" fontId="35" fillId="0" borderId="0" xfId="0" applyFont="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8" fillId="0" borderId="0" xfId="0" applyFont="1" applyAlignment="1" applyProtection="1">
      <alignment horizontal="center" vertical="center"/>
      <protection locked="0"/>
    </xf>
    <xf numFmtId="0" fontId="38" fillId="0" borderId="0" xfId="0" applyFont="1" applyAlignment="1" applyProtection="1">
      <alignment horizontal="left" vertical="center" indent="1"/>
      <protection locked="0"/>
    </xf>
    <xf numFmtId="0" fontId="38" fillId="0" borderId="0" xfId="0" applyFont="1" applyAlignment="1" applyProtection="1">
      <alignment horizontal="center"/>
      <protection locked="0"/>
    </xf>
    <xf numFmtId="0" fontId="20" fillId="0" borderId="0" xfId="0" applyFont="1" applyProtection="1">
      <protection locked="0"/>
    </xf>
    <xf numFmtId="0" fontId="20" fillId="0" borderId="0" xfId="0" applyFont="1" applyProtection="1">
      <protection locked="0"/>
    </xf>
    <xf numFmtId="0" fontId="20" fillId="0" borderId="0" xfId="0" applyFont="1" applyProtection="1">
      <protection locked="0"/>
    </xf>
    <xf numFmtId="3" fontId="20" fillId="0" borderId="0" xfId="0" applyNumberFormat="1" applyFont="1" applyProtection="1">
      <protection locked="0"/>
    </xf>
    <xf numFmtId="0" fontId="20" fillId="0" borderId="0" xfId="0" applyFont="1" applyProtection="1">
      <protection locked="0"/>
    </xf>
    <xf numFmtId="0" fontId="26" fillId="0" borderId="0" xfId="0" applyFont="1" applyAlignment="1" applyProtection="1">
      <alignment horizontal="left" vertical="center"/>
      <protection locked="0"/>
    </xf>
    <xf numFmtId="0" fontId="28" fillId="35" borderId="0" xfId="0" applyFont="1" applyFill="1" applyBorder="1" applyAlignment="1" applyProtection="1">
      <alignment horizontal="left" vertical="center"/>
    </xf>
    <xf numFmtId="0" fontId="27" fillId="35" borderId="0" xfId="10" applyFont="1" applyFill="1" applyBorder="1" applyAlignment="1" applyProtection="1">
      <alignment horizontal="center" vertical="center"/>
    </xf>
    <xf numFmtId="3" fontId="27" fillId="35" borderId="0" xfId="10" applyNumberFormat="1" applyFont="1" applyFill="1" applyBorder="1" applyAlignment="1" applyProtection="1">
      <alignment horizontal="center" vertical="center"/>
    </xf>
    <xf numFmtId="3" fontId="28" fillId="35" borderId="17" xfId="0" applyNumberFormat="1" applyFont="1" applyFill="1" applyBorder="1" applyAlignment="1" applyProtection="1">
      <alignment horizontal="right" vertical="center"/>
    </xf>
    <xf numFmtId="3" fontId="28" fillId="35" borderId="18" xfId="0" applyNumberFormat="1" applyFont="1" applyFill="1" applyBorder="1" applyAlignment="1" applyProtection="1">
      <alignment horizontal="right" vertical="center"/>
    </xf>
    <xf numFmtId="3" fontId="28" fillId="35" borderId="19" xfId="0" applyNumberFormat="1" applyFont="1" applyFill="1" applyBorder="1" applyAlignment="1" applyProtection="1">
      <alignment horizontal="right" vertical="center"/>
    </xf>
    <xf numFmtId="0" fontId="27" fillId="35" borderId="17" xfId="44" applyFont="1" applyFill="1" applyBorder="1" applyAlignment="1" applyProtection="1">
      <alignment horizontal="center" vertical="center"/>
      <protection locked="0"/>
    </xf>
    <xf numFmtId="0" fontId="27" fillId="35" borderId="26" xfId="44" applyFont="1" applyFill="1" applyBorder="1" applyAlignment="1" applyProtection="1">
      <alignment horizontal="center" vertical="center"/>
      <protection locked="0"/>
    </xf>
    <xf numFmtId="0" fontId="27" fillId="35" borderId="17" xfId="44" applyFont="1" applyFill="1" applyBorder="1" applyAlignment="1" applyProtection="1">
      <alignment horizontal="center" vertical="center" wrapText="1"/>
      <protection locked="0"/>
    </xf>
    <xf numFmtId="0" fontId="27" fillId="35" borderId="19" xfId="44" applyFont="1" applyFill="1" applyBorder="1" applyAlignment="1" applyProtection="1">
      <alignment horizontal="center" vertical="center" wrapText="1"/>
      <protection locked="0"/>
    </xf>
    <xf numFmtId="0" fontId="27" fillId="35" borderId="18" xfId="44" applyFont="1" applyFill="1" applyBorder="1" applyAlignment="1" applyProtection="1">
      <alignment horizontal="center" vertical="center"/>
      <protection locked="0"/>
    </xf>
    <xf numFmtId="0" fontId="35" fillId="33" borderId="0" xfId="0" applyFont="1" applyFill="1" applyAlignment="1" applyProtection="1">
      <alignment horizontal="left" vertical="top" wrapText="1"/>
      <protection locked="0"/>
    </xf>
    <xf numFmtId="0" fontId="35" fillId="33" borderId="0" xfId="0" applyFont="1" applyFill="1" applyAlignment="1" applyProtection="1">
      <alignment horizontal="left" vertical="top"/>
      <protection locked="0"/>
    </xf>
    <xf numFmtId="3" fontId="28" fillId="36" borderId="11" xfId="0" applyNumberFormat="1" applyFont="1" applyFill="1" applyBorder="1" applyAlignment="1" applyProtection="1">
      <alignment horizontal="right" vertical="center" wrapText="1"/>
    </xf>
    <xf numFmtId="3" fontId="28" fillId="36" borderId="35" xfId="0" applyNumberFormat="1" applyFont="1" applyFill="1" applyBorder="1" applyAlignment="1" applyProtection="1">
      <alignment horizontal="right" vertical="center" wrapText="1"/>
    </xf>
    <xf numFmtId="3" fontId="27" fillId="35" borderId="45" xfId="0" applyNumberFormat="1" applyFont="1" applyFill="1" applyBorder="1" applyAlignment="1" applyProtection="1">
      <alignment horizontal="center" vertical="center"/>
    </xf>
    <xf numFmtId="3" fontId="27" fillId="35" borderId="46" xfId="0" applyNumberFormat="1" applyFont="1" applyFill="1" applyBorder="1" applyAlignment="1" applyProtection="1">
      <alignment horizontal="center" vertical="center"/>
    </xf>
    <xf numFmtId="0" fontId="21" fillId="36" borderId="38" xfId="0" applyFont="1" applyFill="1" applyBorder="1" applyAlignment="1" applyProtection="1">
      <alignment horizontal="center" vertical="center" textRotation="90" wrapText="1"/>
      <protection locked="0"/>
    </xf>
    <xf numFmtId="0" fontId="21" fillId="36" borderId="39" xfId="0" applyFont="1" applyFill="1" applyBorder="1" applyAlignment="1" applyProtection="1">
      <alignment horizontal="center" vertical="center" textRotation="90" wrapText="1"/>
      <protection locked="0"/>
    </xf>
    <xf numFmtId="0" fontId="21" fillId="36" borderId="14" xfId="0" applyFont="1" applyFill="1" applyBorder="1" applyAlignment="1" applyProtection="1">
      <alignment horizontal="center" vertical="center" textRotation="90" wrapText="1"/>
      <protection locked="0"/>
    </xf>
    <xf numFmtId="0" fontId="21" fillId="36" borderId="36" xfId="0" applyFont="1" applyFill="1" applyBorder="1" applyAlignment="1" applyProtection="1">
      <alignment horizontal="center" vertical="center" textRotation="90" wrapText="1"/>
      <protection locked="0"/>
    </xf>
    <xf numFmtId="3" fontId="28" fillId="35" borderId="17" xfId="0" applyNumberFormat="1" applyFont="1" applyFill="1" applyBorder="1" applyAlignment="1" applyProtection="1">
      <alignment horizontal="right" vertical="center" wrapText="1"/>
    </xf>
    <xf numFmtId="3" fontId="28" fillId="35" borderId="26" xfId="0" applyNumberFormat="1" applyFont="1" applyFill="1" applyBorder="1" applyAlignment="1" applyProtection="1">
      <alignment horizontal="right" vertical="center" wrapText="1"/>
    </xf>
    <xf numFmtId="0" fontId="27" fillId="35" borderId="22" xfId="0" applyFont="1" applyFill="1" applyBorder="1" applyAlignment="1" applyProtection="1">
      <alignment horizontal="center" vertical="center"/>
    </xf>
    <xf numFmtId="0" fontId="27" fillId="35" borderId="23" xfId="0" applyFont="1" applyFill="1" applyBorder="1" applyAlignment="1" applyProtection="1">
      <alignment horizontal="center" vertical="center"/>
    </xf>
    <xf numFmtId="0" fontId="27" fillId="35" borderId="24" xfId="0" applyFont="1" applyFill="1" applyBorder="1" applyAlignment="1" applyProtection="1">
      <alignment horizontal="center" vertical="center"/>
    </xf>
    <xf numFmtId="3" fontId="28" fillId="0" borderId="29" xfId="0" applyNumberFormat="1" applyFont="1" applyFill="1" applyBorder="1" applyAlignment="1" applyProtection="1">
      <alignment horizontal="right" vertical="center"/>
    </xf>
    <xf numFmtId="3" fontId="28" fillId="0" borderId="37" xfId="0" applyNumberFormat="1" applyFont="1" applyFill="1" applyBorder="1" applyAlignment="1" applyProtection="1">
      <alignment horizontal="right" vertical="center"/>
    </xf>
    <xf numFmtId="3" fontId="28" fillId="0" borderId="54" xfId="0" applyNumberFormat="1" applyFont="1" applyFill="1" applyBorder="1" applyAlignment="1" applyProtection="1">
      <alignment horizontal="right" vertical="center"/>
    </xf>
    <xf numFmtId="3" fontId="28" fillId="34" borderId="17" xfId="0" applyNumberFormat="1" applyFont="1" applyFill="1" applyBorder="1" applyAlignment="1" applyProtection="1">
      <alignment horizontal="right" vertical="center"/>
    </xf>
    <xf numFmtId="3" fontId="28" fillId="34" borderId="18" xfId="0" applyNumberFormat="1" applyFont="1" applyFill="1" applyBorder="1" applyAlignment="1" applyProtection="1">
      <alignment horizontal="right" vertical="center"/>
    </xf>
    <xf numFmtId="3" fontId="28" fillId="34" borderId="19" xfId="0" applyNumberFormat="1" applyFont="1" applyFill="1" applyBorder="1" applyAlignment="1" applyProtection="1">
      <alignment horizontal="right" vertical="center"/>
    </xf>
    <xf numFmtId="3" fontId="27" fillId="36" borderId="47" xfId="10" applyNumberFormat="1" applyFont="1" applyFill="1" applyBorder="1" applyAlignment="1" applyProtection="1">
      <alignment horizontal="center" vertical="center"/>
    </xf>
    <xf numFmtId="3" fontId="27" fillId="36" borderId="53" xfId="10" applyNumberFormat="1" applyFont="1" applyFill="1" applyBorder="1" applyAlignment="1" applyProtection="1">
      <alignment horizontal="center" vertical="center"/>
    </xf>
    <xf numFmtId="3" fontId="27" fillId="36" borderId="49" xfId="10" applyNumberFormat="1" applyFont="1" applyFill="1" applyBorder="1" applyAlignment="1" applyProtection="1">
      <alignment horizontal="center" vertical="center"/>
    </xf>
    <xf numFmtId="0" fontId="27" fillId="35" borderId="17" xfId="0" applyFont="1" applyFill="1" applyBorder="1" applyAlignment="1" applyProtection="1">
      <alignment horizontal="center" vertical="center" textRotation="90" wrapText="1"/>
      <protection locked="0"/>
    </xf>
    <xf numFmtId="0" fontId="27" fillId="35" borderId="18" xfId="0" applyFont="1" applyFill="1" applyBorder="1" applyAlignment="1" applyProtection="1">
      <alignment horizontal="center" vertical="center" textRotation="90" wrapText="1"/>
      <protection locked="0"/>
    </xf>
    <xf numFmtId="0" fontId="27" fillId="35" borderId="26" xfId="0" applyFont="1" applyFill="1" applyBorder="1" applyAlignment="1" applyProtection="1">
      <alignment horizontal="center" vertical="center" textRotation="90" wrapText="1"/>
      <protection locked="0"/>
    </xf>
    <xf numFmtId="3" fontId="28" fillId="35" borderId="29" xfId="0" applyNumberFormat="1" applyFont="1" applyFill="1" applyBorder="1" applyAlignment="1" applyProtection="1">
      <alignment horizontal="right" vertical="center"/>
    </xf>
    <xf numFmtId="3" fontId="28" fillId="35" borderId="37" xfId="0" applyNumberFormat="1" applyFont="1" applyFill="1" applyBorder="1" applyAlignment="1" applyProtection="1">
      <alignment horizontal="right" vertical="center"/>
    </xf>
    <xf numFmtId="3" fontId="28" fillId="35" borderId="54" xfId="0" applyNumberFormat="1" applyFont="1" applyFill="1" applyBorder="1" applyAlignment="1" applyProtection="1">
      <alignment horizontal="right" vertical="center"/>
    </xf>
    <xf numFmtId="0" fontId="26" fillId="0" borderId="0" xfId="0" applyFont="1" applyAlignment="1" applyProtection="1">
      <alignment horizontal="left" vertical="center" wrapText="1"/>
      <protection locked="0"/>
    </xf>
    <xf numFmtId="3" fontId="28" fillId="34" borderId="10" xfId="0" applyNumberFormat="1" applyFont="1" applyFill="1" applyBorder="1" applyAlignment="1" applyProtection="1">
      <alignment horizontal="right" vertical="center"/>
    </xf>
    <xf numFmtId="0" fontId="28" fillId="35" borderId="10" xfId="0" applyFont="1" applyFill="1" applyBorder="1" applyAlignment="1" applyProtection="1">
      <alignment horizontal="right" vertical="center"/>
    </xf>
    <xf numFmtId="0" fontId="28" fillId="34" borderId="25" xfId="0" applyFont="1" applyFill="1" applyBorder="1" applyAlignment="1" applyProtection="1">
      <alignment horizontal="left" vertical="center" wrapText="1" indent="1"/>
    </xf>
    <xf numFmtId="0" fontId="28" fillId="34" borderId="10" xfId="0" applyFont="1" applyFill="1" applyBorder="1" applyAlignment="1" applyProtection="1">
      <alignment horizontal="left" vertical="center" wrapText="1" indent="1"/>
    </xf>
    <xf numFmtId="0" fontId="28" fillId="34" borderId="10" xfId="0" applyFont="1" applyFill="1" applyBorder="1" applyAlignment="1" applyProtection="1">
      <alignment horizontal="right" vertical="center"/>
    </xf>
    <xf numFmtId="0" fontId="28" fillId="34" borderId="32" xfId="0" applyFont="1" applyFill="1" applyBorder="1" applyAlignment="1" applyProtection="1">
      <alignment horizontal="right" vertical="center"/>
    </xf>
    <xf numFmtId="0" fontId="28" fillId="35" borderId="32" xfId="0" applyFont="1" applyFill="1" applyBorder="1" applyAlignment="1" applyProtection="1">
      <alignment horizontal="right" vertical="center"/>
    </xf>
    <xf numFmtId="0" fontId="28" fillId="36" borderId="25" xfId="0" applyFont="1" applyFill="1" applyBorder="1" applyAlignment="1" applyProtection="1">
      <alignment horizontal="left" vertical="center"/>
    </xf>
    <xf numFmtId="0" fontId="28" fillId="36" borderId="10" xfId="0" applyFont="1" applyFill="1" applyBorder="1" applyAlignment="1" applyProtection="1">
      <alignment horizontal="left" vertical="center"/>
    </xf>
    <xf numFmtId="3" fontId="28" fillId="36" borderId="10" xfId="0" applyNumberFormat="1" applyFont="1" applyFill="1" applyBorder="1" applyAlignment="1" applyProtection="1">
      <alignment horizontal="right" vertical="center" wrapText="1"/>
    </xf>
    <xf numFmtId="0" fontId="28" fillId="35" borderId="25" xfId="0" applyFont="1" applyFill="1" applyBorder="1" applyAlignment="1" applyProtection="1">
      <alignment horizontal="left" vertical="center"/>
    </xf>
    <xf numFmtId="0" fontId="28" fillId="35" borderId="10" xfId="0" applyFont="1" applyFill="1" applyBorder="1" applyAlignment="1" applyProtection="1">
      <alignment horizontal="left" vertical="center"/>
    </xf>
    <xf numFmtId="3" fontId="28" fillId="35" borderId="10" xfId="0" applyNumberFormat="1" applyFont="1" applyFill="1" applyBorder="1" applyAlignment="1" applyProtection="1">
      <alignment horizontal="right" vertical="center" wrapText="1"/>
    </xf>
    <xf numFmtId="3" fontId="27" fillId="35" borderId="47" xfId="24" applyNumberFormat="1" applyFont="1" applyFill="1" applyBorder="1" applyAlignment="1" applyProtection="1">
      <alignment horizontal="center" vertical="center" wrapText="1"/>
    </xf>
    <xf numFmtId="3" fontId="27" fillId="35" borderId="49" xfId="24" applyNumberFormat="1" applyFont="1" applyFill="1" applyBorder="1" applyAlignment="1" applyProtection="1">
      <alignment horizontal="center" vertical="center" wrapText="1"/>
    </xf>
    <xf numFmtId="3" fontId="28" fillId="36" borderId="17" xfId="0" applyNumberFormat="1" applyFont="1" applyFill="1" applyBorder="1" applyAlignment="1" applyProtection="1">
      <alignment horizontal="right" vertical="center" wrapText="1"/>
    </xf>
    <xf numFmtId="3" fontId="28" fillId="36" borderId="26" xfId="0" applyNumberFormat="1" applyFont="1" applyFill="1" applyBorder="1" applyAlignment="1" applyProtection="1">
      <alignment horizontal="right" vertical="center" wrapText="1"/>
    </xf>
    <xf numFmtId="0" fontId="27" fillId="35" borderId="19" xfId="0" applyFont="1" applyFill="1" applyBorder="1" applyAlignment="1" applyProtection="1">
      <alignment horizontal="center" vertical="center" textRotation="90" wrapText="1"/>
      <protection locked="0"/>
    </xf>
    <xf numFmtId="0" fontId="28" fillId="0" borderId="41" xfId="0" applyFont="1" applyFill="1" applyBorder="1" applyAlignment="1" applyProtection="1">
      <alignment horizontal="left" vertical="center" wrapText="1"/>
    </xf>
    <xf numFmtId="0" fontId="28" fillId="0" borderId="42" xfId="0" applyFont="1" applyFill="1" applyBorder="1" applyAlignment="1" applyProtection="1">
      <alignment horizontal="left" vertical="center" wrapText="1"/>
    </xf>
    <xf numFmtId="3" fontId="28" fillId="36" borderId="42" xfId="24" applyNumberFormat="1" applyFont="1" applyFill="1" applyBorder="1" applyAlignment="1" applyProtection="1">
      <alignment horizontal="right" vertical="center" wrapText="1"/>
    </xf>
    <xf numFmtId="0" fontId="28" fillId="36" borderId="41" xfId="0" applyFont="1" applyFill="1" applyBorder="1" applyAlignment="1" applyProtection="1">
      <alignment horizontal="left" vertical="center"/>
    </xf>
    <xf numFmtId="0" fontId="28" fillId="36" borderId="42" xfId="0" applyFont="1" applyFill="1" applyBorder="1" applyAlignment="1" applyProtection="1">
      <alignment horizontal="left" vertical="center"/>
    </xf>
    <xf numFmtId="0" fontId="27" fillId="35" borderId="44" xfId="0" applyFont="1" applyFill="1" applyBorder="1" applyAlignment="1" applyProtection="1">
      <alignment horizontal="center" vertical="center"/>
    </xf>
    <xf numFmtId="0" fontId="27" fillId="35" borderId="45" xfId="0" applyFont="1" applyFill="1" applyBorder="1" applyAlignment="1" applyProtection="1">
      <alignment horizontal="center" vertical="center"/>
    </xf>
    <xf numFmtId="3" fontId="27" fillId="36" borderId="45" xfId="10" applyNumberFormat="1" applyFont="1" applyFill="1" applyBorder="1" applyAlignment="1" applyProtection="1">
      <alignment horizontal="center" vertical="center"/>
    </xf>
    <xf numFmtId="3" fontId="28" fillId="0" borderId="42" xfId="0" applyNumberFormat="1" applyFont="1" applyFill="1" applyBorder="1" applyAlignment="1" applyProtection="1">
      <alignment horizontal="right" vertical="center"/>
    </xf>
    <xf numFmtId="3" fontId="28" fillId="35" borderId="10" xfId="0" applyNumberFormat="1" applyFont="1" applyFill="1" applyBorder="1" applyAlignment="1" applyProtection="1">
      <alignment horizontal="right" vertical="center"/>
    </xf>
    <xf numFmtId="3" fontId="28" fillId="35" borderId="42" xfId="0" applyNumberFormat="1" applyFont="1" applyFill="1" applyBorder="1" applyAlignment="1" applyProtection="1">
      <alignment horizontal="right" vertical="center"/>
    </xf>
    <xf numFmtId="0" fontId="28" fillId="34" borderId="25" xfId="24" applyFont="1" applyFill="1" applyBorder="1" applyAlignment="1" applyProtection="1">
      <alignment horizontal="left" vertical="center"/>
      <protection locked="0"/>
    </xf>
    <xf numFmtId="0" fontId="28" fillId="34" borderId="10" xfId="24" applyFont="1" applyFill="1" applyBorder="1" applyAlignment="1" applyProtection="1">
      <alignment horizontal="left" vertical="center"/>
      <protection locked="0"/>
    </xf>
    <xf numFmtId="0" fontId="28" fillId="34" borderId="25" xfId="0" applyFont="1" applyFill="1" applyBorder="1" applyAlignment="1" applyProtection="1">
      <alignment horizontal="left" vertical="center" wrapText="1"/>
    </xf>
    <xf numFmtId="0" fontId="28" fillId="34" borderId="10" xfId="0" applyFont="1" applyFill="1" applyBorder="1" applyAlignment="1" applyProtection="1">
      <alignment horizontal="left" vertical="center" wrapText="1"/>
    </xf>
    <xf numFmtId="3" fontId="28" fillId="0" borderId="10" xfId="0" applyNumberFormat="1" applyFont="1" applyFill="1" applyBorder="1" applyAlignment="1" applyProtection="1">
      <alignment horizontal="right" vertical="center"/>
    </xf>
    <xf numFmtId="0" fontId="28" fillId="35" borderId="25" xfId="0" applyFont="1" applyFill="1" applyBorder="1" applyAlignment="1" applyProtection="1">
      <alignment horizontal="left" vertical="center" wrapText="1"/>
    </xf>
    <xf numFmtId="0" fontId="28" fillId="35" borderId="10" xfId="0" applyFont="1" applyFill="1" applyBorder="1" applyAlignment="1" applyProtection="1">
      <alignment horizontal="left" vertical="center" wrapText="1"/>
    </xf>
    <xf numFmtId="0" fontId="28" fillId="35" borderId="41" xfId="0" applyFont="1" applyFill="1" applyBorder="1" applyAlignment="1" applyProtection="1">
      <alignment horizontal="left" vertical="center" wrapText="1"/>
    </xf>
    <xf numFmtId="0" fontId="28" fillId="35" borderId="42" xfId="0" applyFont="1" applyFill="1" applyBorder="1" applyAlignment="1" applyProtection="1">
      <alignment horizontal="left" vertical="center" wrapText="1"/>
    </xf>
    <xf numFmtId="0" fontId="27" fillId="35" borderId="19" xfId="44" applyFont="1" applyFill="1" applyBorder="1" applyAlignment="1" applyProtection="1">
      <alignment horizontal="center" vertical="center"/>
      <protection locked="0"/>
    </xf>
    <xf numFmtId="0" fontId="28" fillId="35" borderId="11" xfId="43" applyFont="1" applyFill="1" applyBorder="1" applyAlignment="1" applyProtection="1">
      <alignment horizontal="right" vertical="center"/>
    </xf>
    <xf numFmtId="0" fontId="28" fillId="35" borderId="35" xfId="43" applyFont="1" applyFill="1" applyBorder="1" applyAlignment="1" applyProtection="1">
      <alignment horizontal="right" vertical="center"/>
    </xf>
    <xf numFmtId="0" fontId="28" fillId="35" borderId="29" xfId="43" applyFont="1" applyFill="1" applyBorder="1" applyAlignment="1" applyProtection="1">
      <alignment horizontal="right" vertical="center"/>
    </xf>
    <xf numFmtId="0" fontId="28" fillId="35" borderId="54" xfId="43" applyFont="1" applyFill="1" applyBorder="1" applyAlignment="1" applyProtection="1">
      <alignment horizontal="right" vertical="center"/>
    </xf>
    <xf numFmtId="0" fontId="28" fillId="35" borderId="13" xfId="43" applyFont="1" applyFill="1" applyBorder="1" applyAlignment="1" applyProtection="1">
      <alignment horizontal="right" vertical="center"/>
    </xf>
    <xf numFmtId="0" fontId="27" fillId="35" borderId="20" xfId="44" applyFont="1" applyFill="1" applyBorder="1" applyAlignment="1" applyProtection="1">
      <alignment horizontal="center" vertical="center"/>
      <protection locked="0"/>
    </xf>
    <xf numFmtId="0" fontId="27" fillId="35" borderId="21" xfId="44" applyFont="1" applyFill="1" applyBorder="1" applyAlignment="1" applyProtection="1">
      <alignment horizontal="center" vertical="center"/>
      <protection locked="0"/>
    </xf>
    <xf numFmtId="0" fontId="27" fillId="35" borderId="25" xfId="44" applyFont="1" applyFill="1" applyBorder="1" applyAlignment="1" applyProtection="1">
      <alignment horizontal="center" vertical="center"/>
      <protection locked="0"/>
    </xf>
    <xf numFmtId="0" fontId="27" fillId="35" borderId="10" xfId="44" applyFont="1" applyFill="1" applyBorder="1" applyAlignment="1" applyProtection="1">
      <alignment horizontal="center" vertical="center"/>
      <protection locked="0"/>
    </xf>
    <xf numFmtId="0" fontId="28" fillId="35" borderId="17" xfId="43" applyFont="1" applyFill="1" applyBorder="1" applyAlignment="1" applyProtection="1">
      <alignment horizontal="right" vertical="center"/>
    </xf>
    <xf numFmtId="0" fontId="28" fillId="35" borderId="26" xfId="43" applyFont="1" applyFill="1" applyBorder="1" applyAlignment="1" applyProtection="1">
      <alignment horizontal="right" vertical="center"/>
    </xf>
    <xf numFmtId="0" fontId="28" fillId="35" borderId="19" xfId="43" applyFont="1" applyFill="1" applyBorder="1" applyAlignment="1" applyProtection="1">
      <alignment horizontal="right" vertical="center"/>
    </xf>
    <xf numFmtId="0" fontId="28" fillId="34" borderId="17" xfId="43" applyFont="1" applyFill="1" applyBorder="1" applyAlignment="1" applyProtection="1">
      <alignment horizontal="right" vertical="center"/>
    </xf>
    <xf numFmtId="0" fontId="28" fillId="34" borderId="26" xfId="43" applyFont="1" applyFill="1" applyBorder="1" applyAlignment="1" applyProtection="1">
      <alignment horizontal="right" vertical="center"/>
    </xf>
    <xf numFmtId="0" fontId="28" fillId="34" borderId="19" xfId="43" applyFont="1" applyFill="1" applyBorder="1" applyAlignment="1" applyProtection="1">
      <alignment horizontal="right" vertical="center"/>
    </xf>
    <xf numFmtId="0" fontId="28" fillId="35" borderId="42" xfId="0" applyFont="1" applyFill="1" applyBorder="1" applyAlignment="1" applyProtection="1">
      <alignment horizontal="right" vertical="center"/>
    </xf>
    <xf numFmtId="0" fontId="28" fillId="34" borderId="25" xfId="0" applyFont="1" applyFill="1" applyBorder="1" applyAlignment="1" applyProtection="1">
      <alignment horizontal="left" vertical="center"/>
    </xf>
    <xf numFmtId="0" fontId="28" fillId="34" borderId="10" xfId="0" applyFont="1" applyFill="1" applyBorder="1" applyAlignment="1" applyProtection="1">
      <alignment horizontal="left" vertical="center"/>
    </xf>
    <xf numFmtId="0" fontId="27" fillId="36" borderId="47" xfId="10" applyFont="1" applyFill="1" applyBorder="1" applyAlignment="1" applyProtection="1">
      <alignment horizontal="center" vertical="center"/>
    </xf>
    <xf numFmtId="0" fontId="27" fillId="36" borderId="48" xfId="10" applyFont="1" applyFill="1" applyBorder="1" applyAlignment="1" applyProtection="1">
      <alignment horizontal="center" vertical="center"/>
    </xf>
    <xf numFmtId="0" fontId="28" fillId="34" borderId="10" xfId="43" applyFont="1" applyFill="1" applyBorder="1" applyAlignment="1" applyProtection="1">
      <alignment horizontal="right" vertical="center"/>
    </xf>
    <xf numFmtId="0" fontId="28" fillId="35" borderId="10" xfId="43" applyFont="1" applyFill="1" applyBorder="1" applyAlignment="1" applyProtection="1">
      <alignment horizontal="right" vertical="center"/>
    </xf>
    <xf numFmtId="0" fontId="30" fillId="0" borderId="0" xfId="0" applyFont="1" applyAlignment="1" applyProtection="1">
      <alignment horizontal="center" vertical="center" wrapText="1"/>
      <protection locked="0"/>
    </xf>
    <xf numFmtId="0" fontId="28" fillId="0" borderId="25"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27" fillId="35" borderId="20" xfId="0" applyFont="1" applyFill="1" applyBorder="1" applyAlignment="1" applyProtection="1">
      <alignment horizontal="center" vertical="center" wrapText="1"/>
      <protection locked="0"/>
    </xf>
    <xf numFmtId="0" fontId="27" fillId="35" borderId="21" xfId="0" applyFont="1" applyFill="1" applyBorder="1" applyAlignment="1" applyProtection="1">
      <alignment horizontal="center" vertical="center" wrapText="1"/>
      <protection locked="0"/>
    </xf>
    <xf numFmtId="0" fontId="20" fillId="33" borderId="0" xfId="0" applyFont="1" applyFill="1" applyAlignment="1" applyProtection="1">
      <alignment horizontal="left" vertical="top"/>
      <protection locked="0"/>
    </xf>
    <xf numFmtId="0" fontId="28" fillId="35" borderId="43" xfId="0" applyFont="1" applyFill="1" applyBorder="1" applyAlignment="1" applyProtection="1">
      <alignment horizontal="right" vertical="center"/>
    </xf>
    <xf numFmtId="0" fontId="28" fillId="35" borderId="25" xfId="0" applyFont="1" applyFill="1" applyBorder="1" applyAlignment="1" applyProtection="1">
      <alignment horizontal="left" vertical="center" wrapText="1" indent="1"/>
    </xf>
    <xf numFmtId="0" fontId="28" fillId="35" borderId="10" xfId="0" applyFont="1" applyFill="1" applyBorder="1" applyAlignment="1" applyProtection="1">
      <alignment horizontal="left" vertical="center" wrapText="1" indent="1"/>
    </xf>
    <xf numFmtId="0" fontId="28" fillId="35" borderId="41" xfId="0" applyFont="1" applyFill="1" applyBorder="1" applyAlignment="1" applyProtection="1">
      <alignment horizontal="left" vertical="center" wrapText="1" indent="1"/>
    </xf>
    <xf numFmtId="0" fontId="28" fillId="35" borderId="42" xfId="0" applyFont="1" applyFill="1" applyBorder="1" applyAlignment="1" applyProtection="1">
      <alignment horizontal="left" vertical="center" wrapText="1" indent="1"/>
    </xf>
    <xf numFmtId="0" fontId="27" fillId="36" borderId="44" xfId="10" applyFont="1" applyFill="1" applyBorder="1" applyAlignment="1" applyProtection="1">
      <alignment horizontal="left" vertical="center" indent="1"/>
    </xf>
    <xf numFmtId="0" fontId="27" fillId="36" borderId="45" xfId="10" applyFont="1" applyFill="1" applyBorder="1" applyAlignment="1" applyProtection="1">
      <alignment horizontal="left" vertical="center" indent="1"/>
    </xf>
    <xf numFmtId="0" fontId="28" fillId="33" borderId="25" xfId="0" applyFont="1" applyFill="1" applyBorder="1" applyAlignment="1" applyProtection="1">
      <alignment horizontal="left" vertical="center" indent="1"/>
      <protection locked="0"/>
    </xf>
    <xf numFmtId="0" fontId="28" fillId="33" borderId="10" xfId="0" applyFont="1" applyFill="1" applyBorder="1" applyAlignment="1" applyProtection="1">
      <alignment horizontal="left" vertical="center" indent="1"/>
      <protection locked="0"/>
    </xf>
    <xf numFmtId="3" fontId="28" fillId="33" borderId="10" xfId="24" applyNumberFormat="1" applyFont="1" applyFill="1" applyBorder="1" applyAlignment="1" applyProtection="1">
      <alignment horizontal="right" vertical="center"/>
    </xf>
    <xf numFmtId="3" fontId="28" fillId="33" borderId="17" xfId="24" applyNumberFormat="1" applyFont="1" applyFill="1" applyBorder="1" applyAlignment="1" applyProtection="1">
      <alignment horizontal="right" vertical="center"/>
    </xf>
    <xf numFmtId="3" fontId="28" fillId="33" borderId="18" xfId="24" applyNumberFormat="1" applyFont="1" applyFill="1" applyBorder="1" applyAlignment="1" applyProtection="1">
      <alignment horizontal="right" vertical="center"/>
    </xf>
    <xf numFmtId="3" fontId="28" fillId="33" borderId="19" xfId="24" applyNumberFormat="1" applyFont="1" applyFill="1" applyBorder="1" applyAlignment="1" applyProtection="1">
      <alignment horizontal="right" vertical="center"/>
    </xf>
    <xf numFmtId="0" fontId="28" fillId="0" borderId="25" xfId="24" applyFont="1" applyFill="1" applyBorder="1" applyAlignment="1" applyProtection="1">
      <alignment horizontal="left" vertical="center" indent="1"/>
      <protection locked="0"/>
    </xf>
    <xf numFmtId="0" fontId="28" fillId="0" borderId="10" xfId="24" applyFont="1" applyFill="1" applyBorder="1" applyAlignment="1" applyProtection="1">
      <alignment horizontal="left" vertical="center" indent="1"/>
      <protection locked="0"/>
    </xf>
    <xf numFmtId="0" fontId="26" fillId="0" borderId="40" xfId="0" applyFont="1" applyBorder="1" applyAlignment="1" applyProtection="1">
      <alignment horizontal="center" vertical="center" wrapText="1"/>
    </xf>
    <xf numFmtId="0" fontId="27" fillId="36" borderId="20" xfId="0" applyFont="1" applyFill="1" applyBorder="1" applyAlignment="1" applyProtection="1">
      <alignment horizontal="center" vertical="center"/>
      <protection locked="0"/>
    </xf>
    <xf numFmtId="0" fontId="27" fillId="36" borderId="21" xfId="0" applyFont="1" applyFill="1" applyBorder="1" applyAlignment="1" applyProtection="1">
      <alignment horizontal="center" vertical="center"/>
      <protection locked="0"/>
    </xf>
    <xf numFmtId="0" fontId="27" fillId="36" borderId="31" xfId="0" applyFont="1" applyFill="1" applyBorder="1" applyAlignment="1" applyProtection="1">
      <alignment horizontal="center" vertical="center"/>
      <protection locked="0"/>
    </xf>
    <xf numFmtId="0" fontId="28" fillId="0" borderId="25" xfId="0" applyFont="1" applyFill="1" applyBorder="1" applyAlignment="1" applyProtection="1">
      <alignment horizontal="left" vertical="center" indent="1"/>
      <protection locked="0"/>
    </xf>
    <xf numFmtId="0" fontId="28" fillId="0" borderId="10" xfId="0" applyFont="1" applyFill="1" applyBorder="1" applyAlignment="1" applyProtection="1">
      <alignment horizontal="left" vertical="center" indent="1"/>
      <protection locked="0"/>
    </xf>
    <xf numFmtId="3" fontId="28" fillId="0" borderId="10" xfId="0" applyNumberFormat="1" applyFont="1" applyBorder="1" applyAlignment="1" applyProtection="1">
      <alignment horizontal="right" vertical="center"/>
    </xf>
    <xf numFmtId="3" fontId="28" fillId="0" borderId="32" xfId="0" applyNumberFormat="1" applyFont="1" applyBorder="1" applyAlignment="1" applyProtection="1">
      <alignment horizontal="right" vertical="center"/>
    </xf>
    <xf numFmtId="0" fontId="28" fillId="36" borderId="25" xfId="24" applyFont="1" applyFill="1" applyBorder="1" applyAlignment="1" applyProtection="1">
      <alignment horizontal="left" vertical="center" indent="1"/>
      <protection locked="0"/>
    </xf>
    <xf numFmtId="0" fontId="28" fillId="36" borderId="10" xfId="24" applyFont="1" applyFill="1" applyBorder="1" applyAlignment="1" applyProtection="1">
      <alignment horizontal="left" vertical="center" indent="1"/>
      <protection locked="0"/>
    </xf>
    <xf numFmtId="3" fontId="28" fillId="0" borderId="10" xfId="24" applyNumberFormat="1" applyFont="1" applyFill="1" applyBorder="1" applyAlignment="1" applyProtection="1">
      <alignment horizontal="right" vertical="center"/>
    </xf>
    <xf numFmtId="0" fontId="28" fillId="34" borderId="25" xfId="0" applyFont="1" applyFill="1" applyBorder="1" applyAlignment="1" applyProtection="1">
      <alignment horizontal="left" vertical="center" wrapText="1"/>
      <protection locked="0"/>
    </xf>
    <xf numFmtId="0" fontId="28" fillId="34" borderId="10" xfId="0" applyFont="1" applyFill="1" applyBorder="1" applyAlignment="1" applyProtection="1">
      <alignment horizontal="left" vertical="center" wrapText="1"/>
      <protection locked="0"/>
    </xf>
    <xf numFmtId="0" fontId="28" fillId="0" borderId="25" xfId="0" applyFont="1" applyFill="1" applyBorder="1" applyAlignment="1" applyProtection="1">
      <alignment horizontal="left" vertical="center" wrapText="1"/>
      <protection locked="0"/>
    </xf>
    <xf numFmtId="0" fontId="28" fillId="0" borderId="10" xfId="0" applyFont="1" applyFill="1" applyBorder="1" applyAlignment="1" applyProtection="1">
      <alignment horizontal="left" vertical="center" wrapText="1"/>
      <protection locked="0"/>
    </xf>
    <xf numFmtId="3" fontId="28" fillId="35" borderId="28" xfId="0" applyNumberFormat="1" applyFont="1" applyFill="1" applyBorder="1" applyAlignment="1" applyProtection="1">
      <alignment horizontal="right" vertical="center" wrapText="1"/>
    </xf>
    <xf numFmtId="0" fontId="28" fillId="35" borderId="27" xfId="0" applyFont="1" applyFill="1" applyBorder="1" applyAlignment="1" applyProtection="1">
      <alignment horizontal="center" vertical="center"/>
      <protection locked="0"/>
    </xf>
    <xf numFmtId="0" fontId="28" fillId="35" borderId="28" xfId="0" applyFont="1" applyFill="1" applyBorder="1" applyAlignment="1" applyProtection="1">
      <alignment horizontal="center" vertical="center"/>
      <protection locked="0"/>
    </xf>
    <xf numFmtId="0" fontId="27" fillId="35" borderId="20" xfId="0" applyFont="1" applyFill="1" applyBorder="1" applyAlignment="1" applyProtection="1">
      <alignment horizontal="center" vertical="center"/>
      <protection locked="0"/>
    </xf>
    <xf numFmtId="0" fontId="27" fillId="35" borderId="21" xfId="0" applyFont="1" applyFill="1" applyBorder="1" applyAlignment="1" applyProtection="1">
      <alignment horizontal="center" vertical="center"/>
      <protection locked="0"/>
    </xf>
    <xf numFmtId="3" fontId="28" fillId="0" borderId="10" xfId="0" applyNumberFormat="1" applyFont="1" applyBorder="1" applyAlignment="1" applyProtection="1">
      <alignment horizontal="right" vertical="center" wrapText="1"/>
    </xf>
    <xf numFmtId="3" fontId="27" fillId="35" borderId="45" xfId="10" applyNumberFormat="1" applyFont="1" applyFill="1" applyBorder="1" applyAlignment="1" applyProtection="1">
      <alignment horizontal="center" vertical="center"/>
    </xf>
    <xf numFmtId="0" fontId="27" fillId="36" borderId="20" xfId="0" applyFont="1" applyFill="1" applyBorder="1" applyAlignment="1" applyProtection="1">
      <alignment horizontal="center" vertical="center" wrapText="1"/>
      <protection locked="0"/>
    </xf>
    <xf numFmtId="0" fontId="27" fillId="36" borderId="21" xfId="0" applyFont="1" applyFill="1" applyBorder="1" applyAlignment="1" applyProtection="1">
      <alignment horizontal="center" vertical="center" wrapText="1"/>
      <protection locked="0"/>
    </xf>
    <xf numFmtId="3" fontId="28" fillId="0" borderId="42" xfId="0" applyNumberFormat="1" applyFont="1" applyBorder="1" applyAlignment="1" applyProtection="1">
      <alignment horizontal="right" vertical="center" wrapText="1"/>
    </xf>
    <xf numFmtId="0" fontId="27" fillId="36" borderId="25" xfId="0" applyFont="1" applyFill="1" applyBorder="1" applyAlignment="1" applyProtection="1">
      <alignment horizontal="center" vertical="center"/>
      <protection locked="0"/>
    </xf>
    <xf numFmtId="0" fontId="27" fillId="36" borderId="10" xfId="0" applyFont="1" applyFill="1" applyBorder="1" applyAlignment="1" applyProtection="1">
      <alignment horizontal="center" vertical="center"/>
      <protection locked="0"/>
    </xf>
    <xf numFmtId="0" fontId="27" fillId="36" borderId="21" xfId="0" applyFont="1" applyFill="1" applyBorder="1" applyAlignment="1" applyProtection="1">
      <alignment horizontal="center" vertical="center" wrapText="1"/>
    </xf>
    <xf numFmtId="0" fontId="27" fillId="36" borderId="31" xfId="0" applyFont="1" applyFill="1" applyBorder="1" applyAlignment="1" applyProtection="1">
      <alignment horizontal="center" vertical="center" wrapText="1"/>
    </xf>
    <xf numFmtId="0" fontId="27" fillId="36" borderId="10" xfId="0" applyFont="1" applyFill="1" applyBorder="1" applyAlignment="1" applyProtection="1">
      <alignment horizontal="center" vertical="center" textRotation="90"/>
      <protection locked="0"/>
    </xf>
    <xf numFmtId="3" fontId="28" fillId="0" borderId="32" xfId="0" applyNumberFormat="1" applyFont="1" applyBorder="1" applyAlignment="1" applyProtection="1">
      <alignment horizontal="right" vertical="center" wrapText="1"/>
    </xf>
    <xf numFmtId="0" fontId="21" fillId="36" borderId="20" xfId="0" applyFont="1" applyFill="1" applyBorder="1" applyAlignment="1" applyProtection="1">
      <alignment horizontal="center" vertical="center"/>
      <protection locked="0"/>
    </xf>
    <xf numFmtId="0" fontId="21" fillId="36" borderId="21" xfId="0" applyFont="1" applyFill="1" applyBorder="1" applyAlignment="1" applyProtection="1">
      <alignment horizontal="center" vertical="center"/>
      <protection locked="0"/>
    </xf>
    <xf numFmtId="0" fontId="21" fillId="36" borderId="25" xfId="0" applyFont="1" applyFill="1" applyBorder="1" applyAlignment="1" applyProtection="1">
      <alignment horizontal="center" vertical="center"/>
      <protection locked="0"/>
    </xf>
    <xf numFmtId="0" fontId="21" fillId="36" borderId="10" xfId="0" applyFont="1" applyFill="1" applyBorder="1" applyAlignment="1" applyProtection="1">
      <alignment horizontal="center" vertical="center"/>
      <protection locked="0"/>
    </xf>
    <xf numFmtId="0" fontId="21" fillId="36" borderId="21" xfId="0" applyFont="1" applyFill="1" applyBorder="1" applyAlignment="1" applyProtection="1">
      <alignment horizontal="center" vertical="center" textRotation="90"/>
      <protection locked="0"/>
    </xf>
    <xf numFmtId="0" fontId="21" fillId="36" borderId="10" xfId="0" applyFont="1" applyFill="1" applyBorder="1" applyAlignment="1" applyProtection="1">
      <alignment horizontal="center" vertical="center" textRotation="90"/>
      <protection locked="0"/>
    </xf>
    <xf numFmtId="0" fontId="28" fillId="34" borderId="25" xfId="24" applyFont="1" applyFill="1" applyBorder="1" applyAlignment="1" applyProtection="1">
      <alignment horizontal="left" vertical="center" wrapText="1"/>
      <protection locked="0"/>
    </xf>
    <xf numFmtId="0" fontId="28" fillId="34" borderId="10" xfId="24" applyFont="1" applyFill="1" applyBorder="1" applyAlignment="1" applyProtection="1">
      <alignment horizontal="left" vertical="center" wrapText="1"/>
      <protection locked="0"/>
    </xf>
    <xf numFmtId="3" fontId="28" fillId="0" borderId="17" xfId="0" applyNumberFormat="1" applyFont="1" applyFill="1" applyBorder="1" applyAlignment="1" applyProtection="1">
      <alignment horizontal="right" vertical="center"/>
    </xf>
    <xf numFmtId="3" fontId="28" fillId="0" borderId="18" xfId="0" applyNumberFormat="1" applyFont="1" applyFill="1" applyBorder="1" applyAlignment="1" applyProtection="1">
      <alignment horizontal="right" vertical="center"/>
    </xf>
    <xf numFmtId="3" fontId="28" fillId="0" borderId="19" xfId="0" applyNumberFormat="1" applyFont="1" applyFill="1" applyBorder="1" applyAlignment="1" applyProtection="1">
      <alignment horizontal="right" vertical="center"/>
    </xf>
    <xf numFmtId="0" fontId="32" fillId="35" borderId="21" xfId="0" applyFont="1" applyFill="1" applyBorder="1" applyAlignment="1" applyProtection="1">
      <alignment horizontal="center" vertical="center" wrapText="1"/>
    </xf>
    <xf numFmtId="0" fontId="27" fillId="36" borderId="44" xfId="10" applyFont="1" applyFill="1" applyBorder="1" applyAlignment="1" applyProtection="1">
      <alignment vertical="center" wrapText="1"/>
    </xf>
    <xf numFmtId="0" fontId="27" fillId="36" borderId="45" xfId="10" applyFont="1" applyFill="1" applyBorder="1" applyAlignment="1" applyProtection="1">
      <alignment vertical="center" wrapText="1"/>
    </xf>
    <xf numFmtId="0" fontId="27" fillId="36" borderId="45" xfId="10" applyFont="1" applyFill="1" applyBorder="1" applyAlignment="1" applyProtection="1">
      <alignment horizontal="center" vertical="center"/>
    </xf>
    <xf numFmtId="0" fontId="27" fillId="36" borderId="46" xfId="10" applyFont="1" applyFill="1" applyBorder="1" applyAlignment="1" applyProtection="1">
      <alignment horizontal="center" vertical="center"/>
    </xf>
    <xf numFmtId="0" fontId="27" fillId="35" borderId="25" xfId="0" applyFont="1" applyFill="1" applyBorder="1" applyAlignment="1" applyProtection="1">
      <alignment horizontal="center" vertical="center" wrapText="1"/>
      <protection locked="0"/>
    </xf>
    <xf numFmtId="0" fontId="27" fillId="35" borderId="10" xfId="0" applyFont="1" applyFill="1" applyBorder="1" applyAlignment="1" applyProtection="1">
      <alignment horizontal="center" vertical="center" wrapText="1"/>
      <protection locked="0"/>
    </xf>
    <xf numFmtId="164" fontId="23" fillId="0" borderId="0" xfId="2" applyNumberFormat="1" applyFont="1" applyBorder="1" applyAlignment="1" applyProtection="1">
      <alignment horizontal="center"/>
    </xf>
    <xf numFmtId="0" fontId="27" fillId="35" borderId="33" xfId="44" applyFont="1" applyFill="1" applyBorder="1" applyAlignment="1" applyProtection="1">
      <alignment horizontal="center" vertical="center" textRotation="90"/>
      <protection locked="0"/>
    </xf>
    <xf numFmtId="0" fontId="27" fillId="35" borderId="12" xfId="44" applyFont="1" applyFill="1" applyBorder="1" applyAlignment="1" applyProtection="1">
      <alignment horizontal="center" vertical="center" textRotation="90"/>
      <protection locked="0"/>
    </xf>
    <xf numFmtId="0" fontId="27" fillId="35" borderId="13" xfId="44" applyFont="1" applyFill="1" applyBorder="1" applyAlignment="1" applyProtection="1">
      <alignment horizontal="center" vertical="center" textRotation="90"/>
      <protection locked="0"/>
    </xf>
    <xf numFmtId="0" fontId="27" fillId="35" borderId="34" xfId="44" applyFont="1" applyFill="1" applyBorder="1" applyAlignment="1" applyProtection="1">
      <alignment horizontal="center" vertical="center" textRotation="90"/>
      <protection locked="0"/>
    </xf>
    <xf numFmtId="0" fontId="27" fillId="35" borderId="15" xfId="44" applyFont="1" applyFill="1" applyBorder="1" applyAlignment="1" applyProtection="1">
      <alignment horizontal="center" vertical="center" textRotation="90"/>
      <protection locked="0"/>
    </xf>
    <xf numFmtId="0" fontId="27" fillId="35" borderId="16" xfId="44" applyFont="1" applyFill="1" applyBorder="1" applyAlignment="1" applyProtection="1">
      <alignment horizontal="center" vertical="center" textRotation="90"/>
      <protection locked="0"/>
    </xf>
    <xf numFmtId="0" fontId="27" fillId="35" borderId="11" xfId="44" applyFont="1" applyFill="1" applyBorder="1" applyAlignment="1" applyProtection="1">
      <alignment horizontal="center" vertical="center" textRotation="90" wrapText="1"/>
      <protection locked="0"/>
    </xf>
    <xf numFmtId="0" fontId="27" fillId="35" borderId="13" xfId="44" applyFont="1" applyFill="1" applyBorder="1" applyAlignment="1" applyProtection="1">
      <alignment horizontal="center" vertical="center" textRotation="90" wrapText="1"/>
      <protection locked="0"/>
    </xf>
    <xf numFmtId="0" fontId="27" fillId="35" borderId="14" xfId="44" applyFont="1" applyFill="1" applyBorder="1" applyAlignment="1" applyProtection="1">
      <alignment horizontal="center" vertical="center" textRotation="90" wrapText="1"/>
      <protection locked="0"/>
    </xf>
    <xf numFmtId="0" fontId="27" fillId="35" borderId="16" xfId="44" applyFont="1" applyFill="1" applyBorder="1" applyAlignment="1" applyProtection="1">
      <alignment horizontal="center" vertical="center" textRotation="90" wrapText="1"/>
      <protection locked="0"/>
    </xf>
    <xf numFmtId="0" fontId="28" fillId="34" borderId="44" xfId="0" applyFont="1" applyFill="1" applyBorder="1" applyAlignment="1" applyProtection="1">
      <alignment horizontal="left" vertical="center"/>
    </xf>
    <xf numFmtId="0" fontId="28" fillId="34" borderId="45" xfId="0" applyFont="1" applyFill="1" applyBorder="1" applyAlignment="1" applyProtection="1">
      <alignment horizontal="left" vertical="center"/>
    </xf>
    <xf numFmtId="0" fontId="28" fillId="35" borderId="41" xfId="0" applyFont="1" applyFill="1" applyBorder="1" applyAlignment="1" applyProtection="1">
      <alignment horizontal="left" vertical="center"/>
    </xf>
    <xf numFmtId="0" fontId="28" fillId="35" borderId="42" xfId="0" applyFont="1" applyFill="1" applyBorder="1" applyAlignment="1" applyProtection="1">
      <alignment horizontal="left" vertical="center"/>
    </xf>
    <xf numFmtId="0" fontId="27" fillId="36" borderId="50" xfId="10" applyFont="1" applyFill="1" applyBorder="1" applyAlignment="1" applyProtection="1">
      <alignment horizontal="left" vertical="center"/>
    </xf>
    <xf numFmtId="0" fontId="27" fillId="36" borderId="51" xfId="10" applyFont="1" applyFill="1" applyBorder="1" applyAlignment="1" applyProtection="1">
      <alignment horizontal="left" vertical="center"/>
    </xf>
    <xf numFmtId="0" fontId="27" fillId="35" borderId="20" xfId="0" applyFont="1" applyFill="1" applyBorder="1" applyAlignment="1" applyProtection="1">
      <alignment horizontal="center"/>
    </xf>
    <xf numFmtId="0" fontId="27" fillId="35" borderId="21" xfId="0" applyFont="1" applyFill="1" applyBorder="1" applyAlignment="1" applyProtection="1">
      <alignment horizontal="center"/>
    </xf>
    <xf numFmtId="0" fontId="27" fillId="35" borderId="31" xfId="0" applyFont="1" applyFill="1" applyBorder="1" applyAlignment="1" applyProtection="1">
      <alignment horizontal="center"/>
    </xf>
    <xf numFmtId="0" fontId="27" fillId="35" borderId="10" xfId="44" applyFont="1" applyFill="1" applyBorder="1" applyAlignment="1" applyProtection="1">
      <alignment horizontal="center" vertical="center" wrapText="1"/>
      <protection locked="0"/>
    </xf>
    <xf numFmtId="0" fontId="27" fillId="36" borderId="38" xfId="10" applyFont="1" applyFill="1" applyBorder="1" applyAlignment="1" applyProtection="1">
      <alignment horizontal="center" vertical="center"/>
    </xf>
    <xf numFmtId="0" fontId="27" fillId="36" borderId="57" xfId="10" applyFont="1" applyFill="1" applyBorder="1" applyAlignment="1" applyProtection="1">
      <alignment horizontal="center" vertical="center"/>
    </xf>
    <xf numFmtId="0" fontId="27" fillId="36" borderId="51" xfId="10" applyFont="1" applyFill="1" applyBorder="1" applyAlignment="1" applyProtection="1">
      <alignment horizontal="center" vertical="center"/>
    </xf>
    <xf numFmtId="0" fontId="27" fillId="35" borderId="35" xfId="44" applyFont="1" applyFill="1" applyBorder="1" applyAlignment="1" applyProtection="1">
      <alignment horizontal="center" vertical="center" textRotation="90" wrapText="1"/>
      <protection locked="0"/>
    </xf>
    <xf numFmtId="0" fontId="27" fillId="35" borderId="36" xfId="44" applyFont="1" applyFill="1" applyBorder="1" applyAlignment="1" applyProtection="1">
      <alignment horizontal="center" vertical="center" textRotation="90" wrapText="1"/>
      <protection locked="0"/>
    </xf>
    <xf numFmtId="0" fontId="20" fillId="0" borderId="0" xfId="0" applyFont="1" applyProtection="1">
      <protection locked="0"/>
    </xf>
    <xf numFmtId="0" fontId="27" fillId="36" borderId="52" xfId="10" applyFont="1" applyFill="1" applyBorder="1" applyAlignment="1" applyProtection="1">
      <alignment horizontal="center" vertical="center"/>
    </xf>
    <xf numFmtId="0" fontId="27" fillId="35" borderId="56" xfId="0" applyFont="1" applyFill="1" applyBorder="1" applyAlignment="1" applyProtection="1">
      <alignment horizontal="center"/>
    </xf>
    <xf numFmtId="0" fontId="27" fillId="35" borderId="23" xfId="0" applyFont="1" applyFill="1" applyBorder="1" applyAlignment="1" applyProtection="1">
      <alignment horizontal="center"/>
    </xf>
    <xf numFmtId="0" fontId="27" fillId="35" borderId="24" xfId="0" applyFont="1" applyFill="1" applyBorder="1" applyAlignment="1" applyProtection="1">
      <alignment horizontal="center"/>
    </xf>
    <xf numFmtId="0" fontId="28" fillId="35" borderId="42" xfId="43" applyFont="1" applyFill="1" applyBorder="1" applyAlignment="1" applyProtection="1">
      <alignment horizontal="right" vertical="center"/>
    </xf>
    <xf numFmtId="0" fontId="28" fillId="34" borderId="32" xfId="43" applyFont="1" applyFill="1" applyBorder="1" applyAlignment="1" applyProtection="1">
      <alignment horizontal="right" vertical="center"/>
    </xf>
    <xf numFmtId="0" fontId="22" fillId="35" borderId="0" xfId="1" applyFont="1" applyFill="1" applyBorder="1" applyAlignment="1" applyProtection="1">
      <alignment horizontal="center" vertical="center" wrapText="1"/>
      <protection locked="0"/>
    </xf>
    <xf numFmtId="0" fontId="26" fillId="0" borderId="0" xfId="0" applyFont="1" applyAlignment="1" applyProtection="1">
      <alignment horizontal="left" vertical="center"/>
      <protection locked="0"/>
    </xf>
    <xf numFmtId="0" fontId="28" fillId="35" borderId="32" xfId="43" applyFont="1" applyFill="1" applyBorder="1" applyAlignment="1" applyProtection="1">
      <alignment horizontal="right" vertical="center"/>
    </xf>
    <xf numFmtId="0" fontId="27" fillId="35" borderId="32" xfId="44" applyFont="1" applyFill="1" applyBorder="1" applyAlignment="1" applyProtection="1">
      <alignment horizontal="center" vertical="center"/>
      <protection locked="0"/>
    </xf>
    <xf numFmtId="0" fontId="27" fillId="36" borderId="49" xfId="10" applyFont="1" applyFill="1" applyBorder="1" applyAlignment="1" applyProtection="1">
      <alignment horizontal="center" vertical="center"/>
    </xf>
    <xf numFmtId="0" fontId="32" fillId="35" borderId="31" xfId="0" applyFont="1" applyFill="1" applyBorder="1" applyAlignment="1" applyProtection="1">
      <alignment horizontal="center" vertical="center" wrapText="1"/>
    </xf>
    <xf numFmtId="0" fontId="32" fillId="35" borderId="22" xfId="0" applyFont="1" applyFill="1" applyBorder="1" applyAlignment="1" applyProtection="1">
      <alignment horizontal="center" vertical="center" wrapText="1"/>
    </xf>
    <xf numFmtId="0" fontId="32" fillId="35" borderId="23" xfId="0" applyFont="1" applyFill="1" applyBorder="1" applyAlignment="1" applyProtection="1">
      <alignment horizontal="center" vertical="center" wrapText="1"/>
    </xf>
    <xf numFmtId="0" fontId="32" fillId="35" borderId="55" xfId="0" applyFont="1" applyFill="1" applyBorder="1" applyAlignment="1" applyProtection="1">
      <alignment horizontal="center" vertical="center" wrapText="1"/>
    </xf>
    <xf numFmtId="0" fontId="28" fillId="35" borderId="43" xfId="43" applyFont="1" applyFill="1" applyBorder="1" applyAlignment="1" applyProtection="1">
      <alignment horizontal="right" vertical="center"/>
    </xf>
    <xf numFmtId="0" fontId="28" fillId="0" borderId="41" xfId="0" applyFont="1" applyFill="1" applyBorder="1" applyAlignment="1" applyProtection="1">
      <alignment horizontal="left" vertical="center" wrapText="1"/>
      <protection locked="0"/>
    </xf>
    <xf numFmtId="0" fontId="28" fillId="0" borderId="42" xfId="0" applyFont="1" applyFill="1" applyBorder="1" applyAlignment="1" applyProtection="1">
      <alignment horizontal="left" vertical="center" wrapText="1"/>
      <protection locked="0"/>
    </xf>
    <xf numFmtId="3" fontId="28" fillId="0" borderId="42" xfId="0" applyNumberFormat="1" applyFont="1" applyBorder="1" applyAlignment="1" applyProtection="1">
      <alignment horizontal="right" vertical="center"/>
    </xf>
    <xf numFmtId="3" fontId="27" fillId="34" borderId="45" xfId="0" applyNumberFormat="1" applyFont="1" applyFill="1" applyBorder="1" applyAlignment="1" applyProtection="1">
      <alignment horizontal="center" vertical="center"/>
    </xf>
    <xf numFmtId="3" fontId="27" fillId="34" borderId="47" xfId="0" applyNumberFormat="1" applyFont="1" applyFill="1" applyBorder="1" applyAlignment="1" applyProtection="1">
      <alignment horizontal="center" vertical="center"/>
    </xf>
    <xf numFmtId="3" fontId="27" fillId="34" borderId="53" xfId="0" applyNumberFormat="1" applyFont="1" applyFill="1" applyBorder="1" applyAlignment="1" applyProtection="1">
      <alignment horizontal="center" vertical="center"/>
    </xf>
    <xf numFmtId="3" fontId="27" fillId="34" borderId="48" xfId="0" applyNumberFormat="1" applyFont="1" applyFill="1" applyBorder="1" applyAlignment="1" applyProtection="1">
      <alignment horizontal="center" vertical="center"/>
    </xf>
    <xf numFmtId="3" fontId="28" fillId="0" borderId="43" xfId="0" applyNumberFormat="1" applyFont="1" applyBorder="1" applyAlignment="1" applyProtection="1">
      <alignment horizontal="right" vertical="center" wrapText="1"/>
    </xf>
    <xf numFmtId="0" fontId="28" fillId="0" borderId="25" xfId="0" applyFont="1" applyFill="1" applyBorder="1" applyAlignment="1" applyProtection="1">
      <alignment horizontal="left" vertical="center" wrapText="1"/>
    </xf>
    <xf numFmtId="0" fontId="28" fillId="0" borderId="10" xfId="0" applyFont="1" applyFill="1" applyBorder="1" applyAlignment="1" applyProtection="1">
      <alignment horizontal="left" vertical="center" wrapText="1"/>
    </xf>
    <xf numFmtId="0" fontId="27" fillId="36" borderId="32" xfId="0" applyFont="1" applyFill="1" applyBorder="1" applyAlignment="1" applyProtection="1">
      <alignment horizontal="center" vertical="center" textRotation="90"/>
      <protection locked="0"/>
    </xf>
    <xf numFmtId="0" fontId="27" fillId="36" borderId="44" xfId="0" applyFont="1" applyFill="1" applyBorder="1" applyAlignment="1" applyProtection="1">
      <alignment horizontal="center" vertical="center"/>
    </xf>
    <xf numFmtId="0" fontId="27" fillId="36" borderId="45" xfId="0" applyFont="1" applyFill="1" applyBorder="1" applyAlignment="1" applyProtection="1">
      <alignment horizontal="center" vertical="center"/>
    </xf>
    <xf numFmtId="3" fontId="27" fillId="34" borderId="46" xfId="0" applyNumberFormat="1" applyFont="1" applyFill="1" applyBorder="1" applyAlignment="1" applyProtection="1">
      <alignment horizontal="center" vertical="center"/>
    </xf>
    <xf numFmtId="3" fontId="27" fillId="36" borderId="45" xfId="0" applyNumberFormat="1" applyFont="1" applyFill="1" applyBorder="1" applyAlignment="1" applyProtection="1">
      <alignment horizontal="center" vertical="center"/>
    </xf>
    <xf numFmtId="3" fontId="27" fillId="36" borderId="46" xfId="0" applyNumberFormat="1" applyFont="1" applyFill="1" applyBorder="1" applyAlignment="1" applyProtection="1">
      <alignment horizontal="center" vertical="center"/>
    </xf>
    <xf numFmtId="0" fontId="27" fillId="34" borderId="44" xfId="24" applyFont="1" applyFill="1" applyBorder="1" applyAlignment="1" applyProtection="1">
      <alignment horizontal="center" vertical="center" wrapText="1"/>
      <protection locked="0"/>
    </xf>
    <xf numFmtId="0" fontId="27" fillId="34" borderId="45" xfId="24" applyFont="1" applyFill="1" applyBorder="1" applyAlignment="1" applyProtection="1">
      <alignment horizontal="center" vertical="center" wrapText="1"/>
      <protection locked="0"/>
    </xf>
    <xf numFmtId="3" fontId="28" fillId="36" borderId="10" xfId="24" applyNumberFormat="1" applyFont="1" applyFill="1" applyBorder="1" applyAlignment="1" applyProtection="1">
      <alignment horizontal="right" vertical="center"/>
    </xf>
    <xf numFmtId="0" fontId="28" fillId="36" borderId="25" xfId="24" applyFont="1" applyFill="1" applyBorder="1" applyAlignment="1" applyProtection="1">
      <alignment horizontal="left" vertical="center" wrapText="1"/>
    </xf>
    <xf numFmtId="0" fontId="28" fillId="36" borderId="10" xfId="24" applyFont="1" applyFill="1" applyBorder="1" applyAlignment="1" applyProtection="1">
      <alignment horizontal="left" vertical="center" wrapText="1"/>
    </xf>
    <xf numFmtId="0" fontId="27" fillId="36" borderId="44" xfId="10" applyFont="1" applyFill="1" applyBorder="1" applyAlignment="1" applyProtection="1">
      <alignment horizontal="center" vertical="center"/>
      <protection locked="0"/>
    </xf>
    <xf numFmtId="0" fontId="27" fillId="36" borderId="45" xfId="10" applyFont="1" applyFill="1" applyBorder="1" applyAlignment="1" applyProtection="1">
      <alignment horizontal="center" vertical="center"/>
      <protection locked="0"/>
    </xf>
    <xf numFmtId="3" fontId="27" fillId="36" borderId="46" xfId="10" applyNumberFormat="1" applyFont="1" applyFill="1" applyBorder="1" applyAlignment="1" applyProtection="1">
      <alignment horizontal="center" vertical="center"/>
    </xf>
    <xf numFmtId="0" fontId="27" fillId="33" borderId="20" xfId="0" applyFont="1" applyFill="1" applyBorder="1" applyAlignment="1" applyProtection="1">
      <alignment horizontal="center" vertical="center"/>
      <protection locked="0"/>
    </xf>
    <xf numFmtId="0" fontId="27" fillId="33" borderId="21" xfId="0" applyFont="1" applyFill="1" applyBorder="1" applyAlignment="1" applyProtection="1">
      <alignment horizontal="center" vertical="center"/>
      <protection locked="0"/>
    </xf>
    <xf numFmtId="0" fontId="27" fillId="33" borderId="25" xfId="0" applyFont="1" applyFill="1" applyBorder="1" applyAlignment="1" applyProtection="1">
      <alignment horizontal="center" vertical="center"/>
      <protection locked="0"/>
    </xf>
    <xf numFmtId="0" fontId="27" fillId="33" borderId="10" xfId="0" applyFont="1" applyFill="1" applyBorder="1" applyAlignment="1" applyProtection="1">
      <alignment horizontal="center" vertical="center"/>
      <protection locked="0"/>
    </xf>
    <xf numFmtId="0" fontId="27" fillId="33" borderId="21" xfId="0" applyFont="1" applyFill="1" applyBorder="1" applyAlignment="1" applyProtection="1">
      <alignment horizontal="center" vertical="center"/>
    </xf>
    <xf numFmtId="0" fontId="27" fillId="33" borderId="31" xfId="0" applyFont="1" applyFill="1" applyBorder="1" applyAlignment="1" applyProtection="1">
      <alignment horizontal="center" vertical="center"/>
    </xf>
    <xf numFmtId="0" fontId="27" fillId="33" borderId="10" xfId="0" applyFont="1" applyFill="1" applyBorder="1" applyAlignment="1" applyProtection="1">
      <alignment horizontal="center" vertical="center" wrapText="1"/>
      <protection locked="0"/>
    </xf>
    <xf numFmtId="0" fontId="27" fillId="33" borderId="32" xfId="0" applyFont="1" applyFill="1" applyBorder="1" applyAlignment="1" applyProtection="1">
      <alignment horizontal="center" vertical="center" wrapText="1"/>
      <protection locked="0"/>
    </xf>
    <xf numFmtId="0" fontId="28" fillId="0" borderId="41" xfId="0" applyFont="1" applyFill="1" applyBorder="1" applyAlignment="1" applyProtection="1">
      <alignment horizontal="left" vertical="center" indent="1"/>
      <protection locked="0"/>
    </xf>
    <xf numFmtId="0" fontId="28" fillId="0" borderId="42" xfId="0" applyFont="1" applyFill="1" applyBorder="1" applyAlignment="1" applyProtection="1">
      <alignment horizontal="left" vertical="center" indent="1"/>
      <protection locked="0"/>
    </xf>
    <xf numFmtId="3" fontId="27" fillId="33" borderId="45" xfId="10" applyNumberFormat="1" applyFont="1" applyFill="1" applyBorder="1" applyAlignment="1" applyProtection="1">
      <alignment horizontal="center" vertical="center"/>
    </xf>
    <xf numFmtId="3" fontId="27" fillId="33" borderId="46" xfId="10" applyNumberFormat="1" applyFont="1" applyFill="1" applyBorder="1" applyAlignment="1" applyProtection="1">
      <alignment horizontal="center" vertical="center"/>
    </xf>
    <xf numFmtId="3" fontId="28" fillId="0" borderId="42" xfId="24" applyNumberFormat="1" applyFont="1" applyFill="1" applyBorder="1" applyAlignment="1" applyProtection="1">
      <alignment horizontal="right" vertical="center"/>
    </xf>
    <xf numFmtId="0" fontId="27" fillId="33" borderId="44" xfId="10" applyFont="1" applyFill="1" applyBorder="1" applyAlignment="1" applyProtection="1">
      <alignment horizontal="center" vertical="center"/>
      <protection locked="0"/>
    </xf>
    <xf numFmtId="0" fontId="27" fillId="33" borderId="45" xfId="10" applyFont="1" applyFill="1" applyBorder="1" applyAlignment="1" applyProtection="1">
      <alignment horizontal="center" vertical="center"/>
      <protection locked="0"/>
    </xf>
    <xf numFmtId="0" fontId="28" fillId="0" borderId="41" xfId="24" applyFont="1" applyFill="1" applyBorder="1" applyAlignment="1" applyProtection="1">
      <alignment horizontal="left" vertical="center" indent="1"/>
      <protection locked="0"/>
    </xf>
    <xf numFmtId="0" fontId="28" fillId="0" borderId="42" xfId="24" applyFont="1" applyFill="1" applyBorder="1" applyAlignment="1" applyProtection="1">
      <alignment horizontal="left" vertical="center" indent="1"/>
      <protection locked="0"/>
    </xf>
    <xf numFmtId="0" fontId="20" fillId="33" borderId="0" xfId="0" applyFont="1" applyFill="1" applyAlignment="1" applyProtection="1">
      <alignment horizontal="left" vertical="top" wrapText="1"/>
      <protection locked="0"/>
    </xf>
    <xf numFmtId="0" fontId="27" fillId="35" borderId="44" xfId="10" applyFont="1" applyFill="1" applyBorder="1" applyAlignment="1" applyProtection="1">
      <alignment horizontal="center" vertical="center" wrapText="1"/>
      <protection locked="0"/>
    </xf>
    <xf numFmtId="0" fontId="27" fillId="35" borderId="45" xfId="10" applyFont="1" applyFill="1" applyBorder="1" applyAlignment="1" applyProtection="1">
      <alignment horizontal="center" vertical="center" wrapText="1"/>
      <protection locked="0"/>
    </xf>
    <xf numFmtId="3" fontId="27" fillId="35" borderId="46" xfId="10" applyNumberFormat="1" applyFont="1" applyFill="1" applyBorder="1" applyAlignment="1" applyProtection="1">
      <alignment horizontal="center" vertical="center"/>
    </xf>
    <xf numFmtId="0" fontId="27" fillId="35" borderId="22" xfId="0" applyFont="1" applyFill="1" applyBorder="1" applyAlignment="1" applyProtection="1">
      <alignment horizontal="center" vertical="center" wrapText="1"/>
      <protection locked="0"/>
    </xf>
    <xf numFmtId="0" fontId="27" fillId="35" borderId="23" xfId="0" applyFont="1" applyFill="1" applyBorder="1" applyAlignment="1" applyProtection="1">
      <alignment horizontal="center" vertical="center" wrapText="1"/>
      <protection locked="0"/>
    </xf>
    <xf numFmtId="0" fontId="27" fillId="35" borderId="24" xfId="0" applyFont="1" applyFill="1" applyBorder="1" applyAlignment="1" applyProtection="1">
      <alignment horizontal="center" vertical="center" wrapText="1"/>
      <protection locked="0"/>
    </xf>
    <xf numFmtId="3" fontId="28" fillId="35" borderId="29" xfId="0" applyNumberFormat="1" applyFont="1" applyFill="1" applyBorder="1" applyAlignment="1" applyProtection="1">
      <alignment horizontal="right" vertical="center" wrapText="1"/>
    </xf>
    <xf numFmtId="3" fontId="28" fillId="35" borderId="37" xfId="0" applyNumberFormat="1" applyFont="1" applyFill="1" applyBorder="1" applyAlignment="1" applyProtection="1">
      <alignment horizontal="right" vertical="center" wrapText="1"/>
    </xf>
    <xf numFmtId="3" fontId="28" fillId="35" borderId="30" xfId="0" applyNumberFormat="1" applyFont="1" applyFill="1" applyBorder="1" applyAlignment="1" applyProtection="1">
      <alignment horizontal="right" vertical="center" wrapText="1"/>
    </xf>
    <xf numFmtId="0" fontId="28" fillId="34" borderId="41" xfId="0" applyFont="1" applyFill="1" applyBorder="1" applyAlignment="1" applyProtection="1">
      <alignment horizontal="left" vertical="center" wrapText="1"/>
      <protection locked="0"/>
    </xf>
    <xf numFmtId="0" fontId="28" fillId="34" borderId="42" xfId="0" applyFont="1" applyFill="1" applyBorder="1" applyAlignment="1" applyProtection="1">
      <alignment horizontal="left" vertical="center" wrapText="1"/>
      <protection locked="0"/>
    </xf>
    <xf numFmtId="0" fontId="27" fillId="36" borderId="21" xfId="0" applyFont="1" applyFill="1" applyBorder="1" applyAlignment="1" applyProtection="1">
      <alignment horizontal="center" vertical="center" textRotation="90" wrapText="1"/>
      <protection locked="0"/>
    </xf>
    <xf numFmtId="0" fontId="27" fillId="36" borderId="31" xfId="0" applyFont="1" applyFill="1" applyBorder="1" applyAlignment="1" applyProtection="1">
      <alignment horizontal="center" vertical="center" textRotation="90" wrapText="1"/>
      <protection locked="0"/>
    </xf>
    <xf numFmtId="3" fontId="28" fillId="36" borderId="10" xfId="24" applyNumberFormat="1" applyFont="1" applyFill="1" applyBorder="1" applyAlignment="1" applyProtection="1">
      <alignment horizontal="right" vertical="center" wrapText="1"/>
    </xf>
    <xf numFmtId="3" fontId="28" fillId="36" borderId="32" xfId="24" applyNumberFormat="1" applyFont="1" applyFill="1" applyBorder="1" applyAlignment="1" applyProtection="1">
      <alignment horizontal="right" vertical="center" wrapText="1"/>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y"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0"/>
          <c:order val="0"/>
          <c:tx>
            <c:strRef>
              <c:f>'miesięczny sierpień 2018'!$C$63</c:f>
              <c:strCache>
                <c:ptCount val="1"/>
                <c:pt idx="0">
                  <c:v>ROSJA</c:v>
                </c:pt>
              </c:strCache>
            </c:strRef>
          </c:tx>
          <c:spPr>
            <a:solidFill>
              <a:srgbClr val="FF0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('miesięczny sierpień 2018'!$G$61:$J$62,'miesięczny sierpień 2018'!$K$61:$N$62,'miesięczny sierpień 2018'!$O$61:$R$62)</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'miesięczny sierpień 2018'!$G$63:$R$63</c:f>
              <c:numCache>
                <c:formatCode>General</c:formatCode>
                <c:ptCount val="12"/>
                <c:pt idx="0">
                  <c:v>387</c:v>
                </c:pt>
                <c:pt idx="2">
                  <c:v>1096</c:v>
                </c:pt>
                <c:pt idx="4">
                  <c:v>227</c:v>
                </c:pt>
                <c:pt idx="6">
                  <c:v>645</c:v>
                </c:pt>
                <c:pt idx="8">
                  <c:v>38</c:v>
                </c:pt>
                <c:pt idx="10">
                  <c:v>108</c:v>
                </c:pt>
              </c:numCache>
            </c:numRef>
          </c:val>
        </c:ser>
        <c:ser>
          <c:idx val="1"/>
          <c:order val="1"/>
          <c:tx>
            <c:strRef>
              <c:f>'miesięczny sierpień 2018'!$C$64</c:f>
              <c:strCache>
                <c:ptCount val="1"/>
                <c:pt idx="0">
                  <c:v>UKRAINA</c:v>
                </c:pt>
              </c:strCache>
            </c:strRef>
          </c:tx>
          <c:spPr>
            <a:solidFill>
              <a:srgbClr val="FFC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('miesięczny sierpień 2018'!$G$61:$J$62,'miesięczny sierpień 2018'!$K$61:$N$62,'miesięczny sierpień 2018'!$O$61:$R$62)</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'miesięczny sierpień 2018'!$G$64:$R$64</c:f>
              <c:numCache>
                <c:formatCode>General</c:formatCode>
                <c:ptCount val="12"/>
                <c:pt idx="0">
                  <c:v>111</c:v>
                </c:pt>
                <c:pt idx="2">
                  <c:v>145</c:v>
                </c:pt>
                <c:pt idx="4">
                  <c:v>87</c:v>
                </c:pt>
                <c:pt idx="6">
                  <c:v>141</c:v>
                </c:pt>
                <c:pt idx="8">
                  <c:v>6</c:v>
                </c:pt>
                <c:pt idx="10">
                  <c:v>6</c:v>
                </c:pt>
              </c:numCache>
            </c:numRef>
          </c:val>
        </c:ser>
        <c:ser>
          <c:idx val="2"/>
          <c:order val="2"/>
          <c:tx>
            <c:strRef>
              <c:f>'miesięczny sierpień 2018'!$C$65</c:f>
              <c:strCache>
                <c:ptCount val="1"/>
                <c:pt idx="0">
                  <c:v>TADŻYKISTAN</c:v>
                </c:pt>
              </c:strCache>
            </c:strRef>
          </c:tx>
          <c:spPr>
            <a:solidFill>
              <a:srgbClr val="00B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('miesięczny sierpień 2018'!$G$61:$J$62,'miesięczny sierpień 2018'!$K$61:$N$62,'miesięczny sierpień 2018'!$O$61:$R$62)</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'miesięczny sierpień 2018'!$G$65:$R$65</c:f>
              <c:numCache>
                <c:formatCode>General</c:formatCode>
                <c:ptCount val="12"/>
                <c:pt idx="0">
                  <c:v>16</c:v>
                </c:pt>
                <c:pt idx="2">
                  <c:v>37</c:v>
                </c:pt>
                <c:pt idx="4">
                  <c:v>24</c:v>
                </c:pt>
                <c:pt idx="6">
                  <c:v>77</c:v>
                </c:pt>
                <c:pt idx="8">
                  <c:v>2</c:v>
                </c:pt>
                <c:pt idx="10">
                  <c:v>6</c:v>
                </c:pt>
              </c:numCache>
            </c:numRef>
          </c:val>
        </c:ser>
        <c:ser>
          <c:idx val="3"/>
          <c:order val="3"/>
          <c:tx>
            <c:strRef>
              <c:f>'miesięczny sierpień 2018'!$C$66</c:f>
              <c:strCache>
                <c:ptCount val="1"/>
                <c:pt idx="0">
                  <c:v>ARMENIA</c:v>
                </c:pt>
              </c:strCache>
            </c:strRef>
          </c:tx>
          <c:spPr>
            <a:solidFill>
              <a:srgbClr val="92D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('miesięczny sierpień 2018'!$G$61:$J$62,'miesięczny sierpień 2018'!$K$61:$N$62,'miesięczny sierpień 2018'!$O$61:$R$62)</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'miesięczny sierpień 2018'!$G$66:$R$66</c:f>
              <c:numCache>
                <c:formatCode>General</c:formatCode>
                <c:ptCount val="12"/>
                <c:pt idx="0">
                  <c:v>16</c:v>
                </c:pt>
                <c:pt idx="2">
                  <c:v>30</c:v>
                </c:pt>
                <c:pt idx="4">
                  <c:v>12</c:v>
                </c:pt>
                <c:pt idx="6">
                  <c:v>25</c:v>
                </c:pt>
                <c:pt idx="8">
                  <c:v>0</c:v>
                </c:pt>
                <c:pt idx="10">
                  <c:v>0</c:v>
                </c:pt>
              </c:numCache>
            </c:numRef>
          </c:val>
        </c:ser>
        <c:ser>
          <c:idx val="5"/>
          <c:order val="4"/>
          <c:tx>
            <c:strRef>
              <c:f>'miesięczny sierpień 2018'!$C$67</c:f>
              <c:strCache>
                <c:ptCount val="1"/>
                <c:pt idx="0">
                  <c:v>IRAK</c:v>
                </c:pt>
              </c:strCache>
            </c:strRef>
          </c:tx>
          <c:spPr>
            <a:solidFill>
              <a:srgbClr val="0070C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'miesięczny sierpień 2018'!$G$67:$R$67</c:f>
              <c:numCache>
                <c:formatCode>General</c:formatCode>
                <c:ptCount val="12"/>
                <c:pt idx="0">
                  <c:v>36</c:v>
                </c:pt>
                <c:pt idx="2">
                  <c:v>46</c:v>
                </c:pt>
                <c:pt idx="4">
                  <c:v>1</c:v>
                </c:pt>
                <c:pt idx="6">
                  <c:v>1</c:v>
                </c:pt>
                <c:pt idx="8">
                  <c:v>2</c:v>
                </c:pt>
                <c:pt idx="10">
                  <c:v>4</c:v>
                </c:pt>
              </c:numCache>
            </c:numRef>
          </c:val>
        </c:ser>
        <c:ser>
          <c:idx val="4"/>
          <c:order val="5"/>
          <c:tx>
            <c:strRef>
              <c:f>'miesięczny sierpień 2018'!$C$68</c:f>
              <c:strCache>
                <c:ptCount val="1"/>
                <c:pt idx="0">
                  <c:v>Pozostałe</c:v>
                </c:pt>
              </c:strCache>
            </c:strRef>
          </c:tx>
          <c:spPr>
            <a:solidFill>
              <a:srgbClr val="00206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('miesięczny sierpień 2018'!$G$61:$J$62,'miesięczny sierpień 2018'!$K$61:$N$62,'miesięczny sierpień 2018'!$O$61:$R$62)</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'miesięczny sierpień 2018'!$G$68:$R$68</c:f>
              <c:numCache>
                <c:formatCode>General</c:formatCode>
                <c:ptCount val="12"/>
                <c:pt idx="0">
                  <c:v>215</c:v>
                </c:pt>
                <c:pt idx="2">
                  <c:v>278</c:v>
                </c:pt>
                <c:pt idx="4">
                  <c:v>77</c:v>
                </c:pt>
                <c:pt idx="6">
                  <c:v>112</c:v>
                </c:pt>
                <c:pt idx="8">
                  <c:v>11</c:v>
                </c:pt>
                <c:pt idx="10">
                  <c:v>14</c:v>
                </c:pt>
              </c:numCache>
            </c:numRef>
          </c:val>
        </c:ser>
        <c:dLbls>
          <c:showLegendKey val="0"/>
          <c:showVal val="0"/>
          <c:showCatName val="0"/>
          <c:showSerName val="0"/>
          <c:showPercent val="0"/>
          <c:showBubbleSize val="0"/>
        </c:dLbls>
        <c:gapWidth val="55"/>
        <c:gapDepth val="55"/>
        <c:shape val="box"/>
        <c:axId val="356839400"/>
        <c:axId val="154762656"/>
        <c:axId val="0"/>
      </c:bar3DChart>
      <c:catAx>
        <c:axId val="356839400"/>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154762656"/>
        <c:crosses val="autoZero"/>
        <c:auto val="1"/>
        <c:lblAlgn val="ctr"/>
        <c:lblOffset val="100"/>
        <c:noMultiLvlLbl val="0"/>
      </c:catAx>
      <c:valAx>
        <c:axId val="154762656"/>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356839400"/>
        <c:crosses val="autoZero"/>
        <c:crossBetween val="between"/>
      </c:valAx>
    </c:plotArea>
    <c:legend>
      <c:legendPos val="b"/>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bar"/>
        <c:grouping val="stacked"/>
        <c:varyColors val="0"/>
        <c:ser>
          <c:idx val="0"/>
          <c:order val="0"/>
          <c:tx>
            <c:strRef>
              <c:f>'miesięczny sierpień 2018'!$B$183</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('miesięczny sierpień 2018'!$J$182,'miesięczny sierpień 2018'!$M$182,'miesięczny sierpień 2018'!$P$182,'miesięczny sierpień 2018'!$S$182,'miesięczny sierpień 2018'!$V$182)</c:f>
              <c:strCache>
                <c:ptCount val="5"/>
                <c:pt idx="0">
                  <c:v>28.07.2018 - 03.08.2018</c:v>
                </c:pt>
                <c:pt idx="1">
                  <c:v>04.08.2018 - 10.08.2018</c:v>
                </c:pt>
                <c:pt idx="2">
                  <c:v>11.08.2018 - 17.08.2018</c:v>
                </c:pt>
                <c:pt idx="3">
                  <c:v>18.08.2018 - 24.08.2018</c:v>
                </c:pt>
                <c:pt idx="4">
                  <c:v>25.08.2018 - 31.08.2018</c:v>
                </c:pt>
              </c:strCache>
            </c:strRef>
          </c:cat>
          <c:val>
            <c:numRef>
              <c:f>('miesięczny sierpień 2018'!$J$183,'miesięczny sierpień 2018'!$M$183,'miesięczny sierpień 2018'!$P$183,'miesięczny sierpień 2018'!$S$183,'miesięczny sierpień 2018'!$V$183)</c:f>
              <c:numCache>
                <c:formatCode>#,##0</c:formatCode>
                <c:ptCount val="5"/>
                <c:pt idx="0">
                  <c:v>1353</c:v>
                </c:pt>
                <c:pt idx="1">
                  <c:v>1352</c:v>
                </c:pt>
                <c:pt idx="2">
                  <c:v>1312</c:v>
                </c:pt>
                <c:pt idx="3">
                  <c:v>1292</c:v>
                </c:pt>
                <c:pt idx="4">
                  <c:v>1284</c:v>
                </c:pt>
              </c:numCache>
            </c:numRef>
          </c:val>
        </c:ser>
        <c:ser>
          <c:idx val="1"/>
          <c:order val="1"/>
          <c:tx>
            <c:strRef>
              <c:f>'miesięczny sierpień 2018'!$B$184</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('miesięczny sierpień 2018'!$J$182,'miesięczny sierpień 2018'!$M$182,'miesięczny sierpień 2018'!$P$182,'miesięczny sierpień 2018'!$S$182,'miesięczny sierpień 2018'!$V$182)</c:f>
              <c:strCache>
                <c:ptCount val="5"/>
                <c:pt idx="0">
                  <c:v>28.07.2018 - 03.08.2018</c:v>
                </c:pt>
                <c:pt idx="1">
                  <c:v>04.08.2018 - 10.08.2018</c:v>
                </c:pt>
                <c:pt idx="2">
                  <c:v>11.08.2018 - 17.08.2018</c:v>
                </c:pt>
                <c:pt idx="3">
                  <c:v>18.08.2018 - 24.08.2018</c:v>
                </c:pt>
                <c:pt idx="4">
                  <c:v>25.08.2018 - 31.08.2018</c:v>
                </c:pt>
              </c:strCache>
            </c:strRef>
          </c:cat>
          <c:val>
            <c:numRef>
              <c:f>('miesięczny sierpień 2018'!$J$184,'miesięczny sierpień 2018'!$M$184,'miesięczny sierpień 2018'!$P$184,'miesięczny sierpień 2018'!$S$184,'miesięczny sierpień 2018'!$V$184)</c:f>
              <c:numCache>
                <c:formatCode>#,##0</c:formatCode>
                <c:ptCount val="5"/>
                <c:pt idx="0">
                  <c:v>1712</c:v>
                </c:pt>
                <c:pt idx="1">
                  <c:v>1721</c:v>
                </c:pt>
                <c:pt idx="2">
                  <c:v>1719</c:v>
                </c:pt>
                <c:pt idx="3">
                  <c:v>1696</c:v>
                </c:pt>
                <c:pt idx="4">
                  <c:v>1683</c:v>
                </c:pt>
              </c:numCache>
            </c:numRef>
          </c:val>
        </c:ser>
        <c:ser>
          <c:idx val="5"/>
          <c:order val="2"/>
          <c:tx>
            <c:strRef>
              <c:f>'miesięczny sierpień 2018'!$B$187</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('miesięczny sierpień 2018'!$J$182,'miesięczny sierpień 2018'!$M$182,'miesięczny sierpień 2018'!$P$182,'miesięczny sierpień 2018'!$S$182,'miesięczny sierpień 2018'!$V$182)</c:f>
              <c:strCache>
                <c:ptCount val="5"/>
                <c:pt idx="0">
                  <c:v>28.07.2018 - 03.08.2018</c:v>
                </c:pt>
                <c:pt idx="1">
                  <c:v>04.08.2018 - 10.08.2018</c:v>
                </c:pt>
                <c:pt idx="2">
                  <c:v>11.08.2018 - 17.08.2018</c:v>
                </c:pt>
                <c:pt idx="3">
                  <c:v>18.08.2018 - 24.08.2018</c:v>
                </c:pt>
                <c:pt idx="4">
                  <c:v>25.08.2018 - 31.08.2018</c:v>
                </c:pt>
              </c:strCache>
            </c:strRef>
          </c:cat>
          <c:val>
            <c:numRef>
              <c:f>('miesięczny sierpień 2018'!$J$187,'miesięczny sierpień 2018'!$M$187,'miesięczny sierpień 2018'!$P$187,'miesięczny sierpień 2018'!$S$187,'miesięczny sierpień 2018'!$V$187)</c:f>
              <c:numCache>
                <c:formatCode>#,##0</c:formatCode>
                <c:ptCount val="5"/>
                <c:pt idx="0">
                  <c:v>1</c:v>
                </c:pt>
                <c:pt idx="1">
                  <c:v>1</c:v>
                </c:pt>
                <c:pt idx="2">
                  <c:v>0</c:v>
                </c:pt>
                <c:pt idx="3">
                  <c:v>0</c:v>
                </c:pt>
                <c:pt idx="4">
                  <c:v>0</c:v>
                </c:pt>
              </c:numCache>
            </c:numRef>
          </c:val>
        </c:ser>
        <c:dLbls>
          <c:showLegendKey val="0"/>
          <c:showVal val="1"/>
          <c:showCatName val="0"/>
          <c:showSerName val="0"/>
          <c:showPercent val="0"/>
          <c:showBubbleSize val="0"/>
        </c:dLbls>
        <c:gapWidth val="75"/>
        <c:gapDepth val="195"/>
        <c:shape val="cylinder"/>
        <c:axId val="154759520"/>
        <c:axId val="154761088"/>
        <c:axId val="0"/>
      </c:bar3DChart>
      <c:catAx>
        <c:axId val="154759520"/>
        <c:scaling>
          <c:orientation val="minMax"/>
        </c:scaling>
        <c:delete val="0"/>
        <c:axPos val="l"/>
        <c:numFmt formatCode="General" sourceLinked="0"/>
        <c:majorTickMark val="none"/>
        <c:minorTickMark val="none"/>
        <c:tickLblPos val="nextTo"/>
        <c:crossAx val="154761088"/>
        <c:crosses val="autoZero"/>
        <c:auto val="1"/>
        <c:lblAlgn val="ctr"/>
        <c:lblOffset val="100"/>
        <c:noMultiLvlLbl val="0"/>
      </c:catAx>
      <c:valAx>
        <c:axId val="154761088"/>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154759520"/>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8"/>
          <c:order val="0"/>
          <c:tx>
            <c:strRef>
              <c:f>'miesięczny sierpień 2018'!$C$342</c:f>
              <c:strCache>
                <c:ptCount val="1"/>
                <c:pt idx="0">
                  <c:v>pobyt czasowy</c:v>
                </c:pt>
              </c:strCache>
            </c:strRef>
          </c:tx>
          <c:spPr>
            <a:solidFill>
              <a:srgbClr val="FF0000"/>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2018'!$L$342:$U$342</c:f>
              <c:numCache>
                <c:formatCode>#,##0</c:formatCode>
                <c:ptCount val="10"/>
                <c:pt idx="0">
                  <c:v>5516</c:v>
                </c:pt>
                <c:pt idx="2">
                  <c:v>347</c:v>
                </c:pt>
                <c:pt idx="3">
                  <c:v>336</c:v>
                </c:pt>
                <c:pt idx="4">
                  <c:v>237</c:v>
                </c:pt>
                <c:pt idx="5">
                  <c:v>47</c:v>
                </c:pt>
                <c:pt idx="6">
                  <c:v>0</c:v>
                </c:pt>
                <c:pt idx="7">
                  <c:v>0</c:v>
                </c:pt>
                <c:pt idx="8">
                  <c:v>0</c:v>
                </c:pt>
                <c:pt idx="9">
                  <c:v>2184</c:v>
                </c:pt>
              </c:numCache>
            </c:numRef>
          </c:val>
        </c:ser>
        <c:ser>
          <c:idx val="0"/>
          <c:order val="1"/>
          <c:tx>
            <c:strRef>
              <c:f>'miesięczny sierpień 2018'!$C$343</c:f>
              <c:strCache>
                <c:ptCount val="1"/>
                <c:pt idx="0">
                  <c:v>pobyt stały</c:v>
                </c:pt>
              </c:strCache>
            </c:strRef>
          </c:tx>
          <c:spPr>
            <a:solidFill>
              <a:srgbClr val="FFC000"/>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2018'!$L$343:$U$343</c:f>
              <c:numCache>
                <c:formatCode>#,##0</c:formatCode>
                <c:ptCount val="10"/>
                <c:pt idx="0">
                  <c:v>331</c:v>
                </c:pt>
                <c:pt idx="2">
                  <c:v>86</c:v>
                </c:pt>
                <c:pt idx="3">
                  <c:v>23</c:v>
                </c:pt>
                <c:pt idx="4">
                  <c:v>45</c:v>
                </c:pt>
                <c:pt idx="5">
                  <c:v>3</c:v>
                </c:pt>
                <c:pt idx="6">
                  <c:v>0</c:v>
                </c:pt>
                <c:pt idx="7">
                  <c:v>0</c:v>
                </c:pt>
                <c:pt idx="8">
                  <c:v>0</c:v>
                </c:pt>
                <c:pt idx="9">
                  <c:v>124</c:v>
                </c:pt>
              </c:numCache>
            </c:numRef>
          </c:val>
        </c:ser>
        <c:ser>
          <c:idx val="1"/>
          <c:order val="2"/>
          <c:tx>
            <c:strRef>
              <c:f>'miesięczny sierpień 2018'!$C$344</c:f>
              <c:strCache>
                <c:ptCount val="1"/>
                <c:pt idx="0">
                  <c:v>pobyt rezydenta długoterminowego UE</c:v>
                </c:pt>
              </c:strCache>
            </c:strRef>
          </c:tx>
          <c:spPr>
            <a:solidFill>
              <a:srgbClr val="FFFF00"/>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2018'!$L$344:$U$344</c:f>
              <c:numCache>
                <c:formatCode>#,##0</c:formatCode>
                <c:ptCount val="10"/>
                <c:pt idx="0">
                  <c:v>163</c:v>
                </c:pt>
                <c:pt idx="2">
                  <c:v>9</c:v>
                </c:pt>
                <c:pt idx="3">
                  <c:v>5</c:v>
                </c:pt>
                <c:pt idx="4">
                  <c:v>5</c:v>
                </c:pt>
                <c:pt idx="5">
                  <c:v>0</c:v>
                </c:pt>
                <c:pt idx="6">
                  <c:v>0</c:v>
                </c:pt>
                <c:pt idx="7">
                  <c:v>0</c:v>
                </c:pt>
                <c:pt idx="8">
                  <c:v>0</c:v>
                </c:pt>
                <c:pt idx="9">
                  <c:v>47</c:v>
                </c:pt>
              </c:numCache>
            </c:numRef>
          </c:val>
        </c:ser>
        <c:ser>
          <c:idx val="2"/>
          <c:order val="3"/>
          <c:tx>
            <c:strRef>
              <c:f>'miesięczny sierpień 2018'!$C$345</c:f>
              <c:strCache>
                <c:ptCount val="1"/>
                <c:pt idx="0">
                  <c:v>prawo pobytu ob. UE</c:v>
                </c:pt>
              </c:strCache>
            </c:strRef>
          </c:tx>
          <c:spPr>
            <a:solidFill>
              <a:srgbClr val="92D050"/>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2018'!$L$345:$U$345</c:f>
              <c:numCache>
                <c:formatCode>#,##0</c:formatCode>
                <c:ptCount val="10"/>
                <c:pt idx="0">
                  <c:v>5</c:v>
                </c:pt>
                <c:pt idx="2">
                  <c:v>0</c:v>
                </c:pt>
                <c:pt idx="3">
                  <c:v>0</c:v>
                </c:pt>
                <c:pt idx="4">
                  <c:v>0</c:v>
                </c:pt>
                <c:pt idx="5">
                  <c:v>0</c:v>
                </c:pt>
                <c:pt idx="6">
                  <c:v>0</c:v>
                </c:pt>
                <c:pt idx="7">
                  <c:v>0</c:v>
                </c:pt>
                <c:pt idx="8">
                  <c:v>0</c:v>
                </c:pt>
                <c:pt idx="9">
                  <c:v>0</c:v>
                </c:pt>
              </c:numCache>
            </c:numRef>
          </c:val>
        </c:ser>
        <c:ser>
          <c:idx val="3"/>
          <c:order val="4"/>
          <c:tx>
            <c:strRef>
              <c:f>'miesięczny sierpień 2018'!$C$346</c:f>
              <c:strCache>
                <c:ptCount val="1"/>
                <c:pt idx="0">
                  <c:v>prawo stałego pobytu obywatela UE</c:v>
                </c:pt>
              </c:strCache>
            </c:strRef>
          </c:tx>
          <c:spPr>
            <a:solidFill>
              <a:srgbClr val="00B050"/>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2018'!$L$346:$U$346</c:f>
              <c:numCache>
                <c:formatCode>#,##0</c:formatCode>
                <c:ptCount val="10"/>
                <c:pt idx="0">
                  <c:v>0</c:v>
                </c:pt>
                <c:pt idx="2">
                  <c:v>0</c:v>
                </c:pt>
                <c:pt idx="3">
                  <c:v>0</c:v>
                </c:pt>
                <c:pt idx="4">
                  <c:v>0</c:v>
                </c:pt>
                <c:pt idx="5">
                  <c:v>0</c:v>
                </c:pt>
                <c:pt idx="6">
                  <c:v>0</c:v>
                </c:pt>
                <c:pt idx="7">
                  <c:v>0</c:v>
                </c:pt>
                <c:pt idx="8">
                  <c:v>0</c:v>
                </c:pt>
                <c:pt idx="9">
                  <c:v>0</c:v>
                </c:pt>
              </c:numCache>
            </c:numRef>
          </c:val>
        </c:ser>
        <c:ser>
          <c:idx val="4"/>
          <c:order val="5"/>
          <c:tx>
            <c:strRef>
              <c:f>'miesięczny sierpień 2018'!$C$347</c:f>
              <c:strCache>
                <c:ptCount val="1"/>
                <c:pt idx="0">
                  <c:v>prawo pobytu członka rodziny ob. UE</c:v>
                </c:pt>
              </c:strCache>
            </c:strRef>
          </c:tx>
          <c:spPr>
            <a:solidFill>
              <a:srgbClr val="00B0F0"/>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2018'!$L$347:$U$347</c:f>
              <c:numCache>
                <c:formatCode>#,##0</c:formatCode>
                <c:ptCount val="10"/>
                <c:pt idx="0">
                  <c:v>6</c:v>
                </c:pt>
                <c:pt idx="2">
                  <c:v>0</c:v>
                </c:pt>
                <c:pt idx="3">
                  <c:v>0</c:v>
                </c:pt>
                <c:pt idx="4">
                  <c:v>0</c:v>
                </c:pt>
                <c:pt idx="5">
                  <c:v>0</c:v>
                </c:pt>
                <c:pt idx="6">
                  <c:v>0</c:v>
                </c:pt>
                <c:pt idx="7">
                  <c:v>0</c:v>
                </c:pt>
                <c:pt idx="8">
                  <c:v>0</c:v>
                </c:pt>
                <c:pt idx="9">
                  <c:v>0</c:v>
                </c:pt>
              </c:numCache>
            </c:numRef>
          </c:val>
        </c:ser>
        <c:ser>
          <c:idx val="5"/>
          <c:order val="6"/>
          <c:tx>
            <c:strRef>
              <c:f>'miesięczny sierpień 2018'!$C$348</c:f>
              <c:strCache>
                <c:ptCount val="1"/>
                <c:pt idx="0">
                  <c:v>prawo stałego pobytu członka rodziny ob.. UE</c:v>
                </c:pt>
              </c:strCache>
            </c:strRef>
          </c:tx>
          <c:spPr>
            <a:solidFill>
              <a:srgbClr val="0070C0"/>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2018'!$L$348:$U$348</c:f>
              <c:numCache>
                <c:formatCode>#,##0</c:formatCode>
                <c:ptCount val="10"/>
                <c:pt idx="0">
                  <c:v>0</c:v>
                </c:pt>
                <c:pt idx="2">
                  <c:v>0</c:v>
                </c:pt>
                <c:pt idx="3">
                  <c:v>0</c:v>
                </c:pt>
                <c:pt idx="4">
                  <c:v>0</c:v>
                </c:pt>
                <c:pt idx="5">
                  <c:v>0</c:v>
                </c:pt>
                <c:pt idx="6">
                  <c:v>0</c:v>
                </c:pt>
                <c:pt idx="7">
                  <c:v>0</c:v>
                </c:pt>
                <c:pt idx="8">
                  <c:v>0</c:v>
                </c:pt>
                <c:pt idx="9">
                  <c:v>0</c:v>
                </c:pt>
              </c:numCache>
            </c:numRef>
          </c:val>
        </c:ser>
        <c:ser>
          <c:idx val="6"/>
          <c:order val="7"/>
          <c:tx>
            <c:strRef>
              <c:f>'miesięczny sierpień 2018'!$C$349</c:f>
              <c:strCache>
                <c:ptCount val="1"/>
                <c:pt idx="0">
                  <c:v>pobyt tolerowany</c:v>
                </c:pt>
              </c:strCache>
            </c:strRef>
          </c:tx>
          <c:spPr>
            <a:solidFill>
              <a:srgbClr val="002060"/>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2018'!$L$349:$U$349</c:f>
              <c:numCache>
                <c:formatCode>#,##0</c:formatCode>
                <c:ptCount val="10"/>
                <c:pt idx="0">
                  <c:v>0</c:v>
                </c:pt>
                <c:pt idx="2">
                  <c:v>0</c:v>
                </c:pt>
                <c:pt idx="3">
                  <c:v>0</c:v>
                </c:pt>
                <c:pt idx="4">
                  <c:v>0</c:v>
                </c:pt>
                <c:pt idx="5">
                  <c:v>0</c:v>
                </c:pt>
                <c:pt idx="6">
                  <c:v>0</c:v>
                </c:pt>
                <c:pt idx="7">
                  <c:v>0</c:v>
                </c:pt>
                <c:pt idx="8">
                  <c:v>0</c:v>
                </c:pt>
                <c:pt idx="9">
                  <c:v>0</c:v>
                </c:pt>
              </c:numCache>
            </c:numRef>
          </c:val>
        </c:ser>
        <c:ser>
          <c:idx val="7"/>
          <c:order val="8"/>
          <c:tx>
            <c:strRef>
              <c:f>'miesięczny sierpień 2018'!$C$350</c:f>
              <c:strCache>
                <c:ptCount val="1"/>
                <c:pt idx="0">
                  <c:v>pobyt humanitarny</c:v>
                </c:pt>
              </c:strCache>
            </c:strRef>
          </c:tx>
          <c:spPr>
            <a:solidFill>
              <a:srgbClr val="7030A0"/>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2018'!$L$350:$U$350</c:f>
              <c:numCache>
                <c:formatCode>#,##0</c:formatCode>
                <c:ptCount val="10"/>
                <c:pt idx="0">
                  <c:v>7</c:v>
                </c:pt>
                <c:pt idx="2">
                  <c:v>5</c:v>
                </c:pt>
                <c:pt idx="3">
                  <c:v>0</c:v>
                </c:pt>
                <c:pt idx="4">
                  <c:v>2</c:v>
                </c:pt>
                <c:pt idx="5">
                  <c:v>0</c:v>
                </c:pt>
                <c:pt idx="6">
                  <c:v>0</c:v>
                </c:pt>
                <c:pt idx="7">
                  <c:v>0</c:v>
                </c:pt>
                <c:pt idx="8">
                  <c:v>0</c:v>
                </c:pt>
                <c:pt idx="9">
                  <c:v>0</c:v>
                </c:pt>
              </c:numCache>
            </c:numRef>
          </c:val>
        </c:ser>
        <c:ser>
          <c:idx val="9"/>
          <c:order val="9"/>
          <c:tx>
            <c:strRef>
              <c:f>'miesięczny sierpień 2018'!$C$351</c:f>
              <c:strCache>
                <c:ptCount val="1"/>
                <c:pt idx="0">
                  <c:v>wydalenie</c:v>
                </c:pt>
              </c:strCache>
            </c:strRef>
          </c:tx>
          <c:spPr>
            <a:solidFill>
              <a:schemeClr val="bg1">
                <a:lumMod val="85000"/>
              </a:schemeClr>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2018'!$L$351:$U$351</c:f>
              <c:numCache>
                <c:formatCode>#,##0</c:formatCode>
                <c:ptCount val="10"/>
                <c:pt idx="0">
                  <c:v>1</c:v>
                </c:pt>
                <c:pt idx="2">
                  <c:v>0</c:v>
                </c:pt>
                <c:pt idx="3">
                  <c:v>0</c:v>
                </c:pt>
                <c:pt idx="4">
                  <c:v>0</c:v>
                </c:pt>
                <c:pt idx="5">
                  <c:v>0</c:v>
                </c:pt>
                <c:pt idx="6">
                  <c:v>0</c:v>
                </c:pt>
                <c:pt idx="7">
                  <c:v>0</c:v>
                </c:pt>
                <c:pt idx="8">
                  <c:v>0</c:v>
                </c:pt>
                <c:pt idx="9">
                  <c:v>0</c:v>
                </c:pt>
              </c:numCache>
            </c:numRef>
          </c:val>
        </c:ser>
        <c:ser>
          <c:idx val="10"/>
          <c:order val="10"/>
          <c:tx>
            <c:strRef>
              <c:f>'miesięczny sierpień 2018'!$C$352</c:f>
              <c:strCache>
                <c:ptCount val="1"/>
                <c:pt idx="0">
                  <c:v>zobowiązanie do powrotu</c:v>
                </c:pt>
              </c:strCache>
            </c:strRef>
          </c:tx>
          <c:spPr>
            <a:solidFill>
              <a:schemeClr val="bg1">
                <a:lumMod val="65000"/>
              </a:schemeClr>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2018'!$L$352:$U$352</c:f>
              <c:numCache>
                <c:formatCode>#,##0</c:formatCode>
                <c:ptCount val="10"/>
                <c:pt idx="0">
                  <c:v>1588</c:v>
                </c:pt>
                <c:pt idx="2">
                  <c:v>206</c:v>
                </c:pt>
                <c:pt idx="3">
                  <c:v>24</c:v>
                </c:pt>
                <c:pt idx="4">
                  <c:v>31</c:v>
                </c:pt>
                <c:pt idx="5">
                  <c:v>58</c:v>
                </c:pt>
                <c:pt idx="6">
                  <c:v>22</c:v>
                </c:pt>
                <c:pt idx="7">
                  <c:v>0</c:v>
                </c:pt>
                <c:pt idx="8">
                  <c:v>122</c:v>
                </c:pt>
                <c:pt idx="9">
                  <c:v>253</c:v>
                </c:pt>
              </c:numCache>
            </c:numRef>
          </c:val>
        </c:ser>
        <c:ser>
          <c:idx val="11"/>
          <c:order val="11"/>
          <c:tx>
            <c:strRef>
              <c:f>'miesięczny sierpień 2018'!$C$353</c:f>
              <c:strCache>
                <c:ptCount val="1"/>
                <c:pt idx="0">
                  <c:v>zaproszenie</c:v>
                </c:pt>
              </c:strCache>
            </c:strRef>
          </c:tx>
          <c:spPr>
            <a:solidFill>
              <a:schemeClr val="tx1">
                <a:lumMod val="50000"/>
                <a:lumOff val="50000"/>
              </a:schemeClr>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2018'!$L$353:$U$353</c:f>
              <c:numCache>
                <c:formatCode>#,##0</c:formatCode>
                <c:ptCount val="10"/>
                <c:pt idx="0">
                  <c:v>11</c:v>
                </c:pt>
                <c:pt idx="2">
                  <c:v>0</c:v>
                </c:pt>
                <c:pt idx="3">
                  <c:v>0</c:v>
                </c:pt>
                <c:pt idx="4">
                  <c:v>0</c:v>
                </c:pt>
                <c:pt idx="5">
                  <c:v>0</c:v>
                </c:pt>
                <c:pt idx="6">
                  <c:v>0</c:v>
                </c:pt>
                <c:pt idx="7">
                  <c:v>0</c:v>
                </c:pt>
                <c:pt idx="8">
                  <c:v>0</c:v>
                </c:pt>
                <c:pt idx="9">
                  <c:v>0</c:v>
                </c:pt>
              </c:numCache>
            </c:numRef>
          </c:val>
        </c:ser>
        <c:ser>
          <c:idx val="12"/>
          <c:order val="12"/>
          <c:tx>
            <c:strRef>
              <c:f>'miesięczny sierpień 2018'!$C$354</c:f>
              <c:strCache>
                <c:ptCount val="1"/>
                <c:pt idx="0">
                  <c:v>polski dokument podróży</c:v>
                </c:pt>
              </c:strCache>
            </c:strRef>
          </c:tx>
          <c:spPr>
            <a:solidFill>
              <a:schemeClr val="tx1">
                <a:lumMod val="75000"/>
                <a:lumOff val="25000"/>
              </a:schemeClr>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2018'!$L$354:$U$354</c:f>
              <c:numCache>
                <c:formatCode>#,##0</c:formatCode>
                <c:ptCount val="10"/>
                <c:pt idx="0">
                  <c:v>7</c:v>
                </c:pt>
                <c:pt idx="2">
                  <c:v>1</c:v>
                </c:pt>
                <c:pt idx="3">
                  <c:v>0</c:v>
                </c:pt>
                <c:pt idx="4">
                  <c:v>0</c:v>
                </c:pt>
                <c:pt idx="5">
                  <c:v>0</c:v>
                </c:pt>
                <c:pt idx="6">
                  <c:v>0</c:v>
                </c:pt>
                <c:pt idx="7">
                  <c:v>0</c:v>
                </c:pt>
                <c:pt idx="8">
                  <c:v>0</c:v>
                </c:pt>
                <c:pt idx="9">
                  <c:v>1</c:v>
                </c:pt>
              </c:numCache>
            </c:numRef>
          </c:val>
        </c:ser>
        <c:ser>
          <c:idx val="13"/>
          <c:order val="13"/>
          <c:tx>
            <c:strRef>
              <c:f>'miesięczny sierpień 2018'!$C$355</c:f>
              <c:strCache>
                <c:ptCount val="1"/>
                <c:pt idx="0">
                  <c:v>polski dokument tożsamości cudzoziemca</c:v>
                </c:pt>
              </c:strCache>
            </c:strRef>
          </c:tx>
          <c:spPr>
            <a:solidFill>
              <a:schemeClr val="tx1">
                <a:lumMod val="95000"/>
                <a:lumOff val="5000"/>
              </a:schemeClr>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2018'!$L$355:$U$355</c:f>
              <c:numCache>
                <c:formatCode>#,##0</c:formatCode>
                <c:ptCount val="10"/>
                <c:pt idx="0">
                  <c:v>0</c:v>
                </c:pt>
                <c:pt idx="2">
                  <c:v>0</c:v>
                </c:pt>
                <c:pt idx="3">
                  <c:v>0</c:v>
                </c:pt>
                <c:pt idx="4">
                  <c:v>0</c:v>
                </c:pt>
                <c:pt idx="5">
                  <c:v>0</c:v>
                </c:pt>
                <c:pt idx="6">
                  <c:v>0</c:v>
                </c:pt>
                <c:pt idx="7">
                  <c:v>0</c:v>
                </c:pt>
                <c:pt idx="8">
                  <c:v>0</c:v>
                </c:pt>
                <c:pt idx="9">
                  <c:v>0</c:v>
                </c:pt>
              </c:numCache>
            </c:numRef>
          </c:val>
        </c:ser>
        <c:ser>
          <c:idx val="14"/>
          <c:order val="14"/>
          <c:tx>
            <c:strRef>
              <c:f>'miesięczny sierpień 2018'!$C$356</c:f>
              <c:strCache>
                <c:ptCount val="1"/>
                <c:pt idx="0">
                  <c:v>wiza (nowa + Schengen)</c:v>
                </c:pt>
              </c:strCache>
            </c:strRef>
          </c:tx>
          <c:spPr>
            <a:solidFill>
              <a:schemeClr val="bg2">
                <a:lumMod val="90000"/>
              </a:schemeClr>
            </a:solidFill>
          </c:spPr>
          <c:invertIfNegative val="0"/>
          <c:cat>
            <c:strRef>
              <c:f>'miesięczny sierpień 2018'!$L$341:$U$341</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'miesięczny sierpień 2018'!$L$356:$U$356</c:f>
              <c:numCache>
                <c:formatCode>#,##0</c:formatCode>
                <c:ptCount val="10"/>
                <c:pt idx="0">
                  <c:v>3</c:v>
                </c:pt>
                <c:pt idx="2">
                  <c:v>2</c:v>
                </c:pt>
                <c:pt idx="3">
                  <c:v>0</c:v>
                </c:pt>
                <c:pt idx="4">
                  <c:v>0</c:v>
                </c:pt>
                <c:pt idx="5">
                  <c:v>0</c:v>
                </c:pt>
                <c:pt idx="6">
                  <c:v>0</c:v>
                </c:pt>
                <c:pt idx="7">
                  <c:v>0</c:v>
                </c:pt>
                <c:pt idx="8">
                  <c:v>0</c:v>
                </c:pt>
                <c:pt idx="9">
                  <c:v>1</c:v>
                </c:pt>
              </c:numCache>
            </c:numRef>
          </c:val>
        </c:ser>
        <c:dLbls>
          <c:showLegendKey val="0"/>
          <c:showVal val="0"/>
          <c:showCatName val="0"/>
          <c:showSerName val="0"/>
          <c:showPercent val="0"/>
          <c:showBubbleSize val="0"/>
        </c:dLbls>
        <c:gapWidth val="55"/>
        <c:gapDepth val="55"/>
        <c:shape val="box"/>
        <c:axId val="154761872"/>
        <c:axId val="154760304"/>
        <c:axId val="0"/>
      </c:bar3DChart>
      <c:catAx>
        <c:axId val="154761872"/>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154760304"/>
        <c:crosses val="autoZero"/>
        <c:auto val="1"/>
        <c:lblAlgn val="ctr"/>
        <c:lblOffset val="100"/>
        <c:noMultiLvlLbl val="0"/>
      </c:catAx>
      <c:valAx>
        <c:axId val="154760304"/>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154761872"/>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'miesięczny sierpień 2018'!$C$29</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('miesięczny sierpień 2018'!$G$27:$J$28,'miesięczny sierpień 2018'!$K$27:$N$28,'miesięczny sierpień 2018'!$O$27:$R$28)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'miesięczny sierpień 2018'!$G$29:$R$29</c:f>
              <c:numCache>
                <c:formatCode>General</c:formatCode>
                <c:ptCount val="12"/>
                <c:pt idx="0">
                  <c:v>46</c:v>
                </c:pt>
                <c:pt idx="2">
                  <c:v>122</c:v>
                </c:pt>
                <c:pt idx="4">
                  <c:v>23</c:v>
                </c:pt>
                <c:pt idx="6">
                  <c:v>62</c:v>
                </c:pt>
                <c:pt idx="8">
                  <c:v>1</c:v>
                </c:pt>
                <c:pt idx="10">
                  <c:v>4</c:v>
                </c:pt>
              </c:numCache>
            </c:numRef>
          </c:val>
        </c:ser>
        <c:ser>
          <c:idx val="1"/>
          <c:order val="1"/>
          <c:tx>
            <c:strRef>
              <c:f>'miesięczny sierpień 2018'!$C$30</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('miesięczny sierpień 2018'!$G$27:$J$28,'miesięczny sierpień 2018'!$K$27:$N$28,'miesięczny sierpień 2018'!$O$27:$R$28)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'miesięczny sierpień 2018'!$G$30:$R$30</c:f>
              <c:numCache>
                <c:formatCode>General</c:formatCode>
                <c:ptCount val="12"/>
                <c:pt idx="0">
                  <c:v>13</c:v>
                </c:pt>
                <c:pt idx="2">
                  <c:v>19</c:v>
                </c:pt>
                <c:pt idx="4">
                  <c:v>9</c:v>
                </c:pt>
                <c:pt idx="6">
                  <c:v>13</c:v>
                </c:pt>
                <c:pt idx="8">
                  <c:v>1</c:v>
                </c:pt>
                <c:pt idx="10">
                  <c:v>1</c:v>
                </c:pt>
              </c:numCache>
            </c:numRef>
          </c:val>
        </c:ser>
        <c:ser>
          <c:idx val="2"/>
          <c:order val="2"/>
          <c:tx>
            <c:strRef>
              <c:f>'miesięczny sierpień 2018'!$C$31</c:f>
              <c:strCache>
                <c:ptCount val="1"/>
                <c:pt idx="0">
                  <c:v>TADŻYKISTAN</c:v>
                </c:pt>
              </c:strCache>
            </c:strRef>
          </c:tx>
          <c:spPr>
            <a:solidFill>
              <a:srgbClr val="00B050"/>
            </a:solidFill>
            <a:ln>
              <a:solidFill>
                <a:sysClr val="windowText" lastClr="000000"/>
              </a:solidFill>
            </a:ln>
          </c:spPr>
          <c:invertIfNegative val="0"/>
          <c:cat>
            <c:multiLvlStrRef>
              <c:f>('miesięczny sierpień 2018'!$G$27:$J$28,'miesięczny sierpień 2018'!$K$27:$N$28,'miesięczny sierpień 2018'!$O$27:$R$28)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'miesięczny sierpień 2018'!$G$31:$R$31</c:f>
              <c:numCache>
                <c:formatCode>General</c:formatCode>
                <c:ptCount val="12"/>
                <c:pt idx="0">
                  <c:v>2</c:v>
                </c:pt>
                <c:pt idx="2">
                  <c:v>5</c:v>
                </c:pt>
                <c:pt idx="4">
                  <c:v>1</c:v>
                </c:pt>
                <c:pt idx="6">
                  <c:v>6</c:v>
                </c:pt>
                <c:pt idx="8">
                  <c:v>1</c:v>
                </c:pt>
                <c:pt idx="10">
                  <c:v>2</c:v>
                </c:pt>
              </c:numCache>
            </c:numRef>
          </c:val>
        </c:ser>
        <c:ser>
          <c:idx val="3"/>
          <c:order val="3"/>
          <c:tx>
            <c:strRef>
              <c:f>'miesięczny sierpień 2018'!$C$32</c:f>
              <c:strCache>
                <c:ptCount val="1"/>
                <c:pt idx="0">
                  <c:v>ARMENIA</c:v>
                </c:pt>
              </c:strCache>
            </c:strRef>
          </c:tx>
          <c:spPr>
            <a:solidFill>
              <a:srgbClr val="92D050"/>
            </a:solidFill>
            <a:ln>
              <a:solidFill>
                <a:sysClr val="windowText" lastClr="000000"/>
              </a:solidFill>
            </a:ln>
          </c:spPr>
          <c:invertIfNegative val="0"/>
          <c:cat>
            <c:multiLvlStrRef>
              <c:f>('miesięczny sierpień 2018'!$G$27:$J$28,'miesięczny sierpień 2018'!$K$27:$N$28,'miesięczny sierpień 2018'!$O$27:$R$28)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'miesięczny sierpień 2018'!$G$32:$R$32</c:f>
              <c:numCache>
                <c:formatCode>General</c:formatCode>
                <c:ptCount val="12"/>
                <c:pt idx="0">
                  <c:v>1</c:v>
                </c:pt>
                <c:pt idx="2">
                  <c:v>1</c:v>
                </c:pt>
                <c:pt idx="4">
                  <c:v>2</c:v>
                </c:pt>
                <c:pt idx="6">
                  <c:v>7</c:v>
                </c:pt>
                <c:pt idx="8">
                  <c:v>0</c:v>
                </c:pt>
                <c:pt idx="10">
                  <c:v>0</c:v>
                </c:pt>
              </c:numCache>
            </c:numRef>
          </c:val>
        </c:ser>
        <c:ser>
          <c:idx val="5"/>
          <c:order val="4"/>
          <c:tx>
            <c:strRef>
              <c:f>'miesięczny sierpień 2018'!$C$33</c:f>
              <c:strCache>
                <c:ptCount val="1"/>
                <c:pt idx="0">
                  <c:v>IRAK</c:v>
                </c:pt>
              </c:strCache>
            </c:strRef>
          </c:tx>
          <c:spPr>
            <a:solidFill>
              <a:srgbClr val="0070C0"/>
            </a:solidFill>
            <a:ln>
              <a:solidFill>
                <a:sysClr val="windowText" lastClr="000000"/>
              </a:solidFill>
            </a:ln>
          </c:spPr>
          <c:invertIfNegative val="0"/>
          <c:val>
            <c:numRef>
              <c:f>'miesięczny sierpień 2018'!$G$33:$R$33</c:f>
              <c:numCache>
                <c:formatCode>General</c:formatCode>
                <c:ptCount val="12"/>
                <c:pt idx="0">
                  <c:v>2</c:v>
                </c:pt>
                <c:pt idx="2">
                  <c:v>2</c:v>
                </c:pt>
                <c:pt idx="4">
                  <c:v>0</c:v>
                </c:pt>
                <c:pt idx="6">
                  <c:v>0</c:v>
                </c:pt>
                <c:pt idx="8">
                  <c:v>1</c:v>
                </c:pt>
                <c:pt idx="10">
                  <c:v>1</c:v>
                </c:pt>
              </c:numCache>
            </c:numRef>
          </c:val>
        </c:ser>
        <c:ser>
          <c:idx val="4"/>
          <c:order val="5"/>
          <c:tx>
            <c:strRef>
              <c:f>'miesięczny sierpień 2018'!$C$34</c:f>
              <c:strCache>
                <c:ptCount val="1"/>
                <c:pt idx="0">
                  <c:v>Pozostałe</c:v>
                </c:pt>
              </c:strCache>
            </c:strRef>
          </c:tx>
          <c:spPr>
            <a:solidFill>
              <a:srgbClr val="002060"/>
            </a:solidFill>
            <a:ln>
              <a:solidFill>
                <a:sysClr val="windowText" lastClr="000000"/>
              </a:solidFill>
            </a:ln>
          </c:spPr>
          <c:invertIfNegative val="0"/>
          <c:cat>
            <c:multiLvlStrRef>
              <c:f>('miesięczny sierpień 2018'!$G$27:$J$28,'miesięczny sierpień 2018'!$K$27:$N$28,'miesięczny sierpień 2018'!$O$27:$R$28)</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'miesięczny sierpień 2018'!$G$34:$R$34</c:f>
              <c:numCache>
                <c:formatCode>General</c:formatCode>
                <c:ptCount val="12"/>
                <c:pt idx="0">
                  <c:v>23</c:v>
                </c:pt>
                <c:pt idx="2">
                  <c:v>26</c:v>
                </c:pt>
                <c:pt idx="4">
                  <c:v>8</c:v>
                </c:pt>
                <c:pt idx="6">
                  <c:v>9</c:v>
                </c:pt>
                <c:pt idx="8">
                  <c:v>2</c:v>
                </c:pt>
                <c:pt idx="10">
                  <c:v>2</c:v>
                </c:pt>
              </c:numCache>
            </c:numRef>
          </c:val>
        </c:ser>
        <c:dLbls>
          <c:showLegendKey val="0"/>
          <c:showVal val="0"/>
          <c:showCatName val="0"/>
          <c:showSerName val="0"/>
          <c:showPercent val="0"/>
          <c:showBubbleSize val="0"/>
        </c:dLbls>
        <c:gapWidth val="55"/>
        <c:gapDepth val="55"/>
        <c:shape val="box"/>
        <c:axId val="154759128"/>
        <c:axId val="154762264"/>
        <c:axId val="0"/>
      </c:bar3DChart>
      <c:catAx>
        <c:axId val="154759128"/>
        <c:scaling>
          <c:orientation val="minMax"/>
        </c:scaling>
        <c:delete val="0"/>
        <c:axPos val="b"/>
        <c:numFmt formatCode="General" sourceLinked="0"/>
        <c:majorTickMark val="none"/>
        <c:minorTickMark val="none"/>
        <c:tickLblPos val="nextTo"/>
        <c:txPr>
          <a:bodyPr/>
          <a:lstStyle/>
          <a:p>
            <a:pPr algn="ctr">
              <a:defRPr/>
            </a:pPr>
            <a:endParaRPr lang="pl-PL"/>
          </a:p>
        </c:txPr>
        <c:crossAx val="154762264"/>
        <c:crosses val="autoZero"/>
        <c:auto val="1"/>
        <c:lblAlgn val="ctr"/>
        <c:lblOffset val="100"/>
        <c:noMultiLvlLbl val="0"/>
      </c:catAx>
      <c:valAx>
        <c:axId val="154762264"/>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154759128"/>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'miesięczny sierpień 2018'!$G$229</c:f>
              <c:strCache>
                <c:ptCount val="1"/>
                <c:pt idx="0">
                  <c:v>pobyt czasowy</c:v>
                </c:pt>
              </c:strCache>
            </c:strRef>
          </c:tx>
          <c:spPr>
            <a:solidFill>
              <a:srgbClr val="FF0000"/>
            </a:solidFill>
          </c:spPr>
          <c:invertIfNegative val="0"/>
          <c:cat>
            <c:multiLvlStrRef>
              <c:f>('miesięczny sierpień 2018'!$K$227:$K$228,'miesięczny sierpień 2018'!$M$227:$M$228,'miesięczny sierpień 2018'!$O$227:$O$228,'miesięczny sierpień 2018'!$Q$227:$Q$228)</c:f>
              <c:multiLvlStrCache>
                <c:ptCount val="4"/>
                <c:lvl>
                  <c:pt idx="1">
                    <c:v>pozytywne</c:v>
                  </c:pt>
                  <c:pt idx="2">
                    <c:v>negatywne</c:v>
                  </c:pt>
                  <c:pt idx="3">
                    <c:v>umorzenia</c:v>
                  </c:pt>
                </c:lvl>
                <c:lvl>
                  <c:pt idx="0">
                    <c:v>wnioski</c:v>
                  </c:pt>
                  <c:pt idx="1">
                    <c:v>decyzje 01.08.2018 - 31.08.2018 r.</c:v>
                  </c:pt>
                </c:lvl>
              </c:multiLvlStrCache>
            </c:multiLvlStrRef>
          </c:cat>
          <c:val>
            <c:numRef>
              <c:f>('miesięczny sierpień 2018'!$K$229,'miesięczny sierpień 2018'!$M$229,'miesięczny sierpień 2018'!$O$229,'miesięczny sierpień 2018'!$Q$229)</c:f>
              <c:numCache>
                <c:formatCode>#,##0</c:formatCode>
                <c:ptCount val="4"/>
                <c:pt idx="0">
                  <c:v>17757</c:v>
                </c:pt>
                <c:pt idx="1">
                  <c:v>9299</c:v>
                </c:pt>
                <c:pt idx="2">
                  <c:v>3234</c:v>
                </c:pt>
                <c:pt idx="3">
                  <c:v>691</c:v>
                </c:pt>
              </c:numCache>
            </c:numRef>
          </c:val>
        </c:ser>
        <c:ser>
          <c:idx val="2"/>
          <c:order val="1"/>
          <c:tx>
            <c:strRef>
              <c:f>'miesięczny sierpień 2018'!$G$230</c:f>
              <c:strCache>
                <c:ptCount val="1"/>
                <c:pt idx="0">
                  <c:v>pobyt stały</c:v>
                </c:pt>
              </c:strCache>
            </c:strRef>
          </c:tx>
          <c:spPr>
            <a:solidFill>
              <a:srgbClr val="FFC000"/>
            </a:solidFill>
          </c:spPr>
          <c:invertIfNegative val="0"/>
          <c:cat>
            <c:multiLvlStrRef>
              <c:f>('miesięczny sierpień 2018'!$K$227:$K$228,'miesięczny sierpień 2018'!$M$227:$M$228,'miesięczny sierpień 2018'!$O$227:$O$228,'miesięczny sierpień 2018'!$Q$227:$Q$228)</c:f>
              <c:multiLvlStrCache>
                <c:ptCount val="4"/>
                <c:lvl>
                  <c:pt idx="1">
                    <c:v>pozytywne</c:v>
                  </c:pt>
                  <c:pt idx="2">
                    <c:v>negatywne</c:v>
                  </c:pt>
                  <c:pt idx="3">
                    <c:v>umorzenia</c:v>
                  </c:pt>
                </c:lvl>
                <c:lvl>
                  <c:pt idx="0">
                    <c:v>wnioski</c:v>
                  </c:pt>
                  <c:pt idx="1">
                    <c:v>decyzje 01.08.2018 - 31.08.2018 r.</c:v>
                  </c:pt>
                </c:lvl>
              </c:multiLvlStrCache>
            </c:multiLvlStrRef>
          </c:cat>
          <c:val>
            <c:numRef>
              <c:f>('miesięczny sierpień 2018'!$K$230,'miesięczny sierpień 2018'!$M$230,'miesięczny sierpień 2018'!$O$230,'miesięczny sierpień 2018'!$Q$230)</c:f>
              <c:numCache>
                <c:formatCode>#,##0</c:formatCode>
                <c:ptCount val="4"/>
                <c:pt idx="0">
                  <c:v>1381</c:v>
                </c:pt>
                <c:pt idx="1">
                  <c:v>1274</c:v>
                </c:pt>
                <c:pt idx="2">
                  <c:v>177</c:v>
                </c:pt>
                <c:pt idx="3">
                  <c:v>71</c:v>
                </c:pt>
              </c:numCache>
            </c:numRef>
          </c:val>
        </c:ser>
        <c:ser>
          <c:idx val="4"/>
          <c:order val="2"/>
          <c:tx>
            <c:strRef>
              <c:f>'miesięczny sierpień 2018'!$G$231</c:f>
              <c:strCache>
                <c:ptCount val="1"/>
                <c:pt idx="0">
                  <c:v>pobyt rezyd. UE</c:v>
                </c:pt>
              </c:strCache>
            </c:strRef>
          </c:tx>
          <c:spPr>
            <a:solidFill>
              <a:srgbClr val="92D050"/>
            </a:solidFill>
          </c:spPr>
          <c:invertIfNegative val="0"/>
          <c:cat>
            <c:multiLvlStrRef>
              <c:f>('miesięczny sierpień 2018'!$K$227:$K$228,'miesięczny sierpień 2018'!$M$227:$M$228,'miesięczny sierpień 2018'!$O$227:$O$228,'miesięczny sierpień 2018'!$Q$227:$Q$228)</c:f>
              <c:multiLvlStrCache>
                <c:ptCount val="4"/>
                <c:lvl>
                  <c:pt idx="1">
                    <c:v>pozytywne</c:v>
                  </c:pt>
                  <c:pt idx="2">
                    <c:v>negatywne</c:v>
                  </c:pt>
                  <c:pt idx="3">
                    <c:v>umorzenia</c:v>
                  </c:pt>
                </c:lvl>
                <c:lvl>
                  <c:pt idx="0">
                    <c:v>wnioski</c:v>
                  </c:pt>
                  <c:pt idx="1">
                    <c:v>decyzje 01.08.2018 - 31.08.2018 r.</c:v>
                  </c:pt>
                </c:lvl>
              </c:multiLvlStrCache>
            </c:multiLvlStrRef>
          </c:cat>
          <c:val>
            <c:numRef>
              <c:f>('miesięczny sierpień 2018'!$K$231,'miesięczny sierpień 2018'!$M$231,'miesięczny sierpień 2018'!$O$231,'miesięczny sierpień 2018'!$Q$231)</c:f>
              <c:numCache>
                <c:formatCode>#,##0</c:formatCode>
                <c:ptCount val="4"/>
                <c:pt idx="0">
                  <c:v>151</c:v>
                </c:pt>
                <c:pt idx="1">
                  <c:v>113</c:v>
                </c:pt>
                <c:pt idx="2">
                  <c:v>58</c:v>
                </c:pt>
                <c:pt idx="3">
                  <c:v>47</c:v>
                </c:pt>
              </c:numCache>
            </c:numRef>
          </c:val>
        </c:ser>
        <c:dLbls>
          <c:showLegendKey val="0"/>
          <c:showVal val="0"/>
          <c:showCatName val="0"/>
          <c:showSerName val="0"/>
          <c:showPercent val="0"/>
          <c:showBubbleSize val="0"/>
        </c:dLbls>
        <c:gapWidth val="150"/>
        <c:shape val="box"/>
        <c:axId val="153324152"/>
        <c:axId val="153324544"/>
        <c:axId val="0"/>
      </c:bar3DChart>
      <c:catAx>
        <c:axId val="153324152"/>
        <c:scaling>
          <c:orientation val="minMax"/>
        </c:scaling>
        <c:delete val="0"/>
        <c:axPos val="b"/>
        <c:numFmt formatCode="General" sourceLinked="0"/>
        <c:majorTickMark val="out"/>
        <c:minorTickMark val="none"/>
        <c:tickLblPos val="nextTo"/>
        <c:crossAx val="153324544"/>
        <c:crosses val="autoZero"/>
        <c:auto val="1"/>
        <c:lblAlgn val="ctr"/>
        <c:lblOffset val="100"/>
        <c:noMultiLvlLbl val="0"/>
      </c:catAx>
      <c:valAx>
        <c:axId val="153324544"/>
        <c:scaling>
          <c:orientation val="minMax"/>
        </c:scaling>
        <c:delete val="0"/>
        <c:axPos val="l"/>
        <c:majorGridlines/>
        <c:numFmt formatCode="#,##0" sourceLinked="1"/>
        <c:majorTickMark val="out"/>
        <c:minorTickMark val="none"/>
        <c:tickLblPos val="nextTo"/>
        <c:crossAx val="153324152"/>
        <c:crosses val="autoZero"/>
        <c:crossBetween val="between"/>
      </c:valAx>
    </c:plotArea>
    <c:legend>
      <c:legendPos val="b"/>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2"/>
          <c:order val="0"/>
          <c:tx>
            <c:strRef>
              <c:f>'miesięczny sierpień 2018'!$D$397</c:f>
              <c:strCache>
                <c:ptCount val="1"/>
                <c:pt idx="0">
                  <c:v>inne państwo</c:v>
                </c:pt>
              </c:strCache>
            </c:strRef>
          </c:tx>
          <c:spPr>
            <a:solidFill>
              <a:schemeClr val="accent3"/>
            </a:solidFill>
            <a:ln>
              <a:noFill/>
            </a:ln>
            <a:effectLst/>
            <a:sp3d/>
          </c:spPr>
          <c:invertIfNegative val="0"/>
          <c:cat>
            <c:strRef>
              <c:f>'miesięczny sierpień 2018'!$H$396:$K$396</c:f>
              <c:strCache>
                <c:ptCount val="4"/>
                <c:pt idx="0">
                  <c:v>wnioski</c:v>
                </c:pt>
                <c:pt idx="3">
                  <c:v>decyzje</c:v>
                </c:pt>
              </c:strCache>
            </c:strRef>
          </c:cat>
          <c:val>
            <c:numRef>
              <c:f>'miesięczny sierpień 2018'!$H$397:$K$397</c:f>
              <c:numCache>
                <c:formatCode>#,##0</c:formatCode>
                <c:ptCount val="4"/>
                <c:pt idx="0">
                  <c:v>79421</c:v>
                </c:pt>
                <c:pt idx="3">
                  <c:v>82088</c:v>
                </c:pt>
              </c:numCache>
            </c:numRef>
          </c:val>
        </c:ser>
        <c:ser>
          <c:idx val="1"/>
          <c:order val="1"/>
          <c:tx>
            <c:strRef>
              <c:f>'miesięczny sierpień 2018'!$D$398</c:f>
              <c:strCache>
                <c:ptCount val="1"/>
                <c:pt idx="0">
                  <c:v>obligatoryjne</c:v>
                </c:pt>
              </c:strCache>
            </c:strRef>
          </c:tx>
          <c:spPr>
            <a:solidFill>
              <a:schemeClr val="accent2"/>
            </a:solidFill>
            <a:ln>
              <a:noFill/>
            </a:ln>
            <a:effectLst/>
            <a:sp3d/>
          </c:spPr>
          <c:invertIfNegative val="0"/>
          <c:cat>
            <c:strRef>
              <c:f>'miesięczny sierpień 2018'!$H$396:$K$396</c:f>
              <c:strCache>
                <c:ptCount val="4"/>
                <c:pt idx="0">
                  <c:v>wnioski</c:v>
                </c:pt>
                <c:pt idx="3">
                  <c:v>decyzje</c:v>
                </c:pt>
              </c:strCache>
            </c:strRef>
          </c:cat>
          <c:val>
            <c:numRef>
              <c:f>'miesięczny sierpień 2018'!$H$398:$K$398</c:f>
              <c:numCache>
                <c:formatCode>#,##0</c:formatCode>
                <c:ptCount val="4"/>
                <c:pt idx="0">
                  <c:v>2336</c:v>
                </c:pt>
                <c:pt idx="3">
                  <c:v>2553</c:v>
                </c:pt>
              </c:numCache>
            </c:numRef>
          </c:val>
        </c:ser>
        <c:ser>
          <c:idx val="0"/>
          <c:order val="2"/>
          <c:tx>
            <c:strRef>
              <c:f>'miesięczny sierpień 2018'!$D$399</c:f>
              <c:strCache>
                <c:ptCount val="1"/>
                <c:pt idx="0">
                  <c:v>fakultatywne</c:v>
                </c:pt>
              </c:strCache>
            </c:strRef>
          </c:tx>
          <c:spPr>
            <a:solidFill>
              <a:schemeClr val="accent1"/>
            </a:solidFill>
            <a:ln>
              <a:noFill/>
            </a:ln>
            <a:effectLst/>
            <a:sp3d/>
          </c:spPr>
          <c:invertIfNegative val="0"/>
          <c:cat>
            <c:strRef>
              <c:f>'miesięczny sierpień 2018'!$H$396:$K$396</c:f>
              <c:strCache>
                <c:ptCount val="4"/>
                <c:pt idx="0">
                  <c:v>wnioski</c:v>
                </c:pt>
                <c:pt idx="3">
                  <c:v>decyzje</c:v>
                </c:pt>
              </c:strCache>
            </c:strRef>
          </c:cat>
          <c:val>
            <c:numRef>
              <c:f>'miesięczny sierpień 2018'!$H$399:$K$399</c:f>
              <c:numCache>
                <c:formatCode>#,##0</c:formatCode>
                <c:ptCount val="4"/>
                <c:pt idx="0">
                  <c:v>2175</c:v>
                </c:pt>
                <c:pt idx="3">
                  <c:v>2090</c:v>
                </c:pt>
              </c:numCache>
            </c:numRef>
          </c:val>
        </c:ser>
        <c:dLbls>
          <c:showLegendKey val="0"/>
          <c:showVal val="0"/>
          <c:showCatName val="0"/>
          <c:showSerName val="0"/>
          <c:showPercent val="0"/>
          <c:showBubbleSize val="0"/>
        </c:dLbls>
        <c:gapWidth val="150"/>
        <c:shape val="box"/>
        <c:axId val="153321408"/>
        <c:axId val="153321800"/>
        <c:axId val="131895264"/>
      </c:bar3DChart>
      <c:catAx>
        <c:axId val="1533214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pl-PL"/>
          </a:p>
        </c:txPr>
        <c:crossAx val="153321800"/>
        <c:crosses val="autoZero"/>
        <c:auto val="1"/>
        <c:lblAlgn val="ctr"/>
        <c:lblOffset val="100"/>
        <c:noMultiLvlLbl val="0"/>
      </c:catAx>
      <c:valAx>
        <c:axId val="15332180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53321408"/>
        <c:crosses val="autoZero"/>
        <c:crossBetween val="between"/>
      </c:valAx>
      <c:serAx>
        <c:axId val="1318952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53321800"/>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'miesięczny sierpień 2018'!$G$263</c:f>
              <c:strCache>
                <c:ptCount val="1"/>
                <c:pt idx="0">
                  <c:v>pobyt czasowy</c:v>
                </c:pt>
              </c:strCache>
            </c:strRef>
          </c:tx>
          <c:spPr>
            <a:solidFill>
              <a:srgbClr val="FF0000"/>
            </a:solidFill>
          </c:spPr>
          <c:invertIfNegative val="0"/>
          <c:cat>
            <c:multiLvlStrRef>
              <c:f>('miesięczny sierpień 2018'!$K$261:$K$262,'miesięczny sierpień 2018'!$M$261:$M$262,'miesięczny sierpień 2018'!$O$261:$O$262,'miesięczny sierpień 2018'!$Q$261:$Q$262)</c:f>
              <c:multiLvlStrCache>
                <c:ptCount val="4"/>
                <c:lvl>
                  <c:pt idx="1">
                    <c:v>pozytywne</c:v>
                  </c:pt>
                  <c:pt idx="2">
                    <c:v>negatywne</c:v>
                  </c:pt>
                  <c:pt idx="3">
                    <c:v>umorzenia</c:v>
                  </c:pt>
                </c:lvl>
                <c:lvl>
                  <c:pt idx="0">
                    <c:v>wnioski</c:v>
                  </c:pt>
                  <c:pt idx="1">
                    <c:v>decyzje 01.01.2018 - 31.08.2018 r.</c:v>
                  </c:pt>
                </c:lvl>
              </c:multiLvlStrCache>
            </c:multiLvlStrRef>
          </c:cat>
          <c:val>
            <c:numRef>
              <c:f>('miesięczny sierpień 2018'!$K$263,'miesięczny sierpień 2018'!$M$263,'miesięczny sierpień 2018'!$O$263,'miesięczny sierpień 2018'!$Q$263)</c:f>
              <c:numCache>
                <c:formatCode>#,##0</c:formatCode>
                <c:ptCount val="4"/>
                <c:pt idx="0">
                  <c:v>131325</c:v>
                </c:pt>
                <c:pt idx="1">
                  <c:v>75032</c:v>
                </c:pt>
                <c:pt idx="2">
                  <c:v>15574</c:v>
                </c:pt>
                <c:pt idx="3">
                  <c:v>4953</c:v>
                </c:pt>
              </c:numCache>
            </c:numRef>
          </c:val>
        </c:ser>
        <c:ser>
          <c:idx val="2"/>
          <c:order val="1"/>
          <c:tx>
            <c:strRef>
              <c:f>'miesięczny sierpień 2018'!$G$264</c:f>
              <c:strCache>
                <c:ptCount val="1"/>
                <c:pt idx="0">
                  <c:v>pobyt stały</c:v>
                </c:pt>
              </c:strCache>
            </c:strRef>
          </c:tx>
          <c:spPr>
            <a:solidFill>
              <a:srgbClr val="FFC000"/>
            </a:solidFill>
          </c:spPr>
          <c:invertIfNegative val="0"/>
          <c:cat>
            <c:multiLvlStrRef>
              <c:f>('miesięczny sierpień 2018'!$K$261:$K$262,'miesięczny sierpień 2018'!$M$261:$M$262,'miesięczny sierpień 2018'!$O$261:$O$262,'miesięczny sierpień 2018'!$Q$261:$Q$262)</c:f>
              <c:multiLvlStrCache>
                <c:ptCount val="4"/>
                <c:lvl>
                  <c:pt idx="1">
                    <c:v>pozytywne</c:v>
                  </c:pt>
                  <c:pt idx="2">
                    <c:v>negatywne</c:v>
                  </c:pt>
                  <c:pt idx="3">
                    <c:v>umorzenia</c:v>
                  </c:pt>
                </c:lvl>
                <c:lvl>
                  <c:pt idx="0">
                    <c:v>wnioski</c:v>
                  </c:pt>
                  <c:pt idx="1">
                    <c:v>decyzje 01.01.2018 - 31.08.2018 r.</c:v>
                  </c:pt>
                </c:lvl>
              </c:multiLvlStrCache>
            </c:multiLvlStrRef>
          </c:cat>
          <c:val>
            <c:numRef>
              <c:f>('miesięczny sierpień 2018'!$K$264,'miesięczny sierpień 2018'!$M$264,'miesięczny sierpień 2018'!$O$264,'miesięczny sierpień 2018'!$Q$264)</c:f>
              <c:numCache>
                <c:formatCode>#,##0</c:formatCode>
                <c:ptCount val="4"/>
                <c:pt idx="0">
                  <c:v>11651</c:v>
                </c:pt>
                <c:pt idx="1">
                  <c:v>9656</c:v>
                </c:pt>
                <c:pt idx="2">
                  <c:v>1016</c:v>
                </c:pt>
                <c:pt idx="3">
                  <c:v>518</c:v>
                </c:pt>
              </c:numCache>
            </c:numRef>
          </c:val>
        </c:ser>
        <c:ser>
          <c:idx val="4"/>
          <c:order val="2"/>
          <c:tx>
            <c:strRef>
              <c:f>'miesięczny sierpień 2018'!$G$265</c:f>
              <c:strCache>
                <c:ptCount val="1"/>
                <c:pt idx="0">
                  <c:v>pobyt rezyd. UE</c:v>
                </c:pt>
              </c:strCache>
            </c:strRef>
          </c:tx>
          <c:spPr>
            <a:solidFill>
              <a:srgbClr val="92D050"/>
            </a:solidFill>
          </c:spPr>
          <c:invertIfNegative val="0"/>
          <c:cat>
            <c:multiLvlStrRef>
              <c:f>('miesięczny sierpień 2018'!$K$261:$K$262,'miesięczny sierpień 2018'!$M$261:$M$262,'miesięczny sierpień 2018'!$O$261:$O$262,'miesięczny sierpień 2018'!$Q$261:$Q$262)</c:f>
              <c:multiLvlStrCache>
                <c:ptCount val="4"/>
                <c:lvl>
                  <c:pt idx="1">
                    <c:v>pozytywne</c:v>
                  </c:pt>
                  <c:pt idx="2">
                    <c:v>negatywne</c:v>
                  </c:pt>
                  <c:pt idx="3">
                    <c:v>umorzenia</c:v>
                  </c:pt>
                </c:lvl>
                <c:lvl>
                  <c:pt idx="0">
                    <c:v>wnioski</c:v>
                  </c:pt>
                  <c:pt idx="1">
                    <c:v>decyzje 01.01.2018 - 31.08.2018 r.</c:v>
                  </c:pt>
                </c:lvl>
              </c:multiLvlStrCache>
            </c:multiLvlStrRef>
          </c:cat>
          <c:val>
            <c:numRef>
              <c:f>('miesięczny sierpień 2018'!$K$265,'miesięczny sierpień 2018'!$M$265,'miesięczny sierpień 2018'!$O$265,'miesięczny sierpień 2018'!$Q$265)</c:f>
              <c:numCache>
                <c:formatCode>#,##0</c:formatCode>
                <c:ptCount val="4"/>
                <c:pt idx="0">
                  <c:v>1988</c:v>
                </c:pt>
                <c:pt idx="1">
                  <c:v>1173</c:v>
                </c:pt>
                <c:pt idx="2">
                  <c:v>357</c:v>
                </c:pt>
                <c:pt idx="3">
                  <c:v>329</c:v>
                </c:pt>
              </c:numCache>
            </c:numRef>
          </c:val>
        </c:ser>
        <c:dLbls>
          <c:showLegendKey val="0"/>
          <c:showVal val="0"/>
          <c:showCatName val="0"/>
          <c:showSerName val="0"/>
          <c:showPercent val="0"/>
          <c:showBubbleSize val="0"/>
        </c:dLbls>
        <c:gapWidth val="150"/>
        <c:shape val="box"/>
        <c:axId val="153322976"/>
        <c:axId val="153323368"/>
        <c:axId val="0"/>
      </c:bar3DChart>
      <c:catAx>
        <c:axId val="153322976"/>
        <c:scaling>
          <c:orientation val="minMax"/>
        </c:scaling>
        <c:delete val="0"/>
        <c:axPos val="b"/>
        <c:numFmt formatCode="General" sourceLinked="0"/>
        <c:majorTickMark val="out"/>
        <c:minorTickMark val="none"/>
        <c:tickLblPos val="nextTo"/>
        <c:crossAx val="153323368"/>
        <c:crosses val="autoZero"/>
        <c:auto val="1"/>
        <c:lblAlgn val="ctr"/>
        <c:lblOffset val="100"/>
        <c:noMultiLvlLbl val="0"/>
      </c:catAx>
      <c:valAx>
        <c:axId val="153323368"/>
        <c:scaling>
          <c:orientation val="minMax"/>
        </c:scaling>
        <c:delete val="0"/>
        <c:axPos val="l"/>
        <c:majorGridlines/>
        <c:numFmt formatCode="#,##0" sourceLinked="1"/>
        <c:majorTickMark val="out"/>
        <c:minorTickMark val="none"/>
        <c:tickLblPos val="nextTo"/>
        <c:crossAx val="153322976"/>
        <c:crosses val="autoZero"/>
        <c:crossBetween val="between"/>
      </c:valAx>
    </c:plotArea>
    <c:legend>
      <c:legendPos val="b"/>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72</xdr:row>
      <xdr:rowOff>52389</xdr:rowOff>
    </xdr:from>
    <xdr:to>
      <xdr:col>24</xdr:col>
      <xdr:colOff>19051</xdr:colOff>
      <xdr:row>88</xdr:row>
      <xdr:rowOff>19050</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189</xdr:row>
      <xdr:rowOff>65086</xdr:rowOff>
    </xdr:from>
    <xdr:to>
      <xdr:col>23</xdr:col>
      <xdr:colOff>9525</xdr:colOff>
      <xdr:row>203</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357</xdr:row>
      <xdr:rowOff>69397</xdr:rowOff>
    </xdr:from>
    <xdr:to>
      <xdr:col>23</xdr:col>
      <xdr:colOff>1</xdr:colOff>
      <xdr:row>379</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36</xdr:row>
      <xdr:rowOff>142193</xdr:rowOff>
    </xdr:from>
    <xdr:to>
      <xdr:col>23</xdr:col>
      <xdr:colOff>238126</xdr:colOff>
      <xdr:row>55</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233</xdr:row>
      <xdr:rowOff>9526</xdr:rowOff>
    </xdr:from>
    <xdr:to>
      <xdr:col>23</xdr:col>
      <xdr:colOff>9525</xdr:colOff>
      <xdr:row>247</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257175</xdr:colOff>
      <xdr:row>401</xdr:row>
      <xdr:rowOff>1</xdr:rowOff>
    </xdr:from>
    <xdr:to>
      <xdr:col>21</xdr:col>
      <xdr:colOff>238125</xdr:colOff>
      <xdr:row>416</xdr:row>
      <xdr:rowOff>152401</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139</xdr:row>
      <xdr:rowOff>0</xdr:rowOff>
    </xdr:from>
    <xdr:to>
      <xdr:col>20</xdr:col>
      <xdr:colOff>234084</xdr:colOff>
      <xdr:row>139</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65</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272</xdr:row>
      <xdr:rowOff>0</xdr:rowOff>
    </xdr:from>
    <xdr:to>
      <xdr:col>22</xdr:col>
      <xdr:colOff>266700</xdr:colOff>
      <xdr:row>285</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89</xdr:row>
      <xdr:rowOff>22226</xdr:rowOff>
    </xdr:from>
    <xdr:to>
      <xdr:col>24</xdr:col>
      <xdr:colOff>200025</xdr:colOff>
      <xdr:row>113</xdr:row>
      <xdr:rowOff>11642</xdr:rowOff>
    </xdr:to>
    <xdr:sp macro="" textlink="">
      <xdr:nvSpPr>
        <xdr:cNvPr id="6" name="Prostokąt 5"/>
        <xdr:cNvSpPr/>
      </xdr:nvSpPr>
      <xdr:spPr>
        <a:xfrm>
          <a:off x="0" y="18367376"/>
          <a:ext cx="8534400" cy="4561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129</xdr:row>
      <xdr:rowOff>171450</xdr:rowOff>
    </xdr:from>
    <xdr:to>
      <xdr:col>24</xdr:col>
      <xdr:colOff>190500</xdr:colOff>
      <xdr:row>138</xdr:row>
      <xdr:rowOff>171450</xdr:rowOff>
    </xdr:to>
    <xdr:sp macro="" textlink="">
      <xdr:nvSpPr>
        <xdr:cNvPr id="22" name="Prostokąt 21"/>
        <xdr:cNvSpPr/>
      </xdr:nvSpPr>
      <xdr:spPr>
        <a:xfrm>
          <a:off x="0" y="26936700"/>
          <a:ext cx="8524875" cy="17145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1</xdr:colOff>
      <xdr:row>164</xdr:row>
      <xdr:rowOff>9524</xdr:rowOff>
    </xdr:from>
    <xdr:to>
      <xdr:col>24</xdr:col>
      <xdr:colOff>200026</xdr:colOff>
      <xdr:row>176</xdr:row>
      <xdr:rowOff>0</xdr:rowOff>
    </xdr:to>
    <xdr:sp macro="" textlink="">
      <xdr:nvSpPr>
        <xdr:cNvPr id="23" name="Prostokąt 22"/>
        <xdr:cNvSpPr/>
      </xdr:nvSpPr>
      <xdr:spPr>
        <a:xfrm>
          <a:off x="1" y="33375599"/>
          <a:ext cx="8534400" cy="227647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207</xdr:row>
      <xdr:rowOff>9525</xdr:rowOff>
    </xdr:from>
    <xdr:to>
      <xdr:col>24</xdr:col>
      <xdr:colOff>180975</xdr:colOff>
      <xdr:row>216</xdr:row>
      <xdr:rowOff>9525</xdr:rowOff>
    </xdr:to>
    <xdr:sp macro="" textlink="">
      <xdr:nvSpPr>
        <xdr:cNvPr id="24" name="Prostokąt 23"/>
        <xdr:cNvSpPr/>
      </xdr:nvSpPr>
      <xdr:spPr>
        <a:xfrm>
          <a:off x="0" y="41729025"/>
          <a:ext cx="8515350" cy="17145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297</xdr:row>
      <xdr:rowOff>190499</xdr:rowOff>
    </xdr:from>
    <xdr:to>
      <xdr:col>24</xdr:col>
      <xdr:colOff>190500</xdr:colOff>
      <xdr:row>325</xdr:row>
      <xdr:rowOff>10582</xdr:rowOff>
    </xdr:to>
    <xdr:sp macro="" textlink="">
      <xdr:nvSpPr>
        <xdr:cNvPr id="25" name="Prostokąt 24"/>
        <xdr:cNvSpPr/>
      </xdr:nvSpPr>
      <xdr:spPr>
        <a:xfrm>
          <a:off x="0" y="60874274"/>
          <a:ext cx="8524875" cy="5154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383</xdr:row>
      <xdr:rowOff>0</xdr:rowOff>
    </xdr:from>
    <xdr:to>
      <xdr:col>24</xdr:col>
      <xdr:colOff>200025</xdr:colOff>
      <xdr:row>390</xdr:row>
      <xdr:rowOff>179916</xdr:rowOff>
    </xdr:to>
    <xdr:sp macro="" textlink="">
      <xdr:nvSpPr>
        <xdr:cNvPr id="26" name="Prostokąt 25"/>
        <xdr:cNvSpPr/>
      </xdr:nvSpPr>
      <xdr:spPr>
        <a:xfrm>
          <a:off x="0" y="79819500"/>
          <a:ext cx="8534400" cy="1513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418</xdr:row>
      <xdr:rowOff>0</xdr:rowOff>
    </xdr:from>
    <xdr:to>
      <xdr:col>24</xdr:col>
      <xdr:colOff>209550</xdr:colOff>
      <xdr:row>421</xdr:row>
      <xdr:rowOff>0</xdr:rowOff>
    </xdr:to>
    <xdr:sp macro="" textlink="">
      <xdr:nvSpPr>
        <xdr:cNvPr id="30" name="Prostokąt 29"/>
        <xdr:cNvSpPr/>
      </xdr:nvSpPr>
      <xdr:spPr>
        <a:xfrm>
          <a:off x="0" y="86077425"/>
          <a:ext cx="8543925" cy="5715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440</xdr:row>
      <xdr:rowOff>171450</xdr:rowOff>
    </xdr:from>
    <xdr:to>
      <xdr:col>24</xdr:col>
      <xdr:colOff>171450</xdr:colOff>
      <xdr:row>444</xdr:row>
      <xdr:rowOff>182034</xdr:rowOff>
    </xdr:to>
    <xdr:sp macro="" textlink="">
      <xdr:nvSpPr>
        <xdr:cNvPr id="31" name="Prostokąt 30"/>
        <xdr:cNvSpPr/>
      </xdr:nvSpPr>
      <xdr:spPr>
        <a:xfrm>
          <a:off x="0" y="90716100"/>
          <a:ext cx="8505825" cy="7725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449</xdr:row>
      <xdr:rowOff>0</xdr:rowOff>
    </xdr:from>
    <xdr:to>
      <xdr:col>24</xdr:col>
      <xdr:colOff>171450</xdr:colOff>
      <xdr:row>465</xdr:row>
      <xdr:rowOff>21166</xdr:rowOff>
    </xdr:to>
    <xdr:sp macro="" textlink="">
      <xdr:nvSpPr>
        <xdr:cNvPr id="32" name="Prostokąt 31"/>
        <xdr:cNvSpPr/>
      </xdr:nvSpPr>
      <xdr:spPr>
        <a:xfrm>
          <a:off x="0" y="92259150"/>
          <a:ext cx="8505825" cy="306916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7</xdr:col>
      <xdr:colOff>95250</xdr:colOff>
      <xdr:row>3</xdr:row>
      <xdr:rowOff>20149</xdr:rowOff>
    </xdr:to>
    <xdr:pic>
      <xdr:nvPicPr>
        <xdr:cNvPr id="28" name="Obraz 27"/>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428875" cy="59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45" tableType="queryTable" totalsRowShown="0">
  <autoFilter ref="A1:E145"/>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Y471"/>
  <sheetViews>
    <sheetView showGridLines="0" tabSelected="1" zoomScaleNormal="100" zoomScalePageLayoutView="70" workbookViewId="0">
      <selection activeCell="AI15" sqref="AI15"/>
    </sheetView>
  </sheetViews>
  <sheetFormatPr defaultColWidth="4.140625" defaultRowHeight="15" x14ac:dyDescent="0.25"/>
  <cols>
    <col min="1" max="18" width="5" style="3" customWidth="1"/>
    <col min="19" max="19" width="8.42578125" style="3" bestFit="1" customWidth="1"/>
    <col min="20" max="20" width="5" style="3" customWidth="1"/>
    <col min="21" max="21" width="5.42578125" style="3" bestFit="1" customWidth="1"/>
    <col min="22" max="22" width="6.140625" style="3" bestFit="1" customWidth="1"/>
    <col min="23" max="24" width="5" style="3" customWidth="1"/>
    <col min="25" max="25" width="3.85546875" style="6" customWidth="1"/>
    <col min="26" max="16384" width="4.140625" style="3"/>
  </cols>
  <sheetData>
    <row r="1" spans="5:25" x14ac:dyDescent="0.25">
      <c r="Y1" s="3"/>
    </row>
    <row r="2" spans="5:25" x14ac:dyDescent="0.25">
      <c r="Q2" s="5"/>
      <c r="Y2" s="3"/>
    </row>
    <row r="3" spans="5:25" x14ac:dyDescent="0.25">
      <c r="Y3" s="3"/>
    </row>
    <row r="4" spans="5:25" s="48" customFormat="1" x14ac:dyDescent="0.25"/>
    <row r="5" spans="5:25" x14ac:dyDescent="0.25">
      <c r="Y5" s="3"/>
    </row>
    <row r="6" spans="5:25" x14ac:dyDescent="0.25">
      <c r="E6" s="256" t="s">
        <v>66</v>
      </c>
      <c r="F6" s="256"/>
      <c r="G6" s="256"/>
      <c r="H6" s="256"/>
      <c r="I6" s="256"/>
      <c r="J6" s="256"/>
      <c r="K6" s="256"/>
      <c r="L6" s="256"/>
      <c r="M6" s="256"/>
      <c r="N6" s="256"/>
      <c r="O6" s="256"/>
      <c r="P6" s="256"/>
      <c r="Q6" s="256"/>
      <c r="Y6" s="3"/>
    </row>
    <row r="7" spans="5:25" x14ac:dyDescent="0.25">
      <c r="E7" s="256"/>
      <c r="F7" s="256"/>
      <c r="G7" s="256"/>
      <c r="H7" s="256"/>
      <c r="I7" s="256"/>
      <c r="J7" s="256"/>
      <c r="K7" s="256"/>
      <c r="L7" s="256"/>
      <c r="M7" s="256"/>
      <c r="N7" s="256"/>
      <c r="O7" s="256"/>
      <c r="P7" s="256"/>
      <c r="Q7" s="256"/>
      <c r="Y7" s="3"/>
    </row>
    <row r="8" spans="5:25" x14ac:dyDescent="0.25">
      <c r="E8" s="256"/>
      <c r="F8" s="256"/>
      <c r="G8" s="256"/>
      <c r="H8" s="256"/>
      <c r="I8" s="256"/>
      <c r="J8" s="256"/>
      <c r="K8" s="256"/>
      <c r="L8" s="256"/>
      <c r="M8" s="256"/>
      <c r="N8" s="256"/>
      <c r="O8" s="256"/>
      <c r="P8" s="256"/>
      <c r="Q8" s="256"/>
      <c r="Y8" s="3"/>
    </row>
    <row r="9" spans="5:25" s="48" customFormat="1" x14ac:dyDescent="0.25">
      <c r="E9" s="256"/>
      <c r="F9" s="256"/>
      <c r="G9" s="256"/>
      <c r="H9" s="256"/>
      <c r="I9" s="256"/>
      <c r="J9" s="256"/>
      <c r="K9" s="256"/>
      <c r="L9" s="256"/>
      <c r="M9" s="256"/>
      <c r="N9" s="256"/>
      <c r="O9" s="256"/>
      <c r="P9" s="256"/>
      <c r="Q9" s="256"/>
    </row>
    <row r="10" spans="5:25" x14ac:dyDescent="0.25">
      <c r="E10" s="256"/>
      <c r="F10" s="256"/>
      <c r="G10" s="256"/>
      <c r="H10" s="256"/>
      <c r="I10" s="256"/>
      <c r="J10" s="256"/>
      <c r="K10" s="256"/>
      <c r="L10" s="256"/>
      <c r="M10" s="256"/>
      <c r="N10" s="256"/>
      <c r="O10" s="256"/>
      <c r="P10" s="256"/>
      <c r="Q10" s="256"/>
      <c r="Y10" s="3"/>
    </row>
    <row r="11" spans="5:25" ht="19.5" x14ac:dyDescent="0.3">
      <c r="E11" s="223" t="str">
        <f>CONCATENATE("w okresie ",Arkusz18!A2," - ",Arkusz18!B2," r.")</f>
        <v>w okresie 01.08.2018 - 31.08.2018 r.</v>
      </c>
      <c r="F11" s="223"/>
      <c r="G11" s="223"/>
      <c r="H11" s="223"/>
      <c r="I11" s="223"/>
      <c r="J11" s="223"/>
      <c r="K11" s="223"/>
      <c r="L11" s="223"/>
      <c r="M11" s="223"/>
      <c r="N11" s="223"/>
      <c r="O11" s="223"/>
      <c r="P11" s="223"/>
      <c r="Q11" s="223"/>
      <c r="Y11" s="3"/>
    </row>
    <row r="12" spans="5:25" x14ac:dyDescent="0.25">
      <c r="Y12" s="3"/>
    </row>
    <row r="13" spans="5:25" x14ac:dyDescent="0.25">
      <c r="Y13" s="3"/>
    </row>
    <row r="14" spans="5:25" x14ac:dyDescent="0.25">
      <c r="Y14" s="3"/>
    </row>
    <row r="15" spans="5:25" s="48" customFormat="1" x14ac:dyDescent="0.25"/>
    <row r="16" spans="5:25" s="48" customFormat="1" x14ac:dyDescent="0.25"/>
    <row r="17" spans="1:25" x14ac:dyDescent="0.25">
      <c r="Y17" s="3"/>
    </row>
    <row r="18" spans="1:25" ht="18.75" x14ac:dyDescent="0.25">
      <c r="A18" s="8" t="s">
        <v>67</v>
      </c>
      <c r="F18" s="9"/>
      <c r="Y18" s="3"/>
    </row>
    <row r="19" spans="1:25" s="48" customFormat="1" ht="18.75" x14ac:dyDescent="0.25">
      <c r="A19" s="8"/>
      <c r="F19" s="9"/>
    </row>
    <row r="20" spans="1:25" s="48" customFormat="1" ht="18.75" x14ac:dyDescent="0.25">
      <c r="A20" s="8"/>
      <c r="F20" s="9"/>
    </row>
    <row r="21" spans="1:25" x14ac:dyDescent="0.25">
      <c r="F21" s="9"/>
      <c r="Y21" s="3"/>
    </row>
    <row r="22" spans="1:25" x14ac:dyDescent="0.25">
      <c r="A22" s="257" t="s">
        <v>141</v>
      </c>
      <c r="B22" s="257"/>
      <c r="C22" s="257"/>
      <c r="D22" s="257"/>
      <c r="E22" s="257"/>
      <c r="F22" s="257"/>
      <c r="G22" s="257"/>
      <c r="H22" s="257"/>
      <c r="I22" s="257"/>
      <c r="J22" s="257"/>
      <c r="K22" s="257"/>
      <c r="L22" s="257"/>
      <c r="M22" s="257"/>
      <c r="N22" s="257"/>
      <c r="O22" s="257"/>
      <c r="P22" s="257"/>
      <c r="Q22" s="257"/>
      <c r="R22" s="257"/>
      <c r="S22" s="257"/>
      <c r="T22" s="257"/>
      <c r="U22" s="257"/>
    </row>
    <row r="23" spans="1:25" s="48" customFormat="1" x14ac:dyDescent="0.25">
      <c r="A23" s="49"/>
      <c r="B23" s="49"/>
      <c r="C23" s="49"/>
      <c r="D23" s="49"/>
      <c r="E23" s="49"/>
      <c r="F23" s="49"/>
      <c r="G23" s="49"/>
      <c r="H23" s="49"/>
      <c r="I23" s="49"/>
      <c r="J23" s="49"/>
      <c r="K23" s="49"/>
      <c r="L23" s="49"/>
      <c r="M23" s="49"/>
      <c r="N23" s="49"/>
      <c r="O23" s="49"/>
      <c r="P23" s="49"/>
      <c r="Q23" s="49"/>
      <c r="R23" s="49"/>
      <c r="S23" s="49"/>
      <c r="T23" s="49"/>
      <c r="U23" s="49"/>
      <c r="Y23" s="6"/>
    </row>
    <row r="24" spans="1:25" x14ac:dyDescent="0.25">
      <c r="A24" s="10"/>
      <c r="B24" s="10"/>
      <c r="C24" s="10"/>
      <c r="D24" s="10"/>
      <c r="E24" s="10"/>
      <c r="F24" s="10"/>
      <c r="G24" s="10"/>
      <c r="H24" s="10"/>
      <c r="I24" s="10"/>
      <c r="J24" s="10"/>
      <c r="K24" s="10"/>
      <c r="L24" s="10"/>
      <c r="M24" s="10"/>
      <c r="N24" s="10"/>
      <c r="O24" s="10"/>
      <c r="P24" s="10"/>
      <c r="Q24" s="10"/>
      <c r="R24" s="10"/>
      <c r="S24" s="10"/>
      <c r="T24" s="10"/>
      <c r="U24" s="10"/>
    </row>
    <row r="25" spans="1:25" ht="15.75" thickBot="1" x14ac:dyDescent="0.3">
      <c r="A25" s="10"/>
      <c r="B25" s="10"/>
      <c r="C25" s="10"/>
      <c r="D25" s="10"/>
      <c r="E25" s="10"/>
      <c r="F25" s="10"/>
      <c r="G25" s="10"/>
      <c r="H25" s="10"/>
      <c r="I25" s="10"/>
      <c r="J25" s="10"/>
      <c r="K25" s="10"/>
      <c r="L25" s="10"/>
      <c r="M25" s="10"/>
      <c r="N25" s="10"/>
      <c r="O25" s="10"/>
      <c r="P25" s="10"/>
      <c r="Q25" s="10"/>
      <c r="R25" s="10"/>
      <c r="S25" s="10"/>
      <c r="T25" s="10"/>
      <c r="U25" s="10"/>
    </row>
    <row r="26" spans="1:25" x14ac:dyDescent="0.25">
      <c r="C26" s="136" t="s">
        <v>0</v>
      </c>
      <c r="D26" s="137"/>
      <c r="E26" s="137"/>
      <c r="F26" s="137"/>
      <c r="G26" s="73" t="str">
        <f>CONCATENATE(Arkusz18!A2," - ",Arkusz18!B2," r.")</f>
        <v>01.08.2018 - 31.08.2018 r.</v>
      </c>
      <c r="H26" s="74"/>
      <c r="I26" s="74"/>
      <c r="J26" s="74"/>
      <c r="K26" s="74"/>
      <c r="L26" s="74"/>
      <c r="M26" s="74"/>
      <c r="N26" s="74"/>
      <c r="O26" s="74"/>
      <c r="P26" s="74"/>
      <c r="Q26" s="74"/>
      <c r="R26" s="74"/>
      <c r="S26" s="74"/>
      <c r="T26" s="74"/>
      <c r="U26" s="74"/>
      <c r="V26" s="75"/>
    </row>
    <row r="27" spans="1:25" x14ac:dyDescent="0.25">
      <c r="C27" s="138"/>
      <c r="D27" s="139"/>
      <c r="E27" s="139"/>
      <c r="F27" s="139"/>
      <c r="G27" s="56" t="s">
        <v>29</v>
      </c>
      <c r="H27" s="60"/>
      <c r="I27" s="60"/>
      <c r="J27" s="130"/>
      <c r="K27" s="56" t="s">
        <v>30</v>
      </c>
      <c r="L27" s="60"/>
      <c r="M27" s="60"/>
      <c r="N27" s="130"/>
      <c r="O27" s="56" t="s">
        <v>104</v>
      </c>
      <c r="P27" s="60"/>
      <c r="Q27" s="60"/>
      <c r="R27" s="130"/>
      <c r="S27" s="56" t="s">
        <v>54</v>
      </c>
      <c r="T27" s="60"/>
      <c r="U27" s="60"/>
      <c r="V27" s="57"/>
    </row>
    <row r="28" spans="1:25" ht="15" customHeight="1" x14ac:dyDescent="0.25">
      <c r="C28" s="138"/>
      <c r="D28" s="139"/>
      <c r="E28" s="139"/>
      <c r="F28" s="139"/>
      <c r="G28" s="58" t="s">
        <v>28</v>
      </c>
      <c r="H28" s="59"/>
      <c r="I28" s="56" t="s">
        <v>9</v>
      </c>
      <c r="J28" s="130"/>
      <c r="K28" s="58" t="s">
        <v>31</v>
      </c>
      <c r="L28" s="59"/>
      <c r="M28" s="56" t="s">
        <v>9</v>
      </c>
      <c r="N28" s="130"/>
      <c r="O28" s="58" t="s">
        <v>28</v>
      </c>
      <c r="P28" s="59"/>
      <c r="Q28" s="56" t="s">
        <v>9</v>
      </c>
      <c r="R28" s="130"/>
      <c r="S28" s="58" t="s">
        <v>28</v>
      </c>
      <c r="T28" s="59"/>
      <c r="U28" s="56" t="s">
        <v>9</v>
      </c>
      <c r="V28" s="57"/>
    </row>
    <row r="29" spans="1:25" x14ac:dyDescent="0.25">
      <c r="C29" s="147" t="str">
        <f>Arkusz2!B2</f>
        <v>ROSJA</v>
      </c>
      <c r="D29" s="148"/>
      <c r="E29" s="148"/>
      <c r="F29" s="148"/>
      <c r="G29" s="143">
        <f>Arkusz2!F2</f>
        <v>46</v>
      </c>
      <c r="H29" s="145"/>
      <c r="I29" s="143">
        <f>Arkusz2!F8</f>
        <v>122</v>
      </c>
      <c r="J29" s="145"/>
      <c r="K29" s="143">
        <f>SUM(Arkusz2!F14,-G29)</f>
        <v>23</v>
      </c>
      <c r="L29" s="145"/>
      <c r="M29" s="143">
        <f>SUM(Arkusz2!F20,-I29)</f>
        <v>62</v>
      </c>
      <c r="N29" s="145"/>
      <c r="O29" s="143">
        <f>Arkusz2!F26</f>
        <v>1</v>
      </c>
      <c r="P29" s="145"/>
      <c r="Q29" s="143">
        <f>Arkusz2!F32</f>
        <v>4</v>
      </c>
      <c r="R29" s="145"/>
      <c r="S29" s="143">
        <f>SUM(Arkusz2!F14,O29)</f>
        <v>70</v>
      </c>
      <c r="T29" s="145"/>
      <c r="U29" s="143">
        <f>SUM(Arkusz2!F20,Q29)</f>
        <v>188</v>
      </c>
      <c r="V29" s="144"/>
    </row>
    <row r="30" spans="1:25" x14ac:dyDescent="0.25">
      <c r="C30" s="102" t="str">
        <f>Arkusz2!B3</f>
        <v>UKRAINA</v>
      </c>
      <c r="D30" s="103"/>
      <c r="E30" s="103"/>
      <c r="F30" s="103"/>
      <c r="G30" s="140">
        <f>Arkusz2!F3</f>
        <v>13</v>
      </c>
      <c r="H30" s="142"/>
      <c r="I30" s="140">
        <f>Arkusz2!F9</f>
        <v>19</v>
      </c>
      <c r="J30" s="142"/>
      <c r="K30" s="140">
        <f>SUM(Arkusz2!F15,-G30)</f>
        <v>9</v>
      </c>
      <c r="L30" s="142"/>
      <c r="M30" s="140">
        <f>SUM(Arkusz2!F21,-I30)</f>
        <v>13</v>
      </c>
      <c r="N30" s="142"/>
      <c r="O30" s="140">
        <f>Arkusz2!F27</f>
        <v>1</v>
      </c>
      <c r="P30" s="142"/>
      <c r="Q30" s="140">
        <f>Arkusz2!F33</f>
        <v>1</v>
      </c>
      <c r="R30" s="142"/>
      <c r="S30" s="140">
        <f>SUM(Arkusz2!F15,O30)</f>
        <v>23</v>
      </c>
      <c r="T30" s="142"/>
      <c r="U30" s="140">
        <f>SUM(Arkusz2!F21,Q30)</f>
        <v>33</v>
      </c>
      <c r="V30" s="141"/>
    </row>
    <row r="31" spans="1:25" x14ac:dyDescent="0.25">
      <c r="C31" s="147" t="str">
        <f>Arkusz2!B4</f>
        <v>TADŻYKISTAN</v>
      </c>
      <c r="D31" s="148"/>
      <c r="E31" s="148"/>
      <c r="F31" s="148"/>
      <c r="G31" s="143">
        <f>Arkusz2!F4</f>
        <v>2</v>
      </c>
      <c r="H31" s="145"/>
      <c r="I31" s="143">
        <f>Arkusz2!F10</f>
        <v>5</v>
      </c>
      <c r="J31" s="145"/>
      <c r="K31" s="143">
        <f>SUM(Arkusz2!F16,-G31)</f>
        <v>1</v>
      </c>
      <c r="L31" s="145"/>
      <c r="M31" s="143">
        <f>SUM(Arkusz2!F22,-I31)</f>
        <v>6</v>
      </c>
      <c r="N31" s="145"/>
      <c r="O31" s="143">
        <f>Arkusz2!F28</f>
        <v>1</v>
      </c>
      <c r="P31" s="145"/>
      <c r="Q31" s="143">
        <f>Arkusz2!F34</f>
        <v>2</v>
      </c>
      <c r="R31" s="145"/>
      <c r="S31" s="143">
        <f>SUM(Arkusz2!F16,O31)</f>
        <v>4</v>
      </c>
      <c r="T31" s="145"/>
      <c r="U31" s="143">
        <f>SUM(Arkusz2!F22,Q31)</f>
        <v>13</v>
      </c>
      <c r="V31" s="144"/>
    </row>
    <row r="32" spans="1:25" x14ac:dyDescent="0.25">
      <c r="C32" s="102" t="str">
        <f>Arkusz2!B5</f>
        <v>ARMENIA</v>
      </c>
      <c r="D32" s="103"/>
      <c r="E32" s="103"/>
      <c r="F32" s="103"/>
      <c r="G32" s="140">
        <f>Arkusz2!F5</f>
        <v>1</v>
      </c>
      <c r="H32" s="142"/>
      <c r="I32" s="140">
        <f>Arkusz2!F11</f>
        <v>1</v>
      </c>
      <c r="J32" s="142"/>
      <c r="K32" s="140">
        <f>SUM(Arkusz2!F17,-G32)</f>
        <v>2</v>
      </c>
      <c r="L32" s="142"/>
      <c r="M32" s="140">
        <f>SUM(Arkusz2!F23,-I32)</f>
        <v>7</v>
      </c>
      <c r="N32" s="142"/>
      <c r="O32" s="140">
        <f>Arkusz2!F29</f>
        <v>0</v>
      </c>
      <c r="P32" s="142"/>
      <c r="Q32" s="140">
        <f>Arkusz2!F35</f>
        <v>0</v>
      </c>
      <c r="R32" s="142"/>
      <c r="S32" s="140">
        <f>SUM(Arkusz2!F17,O32)</f>
        <v>3</v>
      </c>
      <c r="T32" s="142"/>
      <c r="U32" s="140">
        <f>SUM(Arkusz2!F23,Q32)</f>
        <v>8</v>
      </c>
      <c r="V32" s="141"/>
    </row>
    <row r="33" spans="3:25" x14ac:dyDescent="0.25">
      <c r="C33" s="147" t="str">
        <f>Arkusz2!B6</f>
        <v>IRAK</v>
      </c>
      <c r="D33" s="148"/>
      <c r="E33" s="148"/>
      <c r="F33" s="148"/>
      <c r="G33" s="143">
        <f>Arkusz2!F6</f>
        <v>2</v>
      </c>
      <c r="H33" s="145"/>
      <c r="I33" s="143">
        <f>Arkusz2!F12</f>
        <v>2</v>
      </c>
      <c r="J33" s="145"/>
      <c r="K33" s="143">
        <f>SUM(Arkusz2!F18,-G33)</f>
        <v>0</v>
      </c>
      <c r="L33" s="145"/>
      <c r="M33" s="143">
        <f>SUM(Arkusz2!F24,-I33)</f>
        <v>0</v>
      </c>
      <c r="N33" s="145"/>
      <c r="O33" s="143">
        <f>Arkusz2!F30</f>
        <v>1</v>
      </c>
      <c r="P33" s="145"/>
      <c r="Q33" s="143">
        <f>Arkusz2!F36</f>
        <v>1</v>
      </c>
      <c r="R33" s="145"/>
      <c r="S33" s="143">
        <f>SUM(Arkusz2!F18,O33)</f>
        <v>3</v>
      </c>
      <c r="T33" s="145"/>
      <c r="U33" s="143">
        <f>SUM(Arkusz2!F24,Q33)</f>
        <v>3</v>
      </c>
      <c r="V33" s="144"/>
    </row>
    <row r="34" spans="3:25" ht="15.75" thickBot="1" x14ac:dyDescent="0.3">
      <c r="C34" s="236" t="str">
        <f>Arkusz2!B7</f>
        <v>Pozostałe</v>
      </c>
      <c r="D34" s="237"/>
      <c r="E34" s="237"/>
      <c r="F34" s="237"/>
      <c r="G34" s="131">
        <f>Arkusz2!F7</f>
        <v>23</v>
      </c>
      <c r="H34" s="135"/>
      <c r="I34" s="131">
        <f>Arkusz2!F13</f>
        <v>26</v>
      </c>
      <c r="J34" s="135"/>
      <c r="K34" s="131">
        <f>SUM(Arkusz2!F19,-G34)</f>
        <v>8</v>
      </c>
      <c r="L34" s="135"/>
      <c r="M34" s="131">
        <f>SUM(Arkusz2!F25,-I34)</f>
        <v>9</v>
      </c>
      <c r="N34" s="135"/>
      <c r="O34" s="131">
        <f>Arkusz2!F31</f>
        <v>2</v>
      </c>
      <c r="P34" s="135"/>
      <c r="Q34" s="131">
        <f>Arkusz2!F37</f>
        <v>2</v>
      </c>
      <c r="R34" s="135"/>
      <c r="S34" s="133">
        <f>SUM(Arkusz2!F19,O34)</f>
        <v>33</v>
      </c>
      <c r="T34" s="134"/>
      <c r="U34" s="131">
        <f>SUM(Arkusz2!F25,Q34)</f>
        <v>37</v>
      </c>
      <c r="V34" s="132"/>
    </row>
    <row r="35" spans="3:25" ht="15.75" thickBot="1" x14ac:dyDescent="0.3">
      <c r="C35" s="234" t="s">
        <v>1</v>
      </c>
      <c r="D35" s="235"/>
      <c r="E35" s="235"/>
      <c r="F35" s="235"/>
      <c r="G35" s="149">
        <f>SUM(G29:G34)</f>
        <v>87</v>
      </c>
      <c r="H35" s="150"/>
      <c r="I35" s="149">
        <f>SUM(I29:I34)</f>
        <v>175</v>
      </c>
      <c r="J35" s="150"/>
      <c r="K35" s="149">
        <f>SUM(K29:K34)</f>
        <v>43</v>
      </c>
      <c r="L35" s="150"/>
      <c r="M35" s="149">
        <f>SUM(M29:M34)</f>
        <v>97</v>
      </c>
      <c r="N35" s="150"/>
      <c r="O35" s="149">
        <f>SUM(O29:O34)</f>
        <v>6</v>
      </c>
      <c r="P35" s="150"/>
      <c r="Q35" s="149">
        <f>SUM(Q29:Q34)</f>
        <v>10</v>
      </c>
      <c r="R35" s="150"/>
      <c r="S35" s="149">
        <f>SUM(S29:S34)</f>
        <v>136</v>
      </c>
      <c r="T35" s="150"/>
      <c r="U35" s="149">
        <f>SUM(U29:U34)</f>
        <v>282</v>
      </c>
      <c r="V35" s="260"/>
    </row>
    <row r="36" spans="3:25" s="48" customFormat="1" x14ac:dyDescent="0.25">
      <c r="C36" s="50"/>
      <c r="D36" s="50"/>
      <c r="E36" s="50"/>
      <c r="F36" s="50"/>
      <c r="G36" s="51"/>
      <c r="H36" s="51"/>
      <c r="I36" s="51"/>
      <c r="J36" s="51"/>
      <c r="K36" s="51"/>
      <c r="L36" s="51"/>
      <c r="M36" s="51"/>
      <c r="N36" s="51"/>
      <c r="O36" s="51"/>
      <c r="P36" s="51"/>
      <c r="Q36" s="51"/>
      <c r="R36" s="51"/>
      <c r="S36" s="51"/>
      <c r="T36" s="51"/>
      <c r="U36" s="51"/>
      <c r="V36" s="51"/>
      <c r="Y36" s="6"/>
    </row>
    <row r="40" spans="3:25" x14ac:dyDescent="0.25">
      <c r="M40" s="11"/>
      <c r="N40" s="11"/>
      <c r="O40" s="11"/>
      <c r="P40" s="11"/>
      <c r="Q40" s="11"/>
      <c r="R40" s="11"/>
      <c r="S40" s="11"/>
    </row>
    <row r="41" spans="3:25" x14ac:dyDescent="0.25">
      <c r="M41" s="11"/>
      <c r="N41" s="11"/>
      <c r="O41" s="11"/>
      <c r="P41" s="11"/>
      <c r="Q41" s="11"/>
      <c r="R41" s="11"/>
      <c r="S41" s="11"/>
    </row>
    <row r="42" spans="3:25" x14ac:dyDescent="0.25">
      <c r="M42" s="11"/>
      <c r="N42" s="11"/>
      <c r="O42" s="11"/>
      <c r="P42" s="11"/>
      <c r="Q42" s="11"/>
      <c r="R42" s="11"/>
      <c r="S42" s="11"/>
    </row>
    <row r="43" spans="3:25" x14ac:dyDescent="0.25">
      <c r="M43" s="11"/>
      <c r="N43" s="11"/>
      <c r="O43" s="11"/>
      <c r="P43" s="11"/>
      <c r="Q43" s="11"/>
      <c r="R43" s="11"/>
      <c r="S43" s="11"/>
    </row>
    <row r="44" spans="3:25" x14ac:dyDescent="0.25">
      <c r="M44" s="11"/>
      <c r="N44" s="11"/>
      <c r="O44" s="11"/>
      <c r="P44" s="11"/>
      <c r="Q44" s="11"/>
      <c r="R44" s="11"/>
      <c r="S44" s="11"/>
    </row>
    <row r="45" spans="3:25" x14ac:dyDescent="0.25">
      <c r="M45" s="11"/>
      <c r="N45" s="11"/>
      <c r="O45" s="11"/>
      <c r="P45" s="11"/>
      <c r="Q45" s="11"/>
      <c r="R45" s="11"/>
      <c r="S45" s="11"/>
    </row>
    <row r="46" spans="3:25" x14ac:dyDescent="0.25">
      <c r="M46" s="11"/>
      <c r="N46" s="11"/>
      <c r="O46" s="11"/>
      <c r="P46" s="11"/>
      <c r="Q46" s="11"/>
      <c r="R46" s="11"/>
      <c r="S46" s="11"/>
    </row>
    <row r="47" spans="3:25" x14ac:dyDescent="0.25">
      <c r="M47" s="11"/>
      <c r="N47" s="11"/>
      <c r="O47" s="11"/>
      <c r="P47" s="11"/>
      <c r="Q47" s="11"/>
      <c r="R47" s="11"/>
      <c r="S47" s="11"/>
    </row>
    <row r="48" spans="3:25" x14ac:dyDescent="0.25">
      <c r="D48" s="249"/>
      <c r="E48" s="249"/>
    </row>
    <row r="52" spans="1:25" x14ac:dyDescent="0.25">
      <c r="A52" s="7"/>
      <c r="B52" s="7"/>
      <c r="C52" s="7"/>
      <c r="D52" s="7"/>
      <c r="E52" s="7"/>
      <c r="F52" s="7"/>
      <c r="G52" s="7"/>
      <c r="H52" s="7"/>
      <c r="I52" s="7"/>
      <c r="J52" s="7"/>
      <c r="K52" s="7"/>
      <c r="L52" s="7"/>
      <c r="M52" s="7"/>
      <c r="N52" s="7"/>
      <c r="O52" s="7"/>
      <c r="P52" s="7"/>
      <c r="Q52" s="7"/>
      <c r="R52" s="7"/>
      <c r="S52" s="7"/>
    </row>
    <row r="58" spans="1:25" s="48" customFormat="1" x14ac:dyDescent="0.25">
      <c r="Y58" s="6"/>
    </row>
    <row r="59" spans="1:25" ht="15.75" thickBot="1" x14ac:dyDescent="0.3"/>
    <row r="60" spans="1:25" x14ac:dyDescent="0.25">
      <c r="C60" s="136" t="s">
        <v>0</v>
      </c>
      <c r="D60" s="137"/>
      <c r="E60" s="137"/>
      <c r="F60" s="137"/>
      <c r="G60" s="73" t="str">
        <f>CONCATENATE(Arkusz18!C2," - ",Arkusz18!B2," r.")</f>
        <v>01.01.2018 - 31.08.2018 r.</v>
      </c>
      <c r="H60" s="74"/>
      <c r="I60" s="74"/>
      <c r="J60" s="74"/>
      <c r="K60" s="74"/>
      <c r="L60" s="74"/>
      <c r="M60" s="74"/>
      <c r="N60" s="74"/>
      <c r="O60" s="74"/>
      <c r="P60" s="74"/>
      <c r="Q60" s="74"/>
      <c r="R60" s="74"/>
      <c r="S60" s="74"/>
      <c r="T60" s="74"/>
      <c r="U60" s="74"/>
      <c r="V60" s="75"/>
    </row>
    <row r="61" spans="1:25" x14ac:dyDescent="0.25">
      <c r="C61" s="138"/>
      <c r="D61" s="139"/>
      <c r="E61" s="139"/>
      <c r="F61" s="139"/>
      <c r="G61" s="139" t="s">
        <v>29</v>
      </c>
      <c r="H61" s="139"/>
      <c r="I61" s="139"/>
      <c r="J61" s="139"/>
      <c r="K61" s="139" t="s">
        <v>30</v>
      </c>
      <c r="L61" s="139"/>
      <c r="M61" s="139"/>
      <c r="N61" s="139"/>
      <c r="O61" s="139" t="s">
        <v>137</v>
      </c>
      <c r="P61" s="139"/>
      <c r="Q61" s="139"/>
      <c r="R61" s="139"/>
      <c r="S61" s="56" t="s">
        <v>54</v>
      </c>
      <c r="T61" s="60"/>
      <c r="U61" s="60"/>
      <c r="V61" s="57"/>
    </row>
    <row r="62" spans="1:25" ht="15" customHeight="1" x14ac:dyDescent="0.25">
      <c r="C62" s="138"/>
      <c r="D62" s="139"/>
      <c r="E62" s="139"/>
      <c r="F62" s="139"/>
      <c r="G62" s="243" t="s">
        <v>28</v>
      </c>
      <c r="H62" s="243"/>
      <c r="I62" s="139" t="s">
        <v>9</v>
      </c>
      <c r="J62" s="139"/>
      <c r="K62" s="243" t="s">
        <v>31</v>
      </c>
      <c r="L62" s="243"/>
      <c r="M62" s="139" t="s">
        <v>9</v>
      </c>
      <c r="N62" s="139"/>
      <c r="O62" s="243" t="s">
        <v>28</v>
      </c>
      <c r="P62" s="243"/>
      <c r="Q62" s="139" t="s">
        <v>9</v>
      </c>
      <c r="R62" s="139"/>
      <c r="S62" s="58" t="s">
        <v>28</v>
      </c>
      <c r="T62" s="59"/>
      <c r="U62" s="139" t="s">
        <v>9</v>
      </c>
      <c r="V62" s="259"/>
    </row>
    <row r="63" spans="1:25" x14ac:dyDescent="0.25">
      <c r="C63" s="147" t="str">
        <f>Arkusz3!B2</f>
        <v>ROSJA</v>
      </c>
      <c r="D63" s="148"/>
      <c r="E63" s="148"/>
      <c r="F63" s="148"/>
      <c r="G63" s="151">
        <f>Arkusz3!F2</f>
        <v>387</v>
      </c>
      <c r="H63" s="151"/>
      <c r="I63" s="151">
        <f>Arkusz3!F8</f>
        <v>1096</v>
      </c>
      <c r="J63" s="151"/>
      <c r="K63" s="151">
        <f>SUM(Arkusz3!F14,-G63)</f>
        <v>227</v>
      </c>
      <c r="L63" s="151"/>
      <c r="M63" s="151">
        <f>SUM(Arkusz3!F20,-I63)</f>
        <v>645</v>
      </c>
      <c r="N63" s="151"/>
      <c r="O63" s="151">
        <f>Arkusz3!F26</f>
        <v>38</v>
      </c>
      <c r="P63" s="151"/>
      <c r="Q63" s="151">
        <f>Arkusz3!F32</f>
        <v>108</v>
      </c>
      <c r="R63" s="151"/>
      <c r="S63" s="143">
        <f>SUM(Arkusz3!F14,O63)</f>
        <v>652</v>
      </c>
      <c r="T63" s="145"/>
      <c r="U63" s="151">
        <f>SUM(Arkusz3!F20,Q63)</f>
        <v>1849</v>
      </c>
      <c r="V63" s="255"/>
    </row>
    <row r="64" spans="1:25" x14ac:dyDescent="0.25">
      <c r="C64" s="102" t="str">
        <f>Arkusz3!B3</f>
        <v>UKRAINA</v>
      </c>
      <c r="D64" s="103"/>
      <c r="E64" s="103"/>
      <c r="F64" s="103"/>
      <c r="G64" s="152">
        <f>Arkusz3!F3</f>
        <v>111</v>
      </c>
      <c r="H64" s="152"/>
      <c r="I64" s="152">
        <f>Arkusz3!F9</f>
        <v>145</v>
      </c>
      <c r="J64" s="152"/>
      <c r="K64" s="152">
        <f>SUM(Arkusz3!F15,-G64)</f>
        <v>87</v>
      </c>
      <c r="L64" s="152"/>
      <c r="M64" s="152">
        <f>SUM(Arkusz3!F21,-I64)</f>
        <v>141</v>
      </c>
      <c r="N64" s="152"/>
      <c r="O64" s="152">
        <f>Arkusz3!F27</f>
        <v>6</v>
      </c>
      <c r="P64" s="152"/>
      <c r="Q64" s="152">
        <f>Arkusz3!F33</f>
        <v>6</v>
      </c>
      <c r="R64" s="152"/>
      <c r="S64" s="140">
        <f>SUM(Arkusz3!F15,O64)</f>
        <v>204</v>
      </c>
      <c r="T64" s="142"/>
      <c r="U64" s="152">
        <f>SUM(Arkusz3!F21,Q64)</f>
        <v>292</v>
      </c>
      <c r="V64" s="258"/>
    </row>
    <row r="65" spans="1:25" x14ac:dyDescent="0.25">
      <c r="C65" s="147" t="str">
        <f>Arkusz3!B4</f>
        <v>TADŻYKISTAN</v>
      </c>
      <c r="D65" s="148"/>
      <c r="E65" s="148"/>
      <c r="F65" s="148"/>
      <c r="G65" s="151">
        <f>Arkusz3!F4</f>
        <v>16</v>
      </c>
      <c r="H65" s="151"/>
      <c r="I65" s="151">
        <f>Arkusz3!F10</f>
        <v>37</v>
      </c>
      <c r="J65" s="151"/>
      <c r="K65" s="151">
        <f>SUM(Arkusz3!F16,-G65)</f>
        <v>24</v>
      </c>
      <c r="L65" s="151"/>
      <c r="M65" s="151">
        <f>SUM(Arkusz3!F22,-I65)</f>
        <v>77</v>
      </c>
      <c r="N65" s="151"/>
      <c r="O65" s="151">
        <f>Arkusz3!F28</f>
        <v>2</v>
      </c>
      <c r="P65" s="151"/>
      <c r="Q65" s="151">
        <f>Arkusz3!F34</f>
        <v>6</v>
      </c>
      <c r="R65" s="151"/>
      <c r="S65" s="143">
        <f>SUM(Arkusz3!F16,O65)</f>
        <v>42</v>
      </c>
      <c r="T65" s="145"/>
      <c r="U65" s="151">
        <f>SUM(Arkusz3!F22,Q65)</f>
        <v>120</v>
      </c>
      <c r="V65" s="255"/>
    </row>
    <row r="66" spans="1:25" x14ac:dyDescent="0.25">
      <c r="C66" s="102" t="str">
        <f>Arkusz3!B5</f>
        <v>ARMENIA</v>
      </c>
      <c r="D66" s="103"/>
      <c r="E66" s="103"/>
      <c r="F66" s="103"/>
      <c r="G66" s="152">
        <f>Arkusz3!F5</f>
        <v>16</v>
      </c>
      <c r="H66" s="152"/>
      <c r="I66" s="152">
        <f>Arkusz3!F11</f>
        <v>30</v>
      </c>
      <c r="J66" s="152"/>
      <c r="K66" s="152">
        <f>SUM(Arkusz3!F17,-G66)</f>
        <v>12</v>
      </c>
      <c r="L66" s="152"/>
      <c r="M66" s="152">
        <f>SUM(Arkusz3!F23,-I66)</f>
        <v>25</v>
      </c>
      <c r="N66" s="152"/>
      <c r="O66" s="152">
        <f>Arkusz3!F29</f>
        <v>0</v>
      </c>
      <c r="P66" s="152"/>
      <c r="Q66" s="152">
        <f>Arkusz3!F35</f>
        <v>0</v>
      </c>
      <c r="R66" s="152"/>
      <c r="S66" s="140">
        <f>SUM(Arkusz3!F17,O66)</f>
        <v>28</v>
      </c>
      <c r="T66" s="142"/>
      <c r="U66" s="152">
        <f>SUM(Arkusz3!F23,Q66)</f>
        <v>55</v>
      </c>
      <c r="V66" s="258"/>
    </row>
    <row r="67" spans="1:25" x14ac:dyDescent="0.25">
      <c r="C67" s="147" t="str">
        <f>Arkusz3!B6</f>
        <v>IRAK</v>
      </c>
      <c r="D67" s="148"/>
      <c r="E67" s="148"/>
      <c r="F67" s="148"/>
      <c r="G67" s="151">
        <f>Arkusz3!F6</f>
        <v>36</v>
      </c>
      <c r="H67" s="151"/>
      <c r="I67" s="151">
        <f>Arkusz3!F12</f>
        <v>46</v>
      </c>
      <c r="J67" s="151"/>
      <c r="K67" s="151">
        <f>SUM(Arkusz3!F18,-G67)</f>
        <v>1</v>
      </c>
      <c r="L67" s="151"/>
      <c r="M67" s="151">
        <f>SUM(Arkusz3!F24,-I67)</f>
        <v>1</v>
      </c>
      <c r="N67" s="151"/>
      <c r="O67" s="151">
        <f>Arkusz3!F30</f>
        <v>2</v>
      </c>
      <c r="P67" s="151"/>
      <c r="Q67" s="151">
        <f>Arkusz3!F36</f>
        <v>4</v>
      </c>
      <c r="R67" s="151"/>
      <c r="S67" s="143">
        <f>SUM(Arkusz3!F18,O67)</f>
        <v>39</v>
      </c>
      <c r="T67" s="145"/>
      <c r="U67" s="151">
        <f>SUM(Arkusz3!F24,Q67)</f>
        <v>51</v>
      </c>
      <c r="V67" s="255"/>
    </row>
    <row r="68" spans="1:25" ht="15.75" thickBot="1" x14ac:dyDescent="0.3">
      <c r="C68" s="236" t="str">
        <f>Arkusz3!B7</f>
        <v>Pozostałe</v>
      </c>
      <c r="D68" s="237"/>
      <c r="E68" s="237"/>
      <c r="F68" s="237"/>
      <c r="G68" s="254">
        <f>Arkusz3!F7</f>
        <v>215</v>
      </c>
      <c r="H68" s="254"/>
      <c r="I68" s="254">
        <f>Arkusz3!F13</f>
        <v>278</v>
      </c>
      <c r="J68" s="254"/>
      <c r="K68" s="254">
        <f>SUM(Arkusz3!F19,-G68)</f>
        <v>77</v>
      </c>
      <c r="L68" s="254"/>
      <c r="M68" s="254">
        <f>SUM(Arkusz3!F25,-I68)</f>
        <v>112</v>
      </c>
      <c r="N68" s="254"/>
      <c r="O68" s="254">
        <f>Arkusz3!F31</f>
        <v>11</v>
      </c>
      <c r="P68" s="254"/>
      <c r="Q68" s="254">
        <f>Arkusz3!F37</f>
        <v>14</v>
      </c>
      <c r="R68" s="254"/>
      <c r="S68" s="133">
        <f>SUM(Arkusz3!F19,O68)</f>
        <v>303</v>
      </c>
      <c r="T68" s="134"/>
      <c r="U68" s="254">
        <f>SUM(Arkusz3!F25,Q68)</f>
        <v>404</v>
      </c>
      <c r="V68" s="265"/>
    </row>
    <row r="69" spans="1:25" x14ac:dyDescent="0.25">
      <c r="C69" s="238" t="s">
        <v>1</v>
      </c>
      <c r="D69" s="239"/>
      <c r="E69" s="239"/>
      <c r="F69" s="239"/>
      <c r="G69" s="246">
        <f>SUM(G63:G68)</f>
        <v>781</v>
      </c>
      <c r="H69" s="246"/>
      <c r="I69" s="246">
        <f>SUM(I63:I68)</f>
        <v>1632</v>
      </c>
      <c r="J69" s="246"/>
      <c r="K69" s="246">
        <f>SUM(K63:K68)</f>
        <v>428</v>
      </c>
      <c r="L69" s="246"/>
      <c r="M69" s="246">
        <f>SUM(M63:M68)</f>
        <v>1001</v>
      </c>
      <c r="N69" s="246"/>
      <c r="O69" s="246">
        <f>SUM(O63:O68)</f>
        <v>59</v>
      </c>
      <c r="P69" s="246"/>
      <c r="Q69" s="246">
        <f>SUM(Q63:Q68)</f>
        <v>138</v>
      </c>
      <c r="R69" s="246"/>
      <c r="S69" s="244">
        <f>SUM(S63:S68)</f>
        <v>1268</v>
      </c>
      <c r="T69" s="245"/>
      <c r="U69" s="246">
        <f>SUM(U63:U68)</f>
        <v>2771</v>
      </c>
      <c r="V69" s="250"/>
    </row>
    <row r="70" spans="1:25" x14ac:dyDescent="0.25">
      <c r="A70" s="4"/>
      <c r="B70" s="12"/>
      <c r="C70" s="13"/>
      <c r="D70" s="13"/>
      <c r="E70" s="13"/>
      <c r="F70" s="13"/>
      <c r="G70" s="14"/>
      <c r="H70" s="14"/>
      <c r="I70" s="14"/>
      <c r="J70" s="14"/>
      <c r="K70" s="14"/>
      <c r="L70" s="14"/>
      <c r="M70" s="14"/>
      <c r="N70" s="14"/>
      <c r="O70" s="14"/>
      <c r="P70" s="14"/>
      <c r="Q70" s="14"/>
      <c r="R70" s="14"/>
      <c r="S70" s="14"/>
      <c r="T70" s="14"/>
      <c r="U70" s="14"/>
      <c r="V70" s="14"/>
      <c r="W70" s="12"/>
    </row>
    <row r="71" spans="1:25" ht="15" customHeight="1" x14ac:dyDescent="0.25">
      <c r="A71" s="153" t="s">
        <v>144</v>
      </c>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row>
    <row r="72" spans="1:25" ht="15" customHeight="1"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6"/>
    </row>
    <row r="76" spans="1:25" x14ac:dyDescent="0.25">
      <c r="M76" s="11"/>
      <c r="N76" s="11"/>
      <c r="O76" s="11"/>
      <c r="P76" s="11"/>
      <c r="Q76" s="11"/>
      <c r="R76" s="11"/>
      <c r="S76" s="11"/>
    </row>
    <row r="77" spans="1:25" x14ac:dyDescent="0.25">
      <c r="M77" s="11"/>
      <c r="N77" s="11"/>
      <c r="O77" s="11"/>
      <c r="P77" s="11"/>
      <c r="Q77" s="11"/>
      <c r="R77" s="11"/>
      <c r="S77" s="11"/>
    </row>
    <row r="78" spans="1:25" x14ac:dyDescent="0.25">
      <c r="M78" s="11"/>
      <c r="N78" s="11"/>
      <c r="O78" s="11"/>
      <c r="P78" s="11"/>
      <c r="Q78" s="11"/>
      <c r="R78" s="11"/>
      <c r="S78" s="11"/>
    </row>
    <row r="79" spans="1:25" x14ac:dyDescent="0.25">
      <c r="M79" s="11"/>
      <c r="N79" s="11"/>
      <c r="O79" s="11"/>
      <c r="P79" s="11"/>
      <c r="Q79" s="11"/>
      <c r="R79" s="11"/>
      <c r="S79" s="11"/>
    </row>
    <row r="80" spans="1:25" x14ac:dyDescent="0.25">
      <c r="M80" s="11"/>
      <c r="N80" s="11"/>
      <c r="O80" s="11"/>
      <c r="P80" s="11"/>
      <c r="Q80" s="11"/>
      <c r="R80" s="11"/>
      <c r="S80" s="11"/>
    </row>
    <row r="81" spans="1:25" x14ac:dyDescent="0.25">
      <c r="M81" s="11"/>
      <c r="N81" s="11"/>
      <c r="O81" s="11"/>
      <c r="P81" s="11"/>
      <c r="Q81" s="11"/>
      <c r="R81" s="11"/>
      <c r="S81" s="11"/>
    </row>
    <row r="82" spans="1:25" x14ac:dyDescent="0.25">
      <c r="M82" s="11"/>
      <c r="N82" s="11"/>
      <c r="O82" s="11"/>
      <c r="P82" s="11"/>
      <c r="Q82" s="11"/>
      <c r="R82" s="11"/>
      <c r="S82" s="11"/>
    </row>
    <row r="83" spans="1:25" x14ac:dyDescent="0.25">
      <c r="M83" s="11"/>
      <c r="N83" s="11"/>
      <c r="O83" s="11"/>
      <c r="P83" s="11"/>
      <c r="Q83" s="11"/>
      <c r="R83" s="11"/>
      <c r="S83" s="11"/>
    </row>
    <row r="84" spans="1:25" x14ac:dyDescent="0.25">
      <c r="D84" s="249"/>
      <c r="E84" s="249"/>
    </row>
    <row r="89" spans="1:25" x14ac:dyDescent="0.25">
      <c r="V89" s="17"/>
      <c r="W89" s="17"/>
      <c r="X89" s="17"/>
      <c r="Y89" s="18"/>
    </row>
    <row r="90" spans="1:25" ht="15" customHeight="1" x14ac:dyDescent="0.25">
      <c r="A90" s="61" t="s">
        <v>167</v>
      </c>
      <c r="B90" s="61"/>
      <c r="C90" s="61"/>
      <c r="D90" s="61"/>
      <c r="E90" s="61"/>
      <c r="F90" s="61"/>
      <c r="G90" s="61"/>
      <c r="H90" s="61"/>
      <c r="I90" s="61"/>
      <c r="J90" s="61"/>
      <c r="K90" s="61"/>
      <c r="L90" s="61"/>
      <c r="M90" s="61"/>
      <c r="N90" s="61"/>
      <c r="O90" s="61"/>
      <c r="P90" s="61"/>
      <c r="Q90" s="61"/>
      <c r="R90" s="61"/>
      <c r="S90" s="61"/>
      <c r="T90" s="61"/>
      <c r="U90" s="61"/>
      <c r="V90" s="61"/>
      <c r="W90" s="61"/>
      <c r="X90" s="61"/>
      <c r="Y90" s="61"/>
    </row>
    <row r="91" spans="1:25" x14ac:dyDescent="0.25">
      <c r="A91" s="61"/>
      <c r="B91" s="61"/>
      <c r="C91" s="61"/>
      <c r="D91" s="61"/>
      <c r="E91" s="61"/>
      <c r="F91" s="61"/>
      <c r="G91" s="61"/>
      <c r="H91" s="61"/>
      <c r="I91" s="61"/>
      <c r="J91" s="61"/>
      <c r="K91" s="61"/>
      <c r="L91" s="61"/>
      <c r="M91" s="61"/>
      <c r="N91" s="61"/>
      <c r="O91" s="61"/>
      <c r="P91" s="61"/>
      <c r="Q91" s="61"/>
      <c r="R91" s="61"/>
      <c r="S91" s="61"/>
      <c r="T91" s="61"/>
      <c r="U91" s="61"/>
      <c r="V91" s="61"/>
      <c r="W91" s="61"/>
      <c r="X91" s="61"/>
      <c r="Y91" s="61"/>
    </row>
    <row r="92" spans="1:25" x14ac:dyDescent="0.25">
      <c r="A92" s="61"/>
      <c r="B92" s="61"/>
      <c r="C92" s="61"/>
      <c r="D92" s="61"/>
      <c r="E92" s="61"/>
      <c r="F92" s="61"/>
      <c r="G92" s="61"/>
      <c r="H92" s="61"/>
      <c r="I92" s="61"/>
      <c r="J92" s="61"/>
      <c r="K92" s="61"/>
      <c r="L92" s="61"/>
      <c r="M92" s="61"/>
      <c r="N92" s="61"/>
      <c r="O92" s="61"/>
      <c r="P92" s="61"/>
      <c r="Q92" s="61"/>
      <c r="R92" s="61"/>
      <c r="S92" s="61"/>
      <c r="T92" s="61"/>
      <c r="U92" s="61"/>
      <c r="V92" s="61"/>
      <c r="W92" s="61"/>
      <c r="X92" s="61"/>
      <c r="Y92" s="61"/>
    </row>
    <row r="93" spans="1:25" x14ac:dyDescent="0.25">
      <c r="A93" s="61"/>
      <c r="B93" s="61"/>
      <c r="C93" s="61"/>
      <c r="D93" s="61"/>
      <c r="E93" s="61"/>
      <c r="F93" s="61"/>
      <c r="G93" s="61"/>
      <c r="H93" s="61"/>
      <c r="I93" s="61"/>
      <c r="J93" s="61"/>
      <c r="K93" s="61"/>
      <c r="L93" s="61"/>
      <c r="M93" s="61"/>
      <c r="N93" s="61"/>
      <c r="O93" s="61"/>
      <c r="P93" s="61"/>
      <c r="Q93" s="61"/>
      <c r="R93" s="61"/>
      <c r="S93" s="61"/>
      <c r="T93" s="61"/>
      <c r="U93" s="61"/>
      <c r="V93" s="61"/>
      <c r="W93" s="61"/>
      <c r="X93" s="61"/>
      <c r="Y93" s="61"/>
    </row>
    <row r="94" spans="1:25" x14ac:dyDescent="0.25">
      <c r="A94" s="61"/>
      <c r="B94" s="61"/>
      <c r="C94" s="61"/>
      <c r="D94" s="61"/>
      <c r="E94" s="61"/>
      <c r="F94" s="61"/>
      <c r="G94" s="61"/>
      <c r="H94" s="61"/>
      <c r="I94" s="61"/>
      <c r="J94" s="61"/>
      <c r="K94" s="61"/>
      <c r="L94" s="61"/>
      <c r="M94" s="61"/>
      <c r="N94" s="61"/>
      <c r="O94" s="61"/>
      <c r="P94" s="61"/>
      <c r="Q94" s="61"/>
      <c r="R94" s="61"/>
      <c r="S94" s="61"/>
      <c r="T94" s="61"/>
      <c r="U94" s="61"/>
      <c r="V94" s="61"/>
      <c r="W94" s="61"/>
      <c r="X94" s="61"/>
      <c r="Y94" s="61"/>
    </row>
    <row r="95" spans="1:25" x14ac:dyDescent="0.25">
      <c r="A95" s="61"/>
      <c r="B95" s="61"/>
      <c r="C95" s="61"/>
      <c r="D95" s="61"/>
      <c r="E95" s="61"/>
      <c r="F95" s="61"/>
      <c r="G95" s="61"/>
      <c r="H95" s="61"/>
      <c r="I95" s="61"/>
      <c r="J95" s="61"/>
      <c r="K95" s="61"/>
      <c r="L95" s="61"/>
      <c r="M95" s="61"/>
      <c r="N95" s="61"/>
      <c r="O95" s="61"/>
      <c r="P95" s="61"/>
      <c r="Q95" s="61"/>
      <c r="R95" s="61"/>
      <c r="S95" s="61"/>
      <c r="T95" s="61"/>
      <c r="U95" s="61"/>
      <c r="V95" s="61"/>
      <c r="W95" s="61"/>
      <c r="X95" s="61"/>
      <c r="Y95" s="61"/>
    </row>
    <row r="96" spans="1:25" x14ac:dyDescent="0.25">
      <c r="A96" s="61"/>
      <c r="B96" s="61"/>
      <c r="C96" s="61"/>
      <c r="D96" s="61"/>
      <c r="E96" s="61"/>
      <c r="F96" s="61"/>
      <c r="G96" s="61"/>
      <c r="H96" s="61"/>
      <c r="I96" s="61"/>
      <c r="J96" s="61"/>
      <c r="K96" s="61"/>
      <c r="L96" s="61"/>
      <c r="M96" s="61"/>
      <c r="N96" s="61"/>
      <c r="O96" s="61"/>
      <c r="P96" s="61"/>
      <c r="Q96" s="61"/>
      <c r="R96" s="61"/>
      <c r="S96" s="61"/>
      <c r="T96" s="61"/>
      <c r="U96" s="61"/>
      <c r="V96" s="61"/>
      <c r="W96" s="61"/>
      <c r="X96" s="61"/>
      <c r="Y96" s="61"/>
    </row>
    <row r="97" spans="1:25" x14ac:dyDescent="0.25">
      <c r="A97" s="61"/>
      <c r="B97" s="61"/>
      <c r="C97" s="61"/>
      <c r="D97" s="61"/>
      <c r="E97" s="61"/>
      <c r="F97" s="61"/>
      <c r="G97" s="61"/>
      <c r="H97" s="61"/>
      <c r="I97" s="61"/>
      <c r="J97" s="61"/>
      <c r="K97" s="61"/>
      <c r="L97" s="61"/>
      <c r="M97" s="61"/>
      <c r="N97" s="61"/>
      <c r="O97" s="61"/>
      <c r="P97" s="61"/>
      <c r="Q97" s="61"/>
      <c r="R97" s="61"/>
      <c r="S97" s="61"/>
      <c r="T97" s="61"/>
      <c r="U97" s="61"/>
      <c r="V97" s="61"/>
      <c r="W97" s="61"/>
      <c r="X97" s="61"/>
      <c r="Y97" s="61"/>
    </row>
    <row r="98" spans="1:25" x14ac:dyDescent="0.25">
      <c r="A98" s="61"/>
      <c r="B98" s="61"/>
      <c r="C98" s="61"/>
      <c r="D98" s="61"/>
      <c r="E98" s="61"/>
      <c r="F98" s="61"/>
      <c r="G98" s="61"/>
      <c r="H98" s="61"/>
      <c r="I98" s="61"/>
      <c r="J98" s="61"/>
      <c r="K98" s="61"/>
      <c r="L98" s="61"/>
      <c r="M98" s="61"/>
      <c r="N98" s="61"/>
      <c r="O98" s="61"/>
      <c r="P98" s="61"/>
      <c r="Q98" s="61"/>
      <c r="R98" s="61"/>
      <c r="S98" s="61"/>
      <c r="T98" s="61"/>
      <c r="U98" s="61"/>
      <c r="V98" s="61"/>
      <c r="W98" s="61"/>
      <c r="X98" s="61"/>
      <c r="Y98" s="61"/>
    </row>
    <row r="99" spans="1:25" s="44" customFormat="1" x14ac:dyDescent="0.25">
      <c r="A99" s="61"/>
      <c r="B99" s="61"/>
      <c r="C99" s="61"/>
      <c r="D99" s="61"/>
      <c r="E99" s="61"/>
      <c r="F99" s="61"/>
      <c r="G99" s="61"/>
      <c r="H99" s="61"/>
      <c r="I99" s="61"/>
      <c r="J99" s="61"/>
      <c r="K99" s="61"/>
      <c r="L99" s="61"/>
      <c r="M99" s="61"/>
      <c r="N99" s="61"/>
      <c r="O99" s="61"/>
      <c r="P99" s="61"/>
      <c r="Q99" s="61"/>
      <c r="R99" s="61"/>
      <c r="S99" s="61"/>
      <c r="T99" s="61"/>
      <c r="U99" s="61"/>
      <c r="V99" s="61"/>
      <c r="W99" s="61"/>
      <c r="X99" s="61"/>
      <c r="Y99" s="61"/>
    </row>
    <row r="100" spans="1:25" s="44" customFormat="1" x14ac:dyDescent="0.25">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row>
    <row r="101" spans="1:25" s="44" customFormat="1" x14ac:dyDescent="0.25">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row>
    <row r="102" spans="1:25" s="44" customFormat="1" x14ac:dyDescent="0.25">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row>
    <row r="103" spans="1:25" s="44" customFormat="1" x14ac:dyDescent="0.25">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row>
    <row r="104" spans="1:25" s="44" customFormat="1" x14ac:dyDescent="0.25">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row>
    <row r="105" spans="1:25" s="44" customFormat="1" x14ac:dyDescent="0.25">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row>
    <row r="106" spans="1:25" s="44" customFormat="1" x14ac:dyDescent="0.25">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row>
    <row r="107" spans="1:25" s="44" customFormat="1" x14ac:dyDescent="0.25">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row>
    <row r="108" spans="1:25" s="44" customFormat="1" x14ac:dyDescent="0.25">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row>
    <row r="109" spans="1:25" s="44" customFormat="1" x14ac:dyDescent="0.25">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row>
    <row r="110" spans="1:25" s="44" customFormat="1" x14ac:dyDescent="0.25">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row>
    <row r="111" spans="1:25" s="44" customFormat="1" x14ac:dyDescent="0.25">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row>
    <row r="112" spans="1:25" s="44" customFormat="1" x14ac:dyDescent="0.25">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row>
    <row r="113" spans="1:25" s="44" customFormat="1" x14ac:dyDescent="0.25">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row>
    <row r="117" spans="1:25" ht="15" customHeight="1" x14ac:dyDescent="0.25">
      <c r="A117" s="91" t="s">
        <v>68</v>
      </c>
      <c r="B117" s="91"/>
      <c r="C117" s="91"/>
      <c r="D117" s="91"/>
      <c r="E117" s="91"/>
      <c r="F117" s="91"/>
      <c r="G117" s="91"/>
      <c r="H117" s="91"/>
      <c r="I117" s="91"/>
      <c r="J117" s="91"/>
      <c r="K117" s="91"/>
      <c r="L117" s="91"/>
      <c r="M117" s="91"/>
      <c r="N117" s="91"/>
      <c r="O117" s="91"/>
      <c r="P117" s="91"/>
      <c r="Q117" s="91"/>
      <c r="R117" s="91"/>
      <c r="S117" s="91"/>
      <c r="T117" s="91"/>
      <c r="U117" s="91"/>
    </row>
    <row r="118" spans="1:25" x14ac:dyDescent="0.25">
      <c r="A118" s="19"/>
      <c r="B118" s="19"/>
      <c r="C118" s="19"/>
      <c r="D118" s="19"/>
      <c r="E118" s="19"/>
      <c r="F118" s="19"/>
      <c r="G118" s="19"/>
      <c r="H118" s="19"/>
      <c r="I118" s="19"/>
      <c r="J118" s="19"/>
      <c r="K118" s="19"/>
      <c r="L118" s="19"/>
      <c r="M118" s="19"/>
      <c r="N118" s="19"/>
      <c r="O118" s="19"/>
      <c r="P118" s="19"/>
      <c r="Q118" s="19"/>
      <c r="R118" s="19"/>
      <c r="S118" s="19"/>
      <c r="T118" s="19"/>
      <c r="U118" s="19"/>
    </row>
    <row r="119" spans="1:25" ht="15.75" thickBot="1" x14ac:dyDescent="0.3"/>
    <row r="120" spans="1:25" x14ac:dyDescent="0.25">
      <c r="A120" s="240" t="str">
        <f>CONCATENATE(Arkusz18!C2," - ",Arkusz18!B2," r.")</f>
        <v>01.01.2018 - 31.08.2018 r.</v>
      </c>
      <c r="B120" s="241"/>
      <c r="C120" s="241"/>
      <c r="D120" s="241"/>
      <c r="E120" s="241"/>
      <c r="F120" s="241"/>
      <c r="G120" s="241"/>
      <c r="H120" s="241"/>
      <c r="I120" s="242"/>
      <c r="M120" s="251" t="str">
        <f>CONCATENATE(Arkusz18!C2," - ",Arkusz18!B2," r.")</f>
        <v>01.01.2018 - 31.08.2018 r.</v>
      </c>
      <c r="N120" s="252"/>
      <c r="O120" s="252"/>
      <c r="P120" s="252"/>
      <c r="Q120" s="252"/>
      <c r="R120" s="252"/>
      <c r="S120" s="252"/>
      <c r="T120" s="252"/>
      <c r="U120" s="253"/>
    </row>
    <row r="121" spans="1:25" ht="15" customHeight="1" x14ac:dyDescent="0.25">
      <c r="A121" s="224" t="s">
        <v>55</v>
      </c>
      <c r="B121" s="225"/>
      <c r="C121" s="226"/>
      <c r="D121" s="230" t="s">
        <v>56</v>
      </c>
      <c r="E121" s="231"/>
      <c r="F121" s="230" t="s">
        <v>57</v>
      </c>
      <c r="G121" s="231"/>
      <c r="H121" s="230" t="s">
        <v>53</v>
      </c>
      <c r="I121" s="247"/>
      <c r="M121" s="224" t="s">
        <v>55</v>
      </c>
      <c r="N121" s="225"/>
      <c r="O121" s="226"/>
      <c r="P121" s="230" t="s">
        <v>58</v>
      </c>
      <c r="Q121" s="231"/>
      <c r="R121" s="230" t="s">
        <v>57</v>
      </c>
      <c r="S121" s="231"/>
      <c r="T121" s="230" t="s">
        <v>53</v>
      </c>
      <c r="U121" s="247"/>
    </row>
    <row r="122" spans="1:25" ht="46.5" customHeight="1" x14ac:dyDescent="0.25">
      <c r="A122" s="227"/>
      <c r="B122" s="228"/>
      <c r="C122" s="229"/>
      <c r="D122" s="232"/>
      <c r="E122" s="233"/>
      <c r="F122" s="232"/>
      <c r="G122" s="233"/>
      <c r="H122" s="232"/>
      <c r="I122" s="248"/>
      <c r="M122" s="227"/>
      <c r="N122" s="228"/>
      <c r="O122" s="229"/>
      <c r="P122" s="232"/>
      <c r="Q122" s="233"/>
      <c r="R122" s="232"/>
      <c r="S122" s="233"/>
      <c r="T122" s="232"/>
      <c r="U122" s="248"/>
    </row>
    <row r="123" spans="1:25" ht="15" customHeight="1" x14ac:dyDescent="0.25">
      <c r="A123" s="94" t="str">
        <f>Arkusz4!B2</f>
        <v>NIEMCY</v>
      </c>
      <c r="B123" s="95"/>
      <c r="C123" s="95"/>
      <c r="D123" s="96">
        <f>Arkusz4!C2</f>
        <v>1447</v>
      </c>
      <c r="E123" s="96"/>
      <c r="F123" s="96">
        <f>Arkusz4!D2</f>
        <v>1357</v>
      </c>
      <c r="G123" s="96"/>
      <c r="H123" s="96">
        <f>Arkusz4!E2</f>
        <v>417</v>
      </c>
      <c r="I123" s="96"/>
      <c r="M123" s="94" t="str">
        <f>Arkusz5!B2</f>
        <v>NIEMCY</v>
      </c>
      <c r="N123" s="95"/>
      <c r="O123" s="95"/>
      <c r="P123" s="96">
        <f>Arkusz5!C2</f>
        <v>38</v>
      </c>
      <c r="Q123" s="96"/>
      <c r="R123" s="96">
        <f>Arkusz5!D2</f>
        <v>26</v>
      </c>
      <c r="S123" s="96"/>
      <c r="T123" s="96">
        <f>Arkusz5!E2</f>
        <v>15</v>
      </c>
      <c r="U123" s="97"/>
    </row>
    <row r="124" spans="1:25" ht="15" customHeight="1" x14ac:dyDescent="0.25">
      <c r="A124" s="160" t="str">
        <f>Arkusz4!B3</f>
        <v>FRANCJA</v>
      </c>
      <c r="B124" s="161"/>
      <c r="C124" s="161"/>
      <c r="D124" s="93">
        <f>Arkusz4!C3</f>
        <v>956</v>
      </c>
      <c r="E124" s="93"/>
      <c r="F124" s="93">
        <f>Arkusz4!D3</f>
        <v>720</v>
      </c>
      <c r="G124" s="93"/>
      <c r="H124" s="93">
        <f>Arkusz4!E3</f>
        <v>20</v>
      </c>
      <c r="I124" s="93"/>
      <c r="M124" s="160" t="str">
        <f>Arkusz5!B3</f>
        <v>FRANCJA</v>
      </c>
      <c r="N124" s="161"/>
      <c r="O124" s="161"/>
      <c r="P124" s="93">
        <f>Arkusz5!C3</f>
        <v>16</v>
      </c>
      <c r="Q124" s="93"/>
      <c r="R124" s="93">
        <f>Arkusz5!D3</f>
        <v>3</v>
      </c>
      <c r="S124" s="93"/>
      <c r="T124" s="93">
        <f>Arkusz5!E3</f>
        <v>1</v>
      </c>
      <c r="U124" s="98"/>
    </row>
    <row r="125" spans="1:25" ht="15" customHeight="1" x14ac:dyDescent="0.25">
      <c r="A125" s="94" t="str">
        <f>Arkusz4!B4</f>
        <v>NIDERLANDY</v>
      </c>
      <c r="B125" s="95"/>
      <c r="C125" s="95"/>
      <c r="D125" s="96">
        <f>Arkusz4!C4</f>
        <v>104</v>
      </c>
      <c r="E125" s="96"/>
      <c r="F125" s="96">
        <f>Arkusz4!D4</f>
        <v>103</v>
      </c>
      <c r="G125" s="96"/>
      <c r="H125" s="96">
        <f>Arkusz4!E4</f>
        <v>42</v>
      </c>
      <c r="I125" s="96"/>
      <c r="M125" s="94" t="str">
        <f>Arkusz5!B4</f>
        <v>GRECJA</v>
      </c>
      <c r="N125" s="95"/>
      <c r="O125" s="95"/>
      <c r="P125" s="96">
        <f>Arkusz5!C4</f>
        <v>12</v>
      </c>
      <c r="Q125" s="96"/>
      <c r="R125" s="96">
        <f>Arkusz5!D4</f>
        <v>2</v>
      </c>
      <c r="S125" s="96"/>
      <c r="T125" s="96">
        <f>Arkusz5!E4</f>
        <v>0</v>
      </c>
      <c r="U125" s="97"/>
    </row>
    <row r="126" spans="1:25" ht="15" customHeight="1" x14ac:dyDescent="0.25">
      <c r="A126" s="160" t="str">
        <f>Arkusz4!B5</f>
        <v>SZWECJA</v>
      </c>
      <c r="B126" s="161"/>
      <c r="C126" s="161"/>
      <c r="D126" s="93">
        <f>Arkusz4!C5</f>
        <v>90</v>
      </c>
      <c r="E126" s="93"/>
      <c r="F126" s="93">
        <f>Arkusz4!D5</f>
        <v>76</v>
      </c>
      <c r="G126" s="93"/>
      <c r="H126" s="93">
        <f>Arkusz4!E5</f>
        <v>24</v>
      </c>
      <c r="I126" s="93"/>
      <c r="M126" s="160" t="str">
        <f>Arkusz5!B5</f>
        <v>LITWA</v>
      </c>
      <c r="N126" s="161"/>
      <c r="O126" s="161"/>
      <c r="P126" s="93">
        <f>Arkusz5!C5</f>
        <v>9</v>
      </c>
      <c r="Q126" s="93"/>
      <c r="R126" s="93">
        <f>Arkusz5!D5</f>
        <v>7</v>
      </c>
      <c r="S126" s="93"/>
      <c r="T126" s="93">
        <f>Arkusz5!E5</f>
        <v>0</v>
      </c>
      <c r="U126" s="98"/>
    </row>
    <row r="127" spans="1:25" ht="15" customHeight="1" x14ac:dyDescent="0.25">
      <c r="A127" s="94" t="str">
        <f>Arkusz4!B6</f>
        <v>BELGIA</v>
      </c>
      <c r="B127" s="95"/>
      <c r="C127" s="95"/>
      <c r="D127" s="96">
        <f>Arkusz4!C6</f>
        <v>79</v>
      </c>
      <c r="E127" s="96"/>
      <c r="F127" s="96">
        <f>Arkusz4!D6</f>
        <v>51</v>
      </c>
      <c r="G127" s="96"/>
      <c r="H127" s="96">
        <f>Arkusz4!E6</f>
        <v>10</v>
      </c>
      <c r="I127" s="96"/>
      <c r="M127" s="94" t="str">
        <f>Arkusz5!B6</f>
        <v>WŁOCHY</v>
      </c>
      <c r="N127" s="95"/>
      <c r="O127" s="95"/>
      <c r="P127" s="96">
        <f>Arkusz5!C6</f>
        <v>9</v>
      </c>
      <c r="Q127" s="96"/>
      <c r="R127" s="96">
        <f>Arkusz5!D6</f>
        <v>1</v>
      </c>
      <c r="S127" s="96"/>
      <c r="T127" s="96">
        <f>Arkusz5!E6</f>
        <v>0</v>
      </c>
      <c r="U127" s="97"/>
    </row>
    <row r="128" spans="1:25" ht="15" customHeight="1" thickBot="1" x14ac:dyDescent="0.3">
      <c r="A128" s="162" t="str">
        <f>Arkusz4!B7</f>
        <v>Pozostałe</v>
      </c>
      <c r="B128" s="163"/>
      <c r="C128" s="163"/>
      <c r="D128" s="146">
        <f>Arkusz4!C7</f>
        <v>260</v>
      </c>
      <c r="E128" s="146"/>
      <c r="F128" s="146">
        <f>Arkusz4!D7</f>
        <v>200</v>
      </c>
      <c r="G128" s="146"/>
      <c r="H128" s="146">
        <f>Arkusz4!E7</f>
        <v>65</v>
      </c>
      <c r="I128" s="146"/>
      <c r="M128" s="162" t="str">
        <f>Arkusz5!B7</f>
        <v>Pozostałe</v>
      </c>
      <c r="N128" s="163"/>
      <c r="O128" s="163"/>
      <c r="P128" s="146">
        <f>Arkusz5!C7</f>
        <v>42</v>
      </c>
      <c r="Q128" s="146"/>
      <c r="R128" s="146">
        <f>Arkusz5!D7</f>
        <v>15</v>
      </c>
      <c r="S128" s="146"/>
      <c r="T128" s="146">
        <f>Arkusz5!E7</f>
        <v>12</v>
      </c>
      <c r="U128" s="159"/>
    </row>
    <row r="129" spans="1:25" ht="15.75" thickBot="1" x14ac:dyDescent="0.3">
      <c r="A129" s="164" t="s">
        <v>70</v>
      </c>
      <c r="B129" s="165"/>
      <c r="C129" s="165"/>
      <c r="D129" s="219">
        <f>SUM(D123:E128)</f>
        <v>2936</v>
      </c>
      <c r="E129" s="219"/>
      <c r="F129" s="219">
        <f>SUM(F123:G128)</f>
        <v>2507</v>
      </c>
      <c r="G129" s="219"/>
      <c r="H129" s="219">
        <f>SUM(H123:I128)</f>
        <v>578</v>
      </c>
      <c r="I129" s="220"/>
      <c r="M129" s="164" t="s">
        <v>70</v>
      </c>
      <c r="N129" s="165"/>
      <c r="O129" s="165"/>
      <c r="P129" s="219">
        <f>SUM(P123:Q128)</f>
        <v>126</v>
      </c>
      <c r="Q129" s="219"/>
      <c r="R129" s="219">
        <f t="shared" ref="R129" si="0">SUM(R123:S128)</f>
        <v>54</v>
      </c>
      <c r="S129" s="219"/>
      <c r="T129" s="219">
        <f>SUM(T123:U128)</f>
        <v>28</v>
      </c>
      <c r="U129" s="220"/>
    </row>
    <row r="131" spans="1:25" x14ac:dyDescent="0.25">
      <c r="A131" s="61" t="s">
        <v>168</v>
      </c>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row>
    <row r="132" spans="1:25" x14ac:dyDescent="0.25">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row>
    <row r="133" spans="1:25" x14ac:dyDescent="0.25">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row>
    <row r="134" spans="1:25" x14ac:dyDescent="0.25">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row>
    <row r="135" spans="1:25" x14ac:dyDescent="0.25">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row>
    <row r="136" spans="1:25" x14ac:dyDescent="0.25">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row>
    <row r="137" spans="1:25" x14ac:dyDescent="0.25">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row>
    <row r="138" spans="1:25" s="45" customFormat="1" x14ac:dyDescent="0.25">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row>
    <row r="139" spans="1:25" s="45" customFormat="1" x14ac:dyDescent="0.25">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158"/>
      <c r="X139" s="158"/>
      <c r="Y139" s="158"/>
    </row>
    <row r="141" spans="1:25" ht="15" customHeight="1" x14ac:dyDescent="0.25">
      <c r="A141" s="153" t="s">
        <v>69</v>
      </c>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row>
    <row r="142" spans="1:25" x14ac:dyDescent="0.25">
      <c r="A142" s="20"/>
      <c r="B142" s="20"/>
      <c r="C142" s="20"/>
      <c r="D142" s="20"/>
      <c r="E142" s="20"/>
      <c r="F142" s="20"/>
      <c r="G142" s="20"/>
      <c r="H142" s="20"/>
      <c r="I142" s="20"/>
      <c r="J142" s="20"/>
      <c r="K142" s="20"/>
      <c r="L142" s="20"/>
      <c r="M142" s="20"/>
      <c r="N142" s="20"/>
      <c r="O142" s="20"/>
      <c r="P142" s="20"/>
      <c r="Q142" s="20"/>
      <c r="R142" s="20"/>
      <c r="S142" s="20"/>
      <c r="T142" s="20"/>
      <c r="U142" s="20"/>
    </row>
    <row r="143" spans="1:25" ht="15" customHeight="1" x14ac:dyDescent="0.25">
      <c r="A143" s="91" t="s">
        <v>142</v>
      </c>
      <c r="B143" s="91"/>
      <c r="C143" s="91"/>
      <c r="D143" s="91"/>
      <c r="E143" s="91"/>
      <c r="F143" s="91"/>
      <c r="G143" s="91"/>
      <c r="H143" s="91"/>
      <c r="I143" s="91"/>
      <c r="J143" s="91"/>
      <c r="K143" s="91"/>
      <c r="L143" s="91"/>
      <c r="M143" s="91"/>
      <c r="N143" s="91"/>
      <c r="O143" s="91"/>
      <c r="P143" s="91"/>
      <c r="Q143" s="91"/>
      <c r="R143" s="91"/>
      <c r="S143" s="91"/>
      <c r="T143" s="91"/>
      <c r="U143" s="91"/>
    </row>
    <row r="144" spans="1:25" ht="15.75" thickBot="1" x14ac:dyDescent="0.3">
      <c r="A144" s="19"/>
      <c r="B144" s="19"/>
      <c r="C144" s="19"/>
      <c r="D144" s="19"/>
      <c r="E144" s="19"/>
      <c r="F144" s="19"/>
      <c r="G144" s="19"/>
      <c r="H144" s="19"/>
      <c r="I144" s="19"/>
      <c r="J144" s="19"/>
      <c r="K144" s="19"/>
      <c r="L144" s="19"/>
      <c r="M144" s="19"/>
      <c r="N144" s="19"/>
      <c r="O144" s="19"/>
      <c r="P144" s="19"/>
      <c r="Q144" s="19"/>
      <c r="R144" s="19"/>
      <c r="S144" s="19"/>
      <c r="T144" s="19"/>
      <c r="U144" s="19"/>
    </row>
    <row r="145" spans="3:22" x14ac:dyDescent="0.25">
      <c r="C145" s="156" t="s">
        <v>0</v>
      </c>
      <c r="D145" s="157"/>
      <c r="E145" s="157"/>
      <c r="F145" s="157"/>
      <c r="G145" s="73" t="str">
        <f>CONCATENATE(Arkusz18!A2," - ",Arkusz18!B2," r.")</f>
        <v>01.08.2018 - 31.08.2018 r.</v>
      </c>
      <c r="H145" s="74"/>
      <c r="I145" s="74"/>
      <c r="J145" s="74"/>
      <c r="K145" s="74"/>
      <c r="L145" s="74"/>
      <c r="M145" s="74"/>
      <c r="N145" s="74"/>
      <c r="O145" s="74"/>
      <c r="P145" s="74"/>
      <c r="Q145" s="74"/>
      <c r="R145" s="74"/>
      <c r="S145" s="74"/>
      <c r="T145" s="74"/>
      <c r="U145" s="75"/>
    </row>
    <row r="146" spans="3:22" ht="72" customHeight="1" x14ac:dyDescent="0.25">
      <c r="C146" s="221"/>
      <c r="D146" s="222"/>
      <c r="E146" s="222"/>
      <c r="F146" s="222"/>
      <c r="G146" s="85" t="s">
        <v>59</v>
      </c>
      <c r="H146" s="86"/>
      <c r="I146" s="109"/>
      <c r="J146" s="85" t="s">
        <v>60</v>
      </c>
      <c r="K146" s="86"/>
      <c r="L146" s="109"/>
      <c r="M146" s="85" t="s">
        <v>61</v>
      </c>
      <c r="N146" s="86"/>
      <c r="O146" s="109"/>
      <c r="P146" s="85" t="s">
        <v>72</v>
      </c>
      <c r="Q146" s="86"/>
      <c r="R146" s="109"/>
      <c r="S146" s="85" t="s">
        <v>62</v>
      </c>
      <c r="T146" s="86"/>
      <c r="U146" s="87"/>
    </row>
    <row r="147" spans="3:22" x14ac:dyDescent="0.25">
      <c r="C147" s="123" t="str">
        <f>Arkusz6!B2</f>
        <v>ROSJA</v>
      </c>
      <c r="D147" s="124"/>
      <c r="E147" s="124"/>
      <c r="F147" s="124"/>
      <c r="G147" s="92">
        <f>Arkusz6!C2</f>
        <v>0</v>
      </c>
      <c r="H147" s="92"/>
      <c r="I147" s="92"/>
      <c r="J147" s="92">
        <f>Arkusz6!D2</f>
        <v>5</v>
      </c>
      <c r="K147" s="92"/>
      <c r="L147" s="92"/>
      <c r="M147" s="92">
        <f>Arkusz6!E2</f>
        <v>0</v>
      </c>
      <c r="N147" s="92"/>
      <c r="O147" s="92"/>
      <c r="P147" s="92">
        <f>Arkusz6!F2</f>
        <v>112</v>
      </c>
      <c r="Q147" s="92"/>
      <c r="R147" s="92"/>
      <c r="S147" s="79">
        <f>Arkusz6!G2</f>
        <v>120</v>
      </c>
      <c r="T147" s="80"/>
      <c r="U147" s="81"/>
    </row>
    <row r="148" spans="3:22" ht="15" customHeight="1" x14ac:dyDescent="0.25">
      <c r="C148" s="126" t="str">
        <f>Arkusz6!B3</f>
        <v>UKRAINA</v>
      </c>
      <c r="D148" s="127"/>
      <c r="E148" s="127"/>
      <c r="F148" s="127"/>
      <c r="G148" s="119">
        <f>Arkusz6!C3</f>
        <v>1</v>
      </c>
      <c r="H148" s="119"/>
      <c r="I148" s="119"/>
      <c r="J148" s="119">
        <f>Arkusz6!D3</f>
        <v>10</v>
      </c>
      <c r="K148" s="119"/>
      <c r="L148" s="119"/>
      <c r="M148" s="119">
        <f>Arkusz6!E3</f>
        <v>0</v>
      </c>
      <c r="N148" s="119"/>
      <c r="O148" s="119"/>
      <c r="P148" s="119">
        <f>Arkusz6!F3</f>
        <v>29</v>
      </c>
      <c r="Q148" s="119"/>
      <c r="R148" s="119"/>
      <c r="S148" s="53">
        <f>Arkusz6!G3</f>
        <v>14</v>
      </c>
      <c r="T148" s="54"/>
      <c r="U148" s="55"/>
    </row>
    <row r="149" spans="3:22" ht="15" customHeight="1" x14ac:dyDescent="0.25">
      <c r="C149" s="123" t="str">
        <f>Arkusz6!B4</f>
        <v>TADŻYKISTAN</v>
      </c>
      <c r="D149" s="124"/>
      <c r="E149" s="124"/>
      <c r="F149" s="124"/>
      <c r="G149" s="92">
        <f>Arkusz6!C4</f>
        <v>2</v>
      </c>
      <c r="H149" s="92"/>
      <c r="I149" s="92"/>
      <c r="J149" s="92">
        <f>Arkusz6!D4</f>
        <v>1</v>
      </c>
      <c r="K149" s="92"/>
      <c r="L149" s="92"/>
      <c r="M149" s="92">
        <f>Arkusz6!E4</f>
        <v>0</v>
      </c>
      <c r="N149" s="92"/>
      <c r="O149" s="92"/>
      <c r="P149" s="92">
        <f>Arkusz6!F4</f>
        <v>8</v>
      </c>
      <c r="Q149" s="92"/>
      <c r="R149" s="92"/>
      <c r="S149" s="79">
        <f>Arkusz6!G4</f>
        <v>0</v>
      </c>
      <c r="T149" s="80"/>
      <c r="U149" s="81"/>
    </row>
    <row r="150" spans="3:22" ht="15" customHeight="1" x14ac:dyDescent="0.25">
      <c r="C150" s="126" t="str">
        <f>Arkusz6!B5</f>
        <v>LIBIA</v>
      </c>
      <c r="D150" s="127"/>
      <c r="E150" s="127"/>
      <c r="F150" s="127"/>
      <c r="G150" s="119">
        <f>Arkusz6!C5</f>
        <v>0</v>
      </c>
      <c r="H150" s="119"/>
      <c r="I150" s="119"/>
      <c r="J150" s="119">
        <f>Arkusz6!D5</f>
        <v>6</v>
      </c>
      <c r="K150" s="119"/>
      <c r="L150" s="119"/>
      <c r="M150" s="119">
        <f>Arkusz6!E5</f>
        <v>0</v>
      </c>
      <c r="N150" s="119"/>
      <c r="O150" s="119"/>
      <c r="P150" s="119">
        <f>Arkusz6!F5</f>
        <v>0</v>
      </c>
      <c r="Q150" s="119"/>
      <c r="R150" s="119"/>
      <c r="S150" s="53">
        <f>Arkusz6!G5</f>
        <v>1</v>
      </c>
      <c r="T150" s="54"/>
      <c r="U150" s="55"/>
    </row>
    <row r="151" spans="3:22" ht="15" customHeight="1" x14ac:dyDescent="0.25">
      <c r="C151" s="123" t="str">
        <f>Arkusz6!B6</f>
        <v>IRAK</v>
      </c>
      <c r="D151" s="124"/>
      <c r="E151" s="124"/>
      <c r="F151" s="124"/>
      <c r="G151" s="92">
        <f>Arkusz6!C6</f>
        <v>2</v>
      </c>
      <c r="H151" s="92"/>
      <c r="I151" s="92"/>
      <c r="J151" s="92">
        <f>Arkusz6!D6</f>
        <v>0</v>
      </c>
      <c r="K151" s="92"/>
      <c r="L151" s="92"/>
      <c r="M151" s="92">
        <f>Arkusz6!E6</f>
        <v>0</v>
      </c>
      <c r="N151" s="92"/>
      <c r="O151" s="92"/>
      <c r="P151" s="92">
        <f>Arkusz6!F6</f>
        <v>2</v>
      </c>
      <c r="Q151" s="92"/>
      <c r="R151" s="92"/>
      <c r="S151" s="79">
        <f>Arkusz6!G6</f>
        <v>2</v>
      </c>
      <c r="T151" s="80"/>
      <c r="U151" s="81"/>
    </row>
    <row r="152" spans="3:22" ht="15" customHeight="1" thickBot="1" x14ac:dyDescent="0.3">
      <c r="C152" s="128" t="str">
        <f>Arkusz6!B7</f>
        <v>Pozostałe</v>
      </c>
      <c r="D152" s="129"/>
      <c r="E152" s="129"/>
      <c r="F152" s="129"/>
      <c r="G152" s="120">
        <f>Arkusz6!C7</f>
        <v>3</v>
      </c>
      <c r="H152" s="120"/>
      <c r="I152" s="120"/>
      <c r="J152" s="120">
        <f>Arkusz6!D7</f>
        <v>4</v>
      </c>
      <c r="K152" s="120"/>
      <c r="L152" s="120"/>
      <c r="M152" s="120">
        <f>Arkusz6!E7</f>
        <v>0</v>
      </c>
      <c r="N152" s="120"/>
      <c r="O152" s="120"/>
      <c r="P152" s="120">
        <f>Arkusz6!F7</f>
        <v>23</v>
      </c>
      <c r="Q152" s="120"/>
      <c r="R152" s="120"/>
      <c r="S152" s="88">
        <f>Arkusz6!G7</f>
        <v>17</v>
      </c>
      <c r="T152" s="89"/>
      <c r="U152" s="90"/>
    </row>
    <row r="153" spans="3:22" ht="15.75" thickBot="1" x14ac:dyDescent="0.3">
      <c r="C153" s="217" t="s">
        <v>1</v>
      </c>
      <c r="D153" s="218"/>
      <c r="E153" s="218"/>
      <c r="F153" s="218"/>
      <c r="G153" s="117">
        <f>SUM(G147:I152)</f>
        <v>8</v>
      </c>
      <c r="H153" s="117"/>
      <c r="I153" s="117"/>
      <c r="J153" s="117">
        <f t="shared" ref="J153" si="1">SUM(J147:L152)</f>
        <v>26</v>
      </c>
      <c r="K153" s="117"/>
      <c r="L153" s="117"/>
      <c r="M153" s="117">
        <f t="shared" ref="M153" si="2">SUM(M147:O152)</f>
        <v>0</v>
      </c>
      <c r="N153" s="117"/>
      <c r="O153" s="117"/>
      <c r="P153" s="117">
        <f t="shared" ref="P153" si="3">SUM(P147:R152)</f>
        <v>174</v>
      </c>
      <c r="Q153" s="117"/>
      <c r="R153" s="117"/>
      <c r="S153" s="82">
        <f>SUM(S147:U152)</f>
        <v>154</v>
      </c>
      <c r="T153" s="83"/>
      <c r="U153" s="84"/>
    </row>
    <row r="154" spans="3:22" ht="15.75" thickBot="1" x14ac:dyDescent="0.3"/>
    <row r="155" spans="3:22" ht="15" customHeight="1" x14ac:dyDescent="0.25">
      <c r="C155" s="156" t="s">
        <v>0</v>
      </c>
      <c r="D155" s="157"/>
      <c r="E155" s="157"/>
      <c r="F155" s="157"/>
      <c r="G155" s="73" t="str">
        <f>CONCATENATE(Arkusz18!C2," - ",Arkusz18!B2," r.")</f>
        <v>01.01.2018 - 31.08.2018 r.</v>
      </c>
      <c r="H155" s="74"/>
      <c r="I155" s="74"/>
      <c r="J155" s="74"/>
      <c r="K155" s="74"/>
      <c r="L155" s="74"/>
      <c r="M155" s="74"/>
      <c r="N155" s="74"/>
      <c r="O155" s="74"/>
      <c r="P155" s="74"/>
      <c r="Q155" s="74"/>
      <c r="R155" s="74"/>
      <c r="S155" s="74"/>
      <c r="T155" s="74"/>
      <c r="U155" s="75"/>
    </row>
    <row r="156" spans="3:22" ht="70.5" customHeight="1" x14ac:dyDescent="0.25">
      <c r="C156" s="221"/>
      <c r="D156" s="222"/>
      <c r="E156" s="222"/>
      <c r="F156" s="222"/>
      <c r="G156" s="85" t="s">
        <v>59</v>
      </c>
      <c r="H156" s="86"/>
      <c r="I156" s="109"/>
      <c r="J156" s="85" t="s">
        <v>60</v>
      </c>
      <c r="K156" s="86"/>
      <c r="L156" s="109"/>
      <c r="M156" s="85" t="s">
        <v>61</v>
      </c>
      <c r="N156" s="86"/>
      <c r="O156" s="109"/>
      <c r="P156" s="85" t="s">
        <v>72</v>
      </c>
      <c r="Q156" s="86"/>
      <c r="R156" s="109"/>
      <c r="S156" s="85" t="s">
        <v>62</v>
      </c>
      <c r="T156" s="86"/>
      <c r="U156" s="87"/>
    </row>
    <row r="157" spans="3:22" ht="15" customHeight="1" x14ac:dyDescent="0.25">
      <c r="C157" s="123" t="str">
        <f>Arkusz7!B2</f>
        <v>ROSJA</v>
      </c>
      <c r="D157" s="124"/>
      <c r="E157" s="124"/>
      <c r="F157" s="124"/>
      <c r="G157" s="92">
        <f>Arkusz7!C2</f>
        <v>5</v>
      </c>
      <c r="H157" s="92"/>
      <c r="I157" s="92"/>
      <c r="J157" s="92">
        <f>Arkusz7!D2</f>
        <v>49</v>
      </c>
      <c r="K157" s="92"/>
      <c r="L157" s="92"/>
      <c r="M157" s="92">
        <f>Arkusz7!E2</f>
        <v>1</v>
      </c>
      <c r="N157" s="92"/>
      <c r="O157" s="92"/>
      <c r="P157" s="92">
        <f>Arkusz7!F2</f>
        <v>951</v>
      </c>
      <c r="Q157" s="92"/>
      <c r="R157" s="92"/>
      <c r="S157" s="79">
        <f>Arkusz7!G2</f>
        <v>1091</v>
      </c>
      <c r="T157" s="80"/>
      <c r="U157" s="81"/>
      <c r="V157" s="47"/>
    </row>
    <row r="158" spans="3:22" ht="15" customHeight="1" x14ac:dyDescent="0.25">
      <c r="C158" s="126" t="str">
        <f>Arkusz7!B3</f>
        <v>UKRAINA</v>
      </c>
      <c r="D158" s="127"/>
      <c r="E158" s="127"/>
      <c r="F158" s="127"/>
      <c r="G158" s="119">
        <f>Arkusz7!C3</f>
        <v>10</v>
      </c>
      <c r="H158" s="119"/>
      <c r="I158" s="119"/>
      <c r="J158" s="119">
        <f>Arkusz7!D3</f>
        <v>68</v>
      </c>
      <c r="K158" s="119"/>
      <c r="L158" s="119"/>
      <c r="M158" s="119">
        <f>Arkusz7!E3</f>
        <v>2</v>
      </c>
      <c r="N158" s="119"/>
      <c r="O158" s="119"/>
      <c r="P158" s="119">
        <f>Arkusz7!F3</f>
        <v>333</v>
      </c>
      <c r="Q158" s="119"/>
      <c r="R158" s="119"/>
      <c r="S158" s="53">
        <f>Arkusz7!G3</f>
        <v>66</v>
      </c>
      <c r="T158" s="54"/>
      <c r="U158" s="55"/>
      <c r="V158" s="47"/>
    </row>
    <row r="159" spans="3:22" ht="15" customHeight="1" x14ac:dyDescent="0.25">
      <c r="C159" s="123" t="str">
        <f>Arkusz7!B4</f>
        <v>TADŻYKISTAN</v>
      </c>
      <c r="D159" s="124"/>
      <c r="E159" s="124"/>
      <c r="F159" s="124"/>
      <c r="G159" s="92">
        <f>Arkusz7!C4</f>
        <v>10</v>
      </c>
      <c r="H159" s="92"/>
      <c r="I159" s="92"/>
      <c r="J159" s="92">
        <f>Arkusz7!D4</f>
        <v>14</v>
      </c>
      <c r="K159" s="92"/>
      <c r="L159" s="92"/>
      <c r="M159" s="92">
        <f>Arkusz7!E4</f>
        <v>0</v>
      </c>
      <c r="N159" s="92"/>
      <c r="O159" s="92"/>
      <c r="P159" s="92">
        <f>Arkusz7!F4</f>
        <v>45</v>
      </c>
      <c r="Q159" s="92"/>
      <c r="R159" s="92"/>
      <c r="S159" s="79">
        <f>Arkusz7!G4</f>
        <v>28</v>
      </c>
      <c r="T159" s="80"/>
      <c r="U159" s="81"/>
      <c r="V159" s="47"/>
    </row>
    <row r="160" spans="3:22" ht="15" customHeight="1" x14ac:dyDescent="0.25">
      <c r="C160" s="126" t="str">
        <f>Arkusz7!B5</f>
        <v>ARMENIA</v>
      </c>
      <c r="D160" s="127"/>
      <c r="E160" s="127"/>
      <c r="F160" s="127"/>
      <c r="G160" s="119">
        <f>Arkusz7!C5</f>
        <v>0</v>
      </c>
      <c r="H160" s="119"/>
      <c r="I160" s="119"/>
      <c r="J160" s="119">
        <f>Arkusz7!D5</f>
        <v>0</v>
      </c>
      <c r="K160" s="119"/>
      <c r="L160" s="119"/>
      <c r="M160" s="119">
        <f>Arkusz7!E5</f>
        <v>0</v>
      </c>
      <c r="N160" s="119"/>
      <c r="O160" s="119"/>
      <c r="P160" s="119">
        <f>Arkusz7!F5</f>
        <v>40</v>
      </c>
      <c r="Q160" s="119"/>
      <c r="R160" s="119"/>
      <c r="S160" s="53">
        <f>Arkusz7!G5</f>
        <v>32</v>
      </c>
      <c r="T160" s="54"/>
      <c r="U160" s="55"/>
      <c r="V160" s="47"/>
    </row>
    <row r="161" spans="1:25" ht="15" customHeight="1" x14ac:dyDescent="0.25">
      <c r="C161" s="123" t="str">
        <f>Arkusz7!B6</f>
        <v>GRUZJA</v>
      </c>
      <c r="D161" s="124"/>
      <c r="E161" s="124"/>
      <c r="F161" s="124"/>
      <c r="G161" s="92">
        <f>Arkusz7!C6</f>
        <v>0</v>
      </c>
      <c r="H161" s="92"/>
      <c r="I161" s="92"/>
      <c r="J161" s="92">
        <f>Arkusz7!D6</f>
        <v>0</v>
      </c>
      <c r="K161" s="92"/>
      <c r="L161" s="92"/>
      <c r="M161" s="92">
        <f>Arkusz7!E6</f>
        <v>13</v>
      </c>
      <c r="N161" s="92"/>
      <c r="O161" s="92"/>
      <c r="P161" s="92">
        <f>Arkusz7!F6</f>
        <v>32</v>
      </c>
      <c r="Q161" s="92"/>
      <c r="R161" s="92"/>
      <c r="S161" s="79">
        <f>Arkusz7!G6</f>
        <v>11</v>
      </c>
      <c r="T161" s="80"/>
      <c r="U161" s="81"/>
      <c r="V161" s="47"/>
    </row>
    <row r="162" spans="1:25" ht="15" customHeight="1" thickBot="1" x14ac:dyDescent="0.3">
      <c r="C162" s="128" t="str">
        <f>Arkusz7!B7</f>
        <v>Pozostałe</v>
      </c>
      <c r="D162" s="129"/>
      <c r="E162" s="129"/>
      <c r="F162" s="129"/>
      <c r="G162" s="120">
        <f>Arkusz7!C7</f>
        <v>101</v>
      </c>
      <c r="H162" s="120"/>
      <c r="I162" s="120"/>
      <c r="J162" s="120">
        <f>Arkusz7!D7</f>
        <v>33</v>
      </c>
      <c r="K162" s="120"/>
      <c r="L162" s="120"/>
      <c r="M162" s="120">
        <f>Arkusz7!E7</f>
        <v>0</v>
      </c>
      <c r="N162" s="120"/>
      <c r="O162" s="120"/>
      <c r="P162" s="120">
        <f>Arkusz7!F7</f>
        <v>194</v>
      </c>
      <c r="Q162" s="120"/>
      <c r="R162" s="120"/>
      <c r="S162" s="88">
        <f>Arkusz7!G7</f>
        <v>118</v>
      </c>
      <c r="T162" s="89"/>
      <c r="U162" s="90"/>
    </row>
    <row r="163" spans="1:25" ht="15" customHeight="1" thickBot="1" x14ac:dyDescent="0.3">
      <c r="C163" s="217" t="s">
        <v>1</v>
      </c>
      <c r="D163" s="218"/>
      <c r="E163" s="218"/>
      <c r="F163" s="218"/>
      <c r="G163" s="117">
        <f>SUM(G157:I162)</f>
        <v>126</v>
      </c>
      <c r="H163" s="117"/>
      <c r="I163" s="117"/>
      <c r="J163" s="117">
        <f t="shared" ref="J163" si="4">SUM(J157:L162)</f>
        <v>164</v>
      </c>
      <c r="K163" s="117"/>
      <c r="L163" s="117"/>
      <c r="M163" s="117">
        <f t="shared" ref="M163" si="5">SUM(M157:O162)</f>
        <v>16</v>
      </c>
      <c r="N163" s="117"/>
      <c r="O163" s="117"/>
      <c r="P163" s="117">
        <f t="shared" ref="P163" si="6">SUM(P157:R162)</f>
        <v>1595</v>
      </c>
      <c r="Q163" s="117"/>
      <c r="R163" s="117"/>
      <c r="S163" s="82">
        <f>SUM(S157:U162)</f>
        <v>1346</v>
      </c>
      <c r="T163" s="83"/>
      <c r="U163" s="84"/>
      <c r="V163" s="47"/>
    </row>
    <row r="165" spans="1:25" x14ac:dyDescent="0.25">
      <c r="A165" s="61" t="s">
        <v>169</v>
      </c>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row>
    <row r="166" spans="1:25" x14ac:dyDescent="0.25">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row>
    <row r="167" spans="1:25" x14ac:dyDescent="0.25">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row>
    <row r="168" spans="1:25" x14ac:dyDescent="0.25">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row>
    <row r="169" spans="1:25" x14ac:dyDescent="0.25">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row>
    <row r="170" spans="1:25" x14ac:dyDescent="0.25">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row>
    <row r="171" spans="1:25" x14ac:dyDescent="0.25">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row>
    <row r="172" spans="1:25" x14ac:dyDescent="0.25">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row>
    <row r="173" spans="1:25" x14ac:dyDescent="0.25">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row>
    <row r="174" spans="1:25" x14ac:dyDescent="0.25">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row>
    <row r="175" spans="1:25" s="45" customFormat="1" x14ac:dyDescent="0.25">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row>
    <row r="176" spans="1:25" s="45" customFormat="1" x14ac:dyDescent="0.25">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row>
    <row r="179" spans="1:25" ht="15" customHeight="1" x14ac:dyDescent="0.25">
      <c r="A179" s="91" t="s">
        <v>143</v>
      </c>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row>
    <row r="180" spans="1:25" x14ac:dyDescent="0.25">
      <c r="A180" s="9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row>
    <row r="181" spans="1:25" ht="15.75" thickBot="1" x14ac:dyDescent="0.3"/>
    <row r="182" spans="1:25" ht="27" customHeight="1" x14ac:dyDescent="0.25">
      <c r="B182" s="156" t="s">
        <v>8</v>
      </c>
      <c r="C182" s="157"/>
      <c r="D182" s="157"/>
      <c r="E182" s="157"/>
      <c r="F182" s="157"/>
      <c r="G182" s="157"/>
      <c r="H182" s="157"/>
      <c r="I182" s="157"/>
      <c r="J182" s="216" t="str">
        <f>Arkusz8!C6</f>
        <v>28.07.2018 - 03.08.2018</v>
      </c>
      <c r="K182" s="216"/>
      <c r="L182" s="216"/>
      <c r="M182" s="216" t="str">
        <f>Arkusz8!C10</f>
        <v>04.08.2018 - 10.08.2018</v>
      </c>
      <c r="N182" s="216"/>
      <c r="O182" s="216"/>
      <c r="P182" s="216" t="str">
        <f>Arkusz8!C9</f>
        <v>11.08.2018 - 17.08.2018</v>
      </c>
      <c r="Q182" s="216"/>
      <c r="R182" s="216"/>
      <c r="S182" s="262" t="str">
        <f>Arkusz8!C8</f>
        <v>18.08.2018 - 24.08.2018</v>
      </c>
      <c r="T182" s="263"/>
      <c r="U182" s="264"/>
      <c r="V182" s="216" t="str">
        <f>Arkusz8!C7</f>
        <v>25.08.2018 - 31.08.2018</v>
      </c>
      <c r="W182" s="216"/>
      <c r="X182" s="261"/>
    </row>
    <row r="183" spans="1:25" ht="15" customHeight="1" x14ac:dyDescent="0.25">
      <c r="B183" s="154" t="s">
        <v>27</v>
      </c>
      <c r="C183" s="155"/>
      <c r="D183" s="155"/>
      <c r="E183" s="155"/>
      <c r="F183" s="155"/>
      <c r="G183" s="155"/>
      <c r="H183" s="155"/>
      <c r="I183" s="155"/>
      <c r="J183" s="125">
        <f>Arkusz8!A6</f>
        <v>1353</v>
      </c>
      <c r="K183" s="125"/>
      <c r="L183" s="125"/>
      <c r="M183" s="125">
        <f>Arkusz8!A5</f>
        <v>1352</v>
      </c>
      <c r="N183" s="125"/>
      <c r="O183" s="125"/>
      <c r="P183" s="125">
        <f>Arkusz8!A4</f>
        <v>1312</v>
      </c>
      <c r="Q183" s="125"/>
      <c r="R183" s="125"/>
      <c r="S183" s="213">
        <f>Arkusz8!A3</f>
        <v>1292</v>
      </c>
      <c r="T183" s="214"/>
      <c r="U183" s="215"/>
      <c r="V183" s="125">
        <f>Arkusz8!A2</f>
        <v>1284</v>
      </c>
      <c r="W183" s="125"/>
      <c r="X183" s="125"/>
    </row>
    <row r="184" spans="1:25" x14ac:dyDescent="0.25">
      <c r="B184" s="121" t="s">
        <v>5</v>
      </c>
      <c r="C184" s="122"/>
      <c r="D184" s="122"/>
      <c r="E184" s="122"/>
      <c r="F184" s="122"/>
      <c r="G184" s="122"/>
      <c r="H184" s="122"/>
      <c r="I184" s="122"/>
      <c r="J184" s="92">
        <f>Arkusz8!A11</f>
        <v>1712</v>
      </c>
      <c r="K184" s="92"/>
      <c r="L184" s="92"/>
      <c r="M184" s="92">
        <f>Arkusz8!A10</f>
        <v>1721</v>
      </c>
      <c r="N184" s="92"/>
      <c r="O184" s="92"/>
      <c r="P184" s="92">
        <f>Arkusz8!A9</f>
        <v>1719</v>
      </c>
      <c r="Q184" s="92"/>
      <c r="R184" s="92"/>
      <c r="S184" s="79">
        <f>Arkusz8!A8</f>
        <v>1696</v>
      </c>
      <c r="T184" s="80"/>
      <c r="U184" s="81"/>
      <c r="V184" s="92">
        <f>Arkusz8!A7</f>
        <v>1683</v>
      </c>
      <c r="W184" s="92"/>
      <c r="X184" s="92"/>
    </row>
    <row r="185" spans="1:25" ht="15" customHeight="1" x14ac:dyDescent="0.25">
      <c r="B185" s="154" t="s">
        <v>6</v>
      </c>
      <c r="C185" s="155"/>
      <c r="D185" s="155"/>
      <c r="E185" s="155"/>
      <c r="F185" s="155"/>
      <c r="G185" s="155"/>
      <c r="H185" s="155"/>
      <c r="I185" s="155"/>
      <c r="J185" s="125">
        <f>Arkusz8!A16</f>
        <v>37</v>
      </c>
      <c r="K185" s="125"/>
      <c r="L185" s="125"/>
      <c r="M185" s="125">
        <f>Arkusz8!A15</f>
        <v>54</v>
      </c>
      <c r="N185" s="125"/>
      <c r="O185" s="125"/>
      <c r="P185" s="125">
        <f>Arkusz8!A14</f>
        <v>83</v>
      </c>
      <c r="Q185" s="125"/>
      <c r="R185" s="125"/>
      <c r="S185" s="213">
        <f>Arkusz8!A13</f>
        <v>102</v>
      </c>
      <c r="T185" s="214"/>
      <c r="U185" s="215"/>
      <c r="V185" s="125">
        <f>Arkusz8!A12</f>
        <v>64</v>
      </c>
      <c r="W185" s="125"/>
      <c r="X185" s="125"/>
    </row>
    <row r="186" spans="1:25" ht="15" customHeight="1" x14ac:dyDescent="0.25">
      <c r="B186" s="211" t="s">
        <v>7</v>
      </c>
      <c r="C186" s="212"/>
      <c r="D186" s="212"/>
      <c r="E186" s="212"/>
      <c r="F186" s="212"/>
      <c r="G186" s="212"/>
      <c r="H186" s="212"/>
      <c r="I186" s="212"/>
      <c r="J186" s="92">
        <f>Arkusz8!A21</f>
        <v>56</v>
      </c>
      <c r="K186" s="92"/>
      <c r="L186" s="92"/>
      <c r="M186" s="92">
        <f>Arkusz8!A20</f>
        <v>54</v>
      </c>
      <c r="N186" s="92"/>
      <c r="O186" s="92"/>
      <c r="P186" s="92">
        <f>Arkusz8!A19</f>
        <v>38</v>
      </c>
      <c r="Q186" s="92"/>
      <c r="R186" s="92"/>
      <c r="S186" s="79">
        <f>Arkusz8!A18</f>
        <v>69</v>
      </c>
      <c r="T186" s="80"/>
      <c r="U186" s="81"/>
      <c r="V186" s="92">
        <f>Arkusz8!A17</f>
        <v>45</v>
      </c>
      <c r="W186" s="92"/>
      <c r="X186" s="92"/>
    </row>
    <row r="187" spans="1:25" ht="15" customHeight="1" thickBot="1" x14ac:dyDescent="0.3">
      <c r="B187" s="266" t="s">
        <v>93</v>
      </c>
      <c r="C187" s="267"/>
      <c r="D187" s="267"/>
      <c r="E187" s="267"/>
      <c r="F187" s="267"/>
      <c r="G187" s="267"/>
      <c r="H187" s="267"/>
      <c r="I187" s="267"/>
      <c r="J187" s="118">
        <f>Arkusz8!A26</f>
        <v>1</v>
      </c>
      <c r="K187" s="118"/>
      <c r="L187" s="118"/>
      <c r="M187" s="118">
        <f>Arkusz8!A25</f>
        <v>1</v>
      </c>
      <c r="N187" s="118"/>
      <c r="O187" s="118"/>
      <c r="P187" s="118">
        <f>Arkusz8!A24</f>
        <v>0</v>
      </c>
      <c r="Q187" s="118"/>
      <c r="R187" s="118"/>
      <c r="S187" s="76">
        <f>Arkusz8!A23</f>
        <v>0</v>
      </c>
      <c r="T187" s="77"/>
      <c r="U187" s="78"/>
      <c r="V187" s="118">
        <f>Arkusz8!A22</f>
        <v>0</v>
      </c>
      <c r="W187" s="118"/>
      <c r="X187" s="118"/>
    </row>
    <row r="188" spans="1:25" ht="15" customHeight="1" thickBot="1" x14ac:dyDescent="0.3">
      <c r="B188" s="282" t="s">
        <v>94</v>
      </c>
      <c r="C188" s="283"/>
      <c r="D188" s="283"/>
      <c r="E188" s="283"/>
      <c r="F188" s="283"/>
      <c r="G188" s="283"/>
      <c r="H188" s="283"/>
      <c r="I188" s="283"/>
      <c r="J188" s="269">
        <f>SUM(J183,J184,J187)</f>
        <v>3066</v>
      </c>
      <c r="K188" s="269"/>
      <c r="L188" s="269"/>
      <c r="M188" s="269">
        <f>SUM(M183,M184,M187)</f>
        <v>3074</v>
      </c>
      <c r="N188" s="269"/>
      <c r="O188" s="269"/>
      <c r="P188" s="269">
        <f>SUM(P183,P184,P187)</f>
        <v>3031</v>
      </c>
      <c r="Q188" s="269"/>
      <c r="R188" s="269"/>
      <c r="S188" s="270">
        <f>SUM(S183,S184,S187)</f>
        <v>2988</v>
      </c>
      <c r="T188" s="271"/>
      <c r="U188" s="272"/>
      <c r="V188" s="269">
        <f>SUM(V183,V184,V187)</f>
        <v>2967</v>
      </c>
      <c r="W188" s="269"/>
      <c r="X188" s="279"/>
    </row>
    <row r="189" spans="1:25" ht="15" customHeight="1" x14ac:dyDescent="0.25">
      <c r="B189" s="21"/>
      <c r="C189" s="21"/>
      <c r="D189" s="21"/>
      <c r="E189" s="21"/>
      <c r="F189" s="21"/>
      <c r="G189" s="21"/>
      <c r="H189" s="21"/>
      <c r="I189" s="21"/>
      <c r="J189" s="22"/>
      <c r="K189" s="22"/>
      <c r="L189" s="22"/>
      <c r="M189" s="22"/>
      <c r="N189" s="22"/>
      <c r="O189" s="22"/>
      <c r="P189" s="22"/>
      <c r="Q189" s="22"/>
      <c r="R189" s="22"/>
      <c r="S189" s="22"/>
      <c r="T189" s="22"/>
      <c r="U189" s="22"/>
      <c r="V189" s="22"/>
      <c r="W189" s="22"/>
      <c r="X189" s="22"/>
    </row>
    <row r="204" spans="1:25" x14ac:dyDescent="0.25">
      <c r="A204" s="4"/>
      <c r="B204" s="4"/>
      <c r="C204" s="4"/>
      <c r="D204" s="4"/>
      <c r="E204" s="4"/>
      <c r="F204" s="4"/>
      <c r="G204" s="4"/>
      <c r="H204" s="4"/>
      <c r="I204" s="4"/>
      <c r="J204" s="4"/>
      <c r="K204" s="4"/>
      <c r="L204" s="4"/>
      <c r="M204" s="4"/>
      <c r="N204" s="4"/>
      <c r="O204" s="4"/>
      <c r="P204" s="4"/>
      <c r="Q204" s="4"/>
      <c r="R204" s="4"/>
      <c r="S204" s="4"/>
      <c r="T204" s="4"/>
      <c r="U204" s="4"/>
    </row>
    <row r="205" spans="1:25" x14ac:dyDescent="0.25">
      <c r="A205" s="4"/>
      <c r="B205" s="4"/>
      <c r="C205" s="4"/>
      <c r="D205" s="4"/>
      <c r="E205" s="4"/>
      <c r="F205" s="4"/>
      <c r="G205" s="4"/>
      <c r="H205" s="4"/>
      <c r="I205" s="4"/>
      <c r="J205" s="4"/>
      <c r="K205" s="4"/>
      <c r="L205" s="4"/>
      <c r="M205" s="4"/>
      <c r="N205" s="4"/>
      <c r="O205" s="4"/>
      <c r="P205" s="4"/>
      <c r="Q205" s="4"/>
      <c r="R205" s="4"/>
      <c r="S205" s="4"/>
      <c r="T205" s="4"/>
      <c r="U205" s="4"/>
    </row>
    <row r="206" spans="1:25" x14ac:dyDescent="0.25">
      <c r="A206" s="4"/>
      <c r="B206" s="4"/>
      <c r="C206" s="4"/>
      <c r="D206" s="4"/>
      <c r="E206" s="4"/>
      <c r="F206" s="4"/>
      <c r="G206" s="4"/>
      <c r="H206" s="4"/>
      <c r="I206" s="4"/>
      <c r="J206" s="4"/>
      <c r="K206" s="4"/>
      <c r="L206" s="4"/>
      <c r="M206" s="4"/>
      <c r="N206" s="4"/>
      <c r="O206" s="4"/>
      <c r="P206" s="4"/>
      <c r="Q206" s="4"/>
      <c r="R206" s="4"/>
      <c r="S206" s="4"/>
      <c r="T206" s="4"/>
      <c r="U206" s="4"/>
    </row>
    <row r="207" spans="1:25" x14ac:dyDescent="0.25">
      <c r="A207" s="23"/>
      <c r="B207" s="23"/>
      <c r="C207" s="23"/>
      <c r="D207" s="23"/>
      <c r="E207" s="23"/>
      <c r="F207" s="23"/>
      <c r="G207" s="23"/>
      <c r="H207" s="23"/>
      <c r="I207" s="23"/>
      <c r="J207" s="23"/>
      <c r="K207" s="23"/>
      <c r="L207" s="23"/>
      <c r="M207" s="23"/>
      <c r="N207" s="23"/>
      <c r="O207" s="23"/>
      <c r="P207" s="23"/>
      <c r="Q207" s="23"/>
      <c r="R207" s="23"/>
      <c r="S207" s="23"/>
      <c r="T207" s="23"/>
      <c r="U207" s="23"/>
    </row>
    <row r="208" spans="1:25" x14ac:dyDescent="0.25">
      <c r="A208" s="61" t="s">
        <v>170</v>
      </c>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row>
    <row r="209" spans="1:25" x14ac:dyDescent="0.25">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row>
    <row r="210" spans="1:25" x14ac:dyDescent="0.25">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row>
    <row r="211" spans="1:25" x14ac:dyDescent="0.25">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row>
    <row r="212" spans="1:25" x14ac:dyDescent="0.25">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row>
    <row r="213" spans="1:25" x14ac:dyDescent="0.25">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row>
    <row r="214" spans="1:25" x14ac:dyDescent="0.25">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row>
    <row r="215" spans="1:25" x14ac:dyDescent="0.2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row>
    <row r="216" spans="1:25" x14ac:dyDescent="0.25">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row>
    <row r="220" spans="1:25" ht="18.75" x14ac:dyDescent="0.25">
      <c r="A220" s="8" t="s">
        <v>71</v>
      </c>
    </row>
    <row r="221" spans="1:25" ht="18.75" x14ac:dyDescent="0.25">
      <c r="A221" s="8"/>
    </row>
    <row r="223" spans="1:25" ht="15" customHeight="1" x14ac:dyDescent="0.25">
      <c r="A223" s="91" t="s">
        <v>65</v>
      </c>
      <c r="B223" s="91"/>
      <c r="C223" s="91"/>
      <c r="D223" s="91"/>
      <c r="E223" s="91"/>
      <c r="F223" s="91"/>
      <c r="G223" s="91"/>
      <c r="H223" s="91"/>
      <c r="I223" s="91"/>
      <c r="J223" s="91"/>
      <c r="K223" s="91"/>
      <c r="L223" s="91"/>
      <c r="M223" s="91"/>
      <c r="N223" s="91"/>
      <c r="O223" s="91"/>
      <c r="P223" s="91"/>
      <c r="Q223" s="91"/>
      <c r="R223" s="91"/>
      <c r="S223" s="91"/>
      <c r="T223" s="91"/>
      <c r="U223" s="91"/>
    </row>
    <row r="224" spans="1:25" x14ac:dyDescent="0.25">
      <c r="A224" s="91"/>
      <c r="B224" s="91"/>
      <c r="C224" s="91"/>
      <c r="D224" s="91"/>
      <c r="E224" s="91"/>
      <c r="F224" s="91"/>
      <c r="G224" s="91"/>
      <c r="H224" s="91"/>
      <c r="I224" s="91"/>
      <c r="J224" s="91"/>
      <c r="K224" s="91"/>
      <c r="L224" s="91"/>
      <c r="M224" s="91"/>
      <c r="N224" s="91"/>
      <c r="O224" s="91"/>
      <c r="P224" s="91"/>
      <c r="Q224" s="91"/>
      <c r="R224" s="91"/>
      <c r="S224" s="91"/>
      <c r="T224" s="91"/>
      <c r="U224" s="91"/>
    </row>
    <row r="225" spans="1:23" x14ac:dyDescent="0.25">
      <c r="A225" s="91"/>
      <c r="B225" s="91"/>
      <c r="C225" s="91"/>
      <c r="D225" s="91"/>
      <c r="E225" s="91"/>
      <c r="F225" s="91"/>
      <c r="G225" s="91"/>
      <c r="H225" s="91"/>
      <c r="I225" s="91"/>
      <c r="J225" s="91"/>
      <c r="K225" s="91"/>
      <c r="L225" s="91"/>
      <c r="M225" s="91"/>
      <c r="N225" s="91"/>
      <c r="O225" s="91"/>
      <c r="P225" s="91"/>
      <c r="Q225" s="91"/>
      <c r="R225" s="91"/>
      <c r="S225" s="91"/>
      <c r="T225" s="91"/>
      <c r="U225" s="91"/>
    </row>
    <row r="226" spans="1:23" ht="15.75" thickBot="1" x14ac:dyDescent="0.3">
      <c r="A226" s="19"/>
      <c r="B226" s="19"/>
      <c r="C226" s="19"/>
      <c r="D226" s="19"/>
      <c r="E226" s="19"/>
      <c r="F226" s="19"/>
      <c r="G226" s="19"/>
      <c r="H226" s="19"/>
      <c r="I226" s="19"/>
      <c r="J226" s="19"/>
      <c r="K226" s="19"/>
      <c r="L226" s="19"/>
      <c r="M226" s="19"/>
      <c r="N226" s="19"/>
      <c r="O226" s="19"/>
      <c r="P226" s="19"/>
      <c r="Q226" s="19"/>
      <c r="R226" s="19"/>
      <c r="S226" s="19"/>
      <c r="T226" s="19"/>
      <c r="U226" s="19"/>
    </row>
    <row r="227" spans="1:23" ht="24.95" customHeight="1" x14ac:dyDescent="0.25">
      <c r="G227" s="175" t="s">
        <v>2</v>
      </c>
      <c r="H227" s="176"/>
      <c r="I227" s="176"/>
      <c r="J227" s="176"/>
      <c r="K227" s="176" t="s">
        <v>3</v>
      </c>
      <c r="L227" s="176"/>
      <c r="M227" s="201" t="str">
        <f>CONCATENATE("decyzje ",Arkusz18!A2," - ",Arkusz18!B2," r.")</f>
        <v>decyzje 01.08.2018 - 31.08.2018 r.</v>
      </c>
      <c r="N227" s="201"/>
      <c r="O227" s="201"/>
      <c r="P227" s="201"/>
      <c r="Q227" s="201"/>
      <c r="R227" s="202"/>
    </row>
    <row r="228" spans="1:23" ht="59.25" customHeight="1" x14ac:dyDescent="0.25">
      <c r="G228" s="199"/>
      <c r="H228" s="200"/>
      <c r="I228" s="200"/>
      <c r="J228" s="200"/>
      <c r="K228" s="200"/>
      <c r="L228" s="200"/>
      <c r="M228" s="203" t="s">
        <v>23</v>
      </c>
      <c r="N228" s="203"/>
      <c r="O228" s="203" t="s">
        <v>24</v>
      </c>
      <c r="P228" s="203"/>
      <c r="Q228" s="203" t="s">
        <v>25</v>
      </c>
      <c r="R228" s="276"/>
    </row>
    <row r="229" spans="1:23" ht="15" customHeight="1" x14ac:dyDescent="0.25">
      <c r="G229" s="274" t="s">
        <v>32</v>
      </c>
      <c r="H229" s="275"/>
      <c r="I229" s="275"/>
      <c r="J229" s="275"/>
      <c r="K229" s="180">
        <f>Arkusz9!B5</f>
        <v>17757</v>
      </c>
      <c r="L229" s="180"/>
      <c r="M229" s="194">
        <f>Arkusz9!B3</f>
        <v>9299</v>
      </c>
      <c r="N229" s="194"/>
      <c r="O229" s="194">
        <f>Arkusz9!B2</f>
        <v>3234</v>
      </c>
      <c r="P229" s="194"/>
      <c r="Q229" s="194">
        <f>Arkusz9!B4</f>
        <v>691</v>
      </c>
      <c r="R229" s="204"/>
    </row>
    <row r="230" spans="1:23" ht="15" customHeight="1" x14ac:dyDescent="0.25">
      <c r="G230" s="285" t="s">
        <v>33</v>
      </c>
      <c r="H230" s="286"/>
      <c r="I230" s="286"/>
      <c r="J230" s="286"/>
      <c r="K230" s="284">
        <f>Arkusz9!B13</f>
        <v>1381</v>
      </c>
      <c r="L230" s="284"/>
      <c r="M230" s="321">
        <f>Arkusz9!B11</f>
        <v>1274</v>
      </c>
      <c r="N230" s="321"/>
      <c r="O230" s="321">
        <f>Arkusz9!B10</f>
        <v>177</v>
      </c>
      <c r="P230" s="321"/>
      <c r="Q230" s="321">
        <f>Arkusz9!B12</f>
        <v>71</v>
      </c>
      <c r="R230" s="322"/>
    </row>
    <row r="231" spans="1:23" ht="15.75" thickBot="1" x14ac:dyDescent="0.3">
      <c r="G231" s="110" t="s">
        <v>22</v>
      </c>
      <c r="H231" s="111"/>
      <c r="I231" s="111"/>
      <c r="J231" s="111"/>
      <c r="K231" s="268">
        <f>Arkusz9!B9</f>
        <v>151</v>
      </c>
      <c r="L231" s="268"/>
      <c r="M231" s="198">
        <f>Arkusz9!B7</f>
        <v>113</v>
      </c>
      <c r="N231" s="198"/>
      <c r="O231" s="198">
        <f>Arkusz9!B6</f>
        <v>58</v>
      </c>
      <c r="P231" s="198"/>
      <c r="Q231" s="198">
        <f>Arkusz9!B8</f>
        <v>47</v>
      </c>
      <c r="R231" s="273"/>
    </row>
    <row r="232" spans="1:23" ht="15.75" thickBot="1" x14ac:dyDescent="0.3">
      <c r="G232" s="277" t="s">
        <v>73</v>
      </c>
      <c r="H232" s="278"/>
      <c r="I232" s="278"/>
      <c r="J232" s="278"/>
      <c r="K232" s="280">
        <f>SUM(K229:K231)</f>
        <v>19289</v>
      </c>
      <c r="L232" s="280"/>
      <c r="M232" s="280">
        <f>SUM(M229:M231)</f>
        <v>10686</v>
      </c>
      <c r="N232" s="280"/>
      <c r="O232" s="280">
        <f>SUM(O229:O231)</f>
        <v>3469</v>
      </c>
      <c r="P232" s="280"/>
      <c r="Q232" s="280">
        <f>SUM(Q229:Q231)</f>
        <v>809</v>
      </c>
      <c r="R232" s="281"/>
    </row>
    <row r="236" spans="1:23" x14ac:dyDescent="0.25">
      <c r="V236" s="11"/>
      <c r="W236" s="11"/>
    </row>
    <row r="242" spans="7:25" x14ac:dyDescent="0.25">
      <c r="V242" s="23"/>
      <c r="W242" s="23"/>
      <c r="X242" s="23"/>
      <c r="Y242" s="24"/>
    </row>
    <row r="243" spans="7:25" x14ac:dyDescent="0.25">
      <c r="V243" s="23"/>
      <c r="W243" s="23"/>
      <c r="X243" s="23"/>
      <c r="Y243" s="24"/>
    </row>
    <row r="244" spans="7:25" x14ac:dyDescent="0.25">
      <c r="V244" s="23"/>
      <c r="W244" s="23"/>
      <c r="X244" s="23"/>
      <c r="Y244" s="24"/>
    </row>
    <row r="245" spans="7:25" x14ac:dyDescent="0.25">
      <c r="V245" s="23"/>
      <c r="W245" s="23"/>
      <c r="X245" s="23"/>
      <c r="Y245" s="24"/>
    </row>
    <row r="246" spans="7:25" x14ac:dyDescent="0.25">
      <c r="V246" s="23"/>
      <c r="W246" s="23"/>
      <c r="X246" s="23"/>
      <c r="Y246" s="24"/>
    </row>
    <row r="247" spans="7:25" x14ac:dyDescent="0.25">
      <c r="V247" s="23"/>
      <c r="W247" s="23"/>
      <c r="X247" s="23"/>
      <c r="Y247" s="24"/>
    </row>
    <row r="248" spans="7:25" x14ac:dyDescent="0.25">
      <c r="V248" s="23"/>
      <c r="W248" s="23"/>
      <c r="X248" s="23"/>
      <c r="Y248" s="24"/>
    </row>
    <row r="249" spans="7:25" x14ac:dyDescent="0.25">
      <c r="V249" s="23"/>
      <c r="W249" s="23"/>
      <c r="X249" s="23"/>
      <c r="Y249" s="24"/>
    </row>
    <row r="250" spans="7:25" ht="15.75" thickBot="1" x14ac:dyDescent="0.3">
      <c r="V250" s="23"/>
      <c r="W250" s="23"/>
      <c r="X250" s="23"/>
      <c r="Y250" s="24"/>
    </row>
    <row r="251" spans="7:25" ht="15" customHeight="1" x14ac:dyDescent="0.25">
      <c r="G251" s="205" t="s">
        <v>2</v>
      </c>
      <c r="H251" s="206"/>
      <c r="I251" s="206"/>
      <c r="J251" s="206"/>
      <c r="K251" s="206"/>
      <c r="L251" s="206"/>
      <c r="M251" s="206"/>
      <c r="N251" s="206"/>
      <c r="O251" s="209" t="s">
        <v>3</v>
      </c>
      <c r="P251" s="209"/>
      <c r="Q251" s="67" t="s">
        <v>78</v>
      </c>
      <c r="R251" s="68"/>
      <c r="U251" s="23"/>
      <c r="V251" s="23"/>
      <c r="W251" s="23"/>
      <c r="X251" s="23"/>
      <c r="Y251" s="24"/>
    </row>
    <row r="252" spans="7:25" ht="46.5" customHeight="1" x14ac:dyDescent="0.25">
      <c r="G252" s="207"/>
      <c r="H252" s="208"/>
      <c r="I252" s="208"/>
      <c r="J252" s="208"/>
      <c r="K252" s="208"/>
      <c r="L252" s="208"/>
      <c r="M252" s="208"/>
      <c r="N252" s="208"/>
      <c r="O252" s="210"/>
      <c r="P252" s="210"/>
      <c r="Q252" s="69"/>
      <c r="R252" s="70"/>
      <c r="U252" s="23"/>
      <c r="V252" s="23"/>
      <c r="W252" s="23"/>
      <c r="X252" s="23"/>
      <c r="Y252" s="24"/>
    </row>
    <row r="253" spans="7:25" x14ac:dyDescent="0.25">
      <c r="G253" s="102" t="s">
        <v>74</v>
      </c>
      <c r="H253" s="103"/>
      <c r="I253" s="103"/>
      <c r="J253" s="103"/>
      <c r="K253" s="103"/>
      <c r="L253" s="103"/>
      <c r="M253" s="103"/>
      <c r="N253" s="103"/>
      <c r="O253" s="104">
        <f>Arkusz10!A2</f>
        <v>468</v>
      </c>
      <c r="P253" s="104"/>
      <c r="Q253" s="71">
        <f>Arkusz10!A3</f>
        <v>441</v>
      </c>
      <c r="R253" s="72"/>
      <c r="U253" s="23"/>
      <c r="V253" s="23"/>
      <c r="W253" s="23"/>
      <c r="X253" s="23"/>
      <c r="Y253" s="24"/>
    </row>
    <row r="254" spans="7:25" x14ac:dyDescent="0.25">
      <c r="G254" s="99" t="s">
        <v>75</v>
      </c>
      <c r="H254" s="100"/>
      <c r="I254" s="100"/>
      <c r="J254" s="100"/>
      <c r="K254" s="100"/>
      <c r="L254" s="100"/>
      <c r="M254" s="100"/>
      <c r="N254" s="100"/>
      <c r="O254" s="101">
        <f>Arkusz10!A4</f>
        <v>116</v>
      </c>
      <c r="P254" s="101"/>
      <c r="Q254" s="107">
        <f>Arkusz10!A5</f>
        <v>66</v>
      </c>
      <c r="R254" s="108"/>
      <c r="U254" s="23"/>
      <c r="V254" s="23"/>
      <c r="W254" s="23"/>
      <c r="X254" s="23"/>
      <c r="Y254" s="24"/>
    </row>
    <row r="255" spans="7:25" x14ac:dyDescent="0.25">
      <c r="G255" s="102" t="s">
        <v>76</v>
      </c>
      <c r="H255" s="103"/>
      <c r="I255" s="103"/>
      <c r="J255" s="103"/>
      <c r="K255" s="103"/>
      <c r="L255" s="103"/>
      <c r="M255" s="103"/>
      <c r="N255" s="103"/>
      <c r="O255" s="104">
        <f>Arkusz10!A6</f>
        <v>34</v>
      </c>
      <c r="P255" s="104"/>
      <c r="Q255" s="71">
        <f>Arkusz10!A7</f>
        <v>19</v>
      </c>
      <c r="R255" s="72"/>
      <c r="U255" s="23"/>
      <c r="V255" s="23"/>
      <c r="W255" s="23"/>
      <c r="X255" s="23"/>
      <c r="Y255" s="24"/>
    </row>
    <row r="256" spans="7:25" ht="15.75" thickBot="1" x14ac:dyDescent="0.3">
      <c r="G256" s="113" t="s">
        <v>77</v>
      </c>
      <c r="H256" s="114"/>
      <c r="I256" s="114"/>
      <c r="J256" s="114"/>
      <c r="K256" s="114"/>
      <c r="L256" s="114"/>
      <c r="M256" s="114"/>
      <c r="N256" s="114"/>
      <c r="O256" s="112">
        <f>Arkusz10!A8</f>
        <v>2</v>
      </c>
      <c r="P256" s="112"/>
      <c r="Q256" s="63">
        <f>Arkusz10!A9</f>
        <v>4</v>
      </c>
      <c r="R256" s="64"/>
      <c r="U256" s="23"/>
      <c r="V256" s="23"/>
      <c r="W256" s="23"/>
      <c r="X256" s="23"/>
      <c r="Y256" s="24"/>
    </row>
    <row r="257" spans="7:25" ht="15.75" thickBot="1" x14ac:dyDescent="0.3">
      <c r="G257" s="115" t="s">
        <v>73</v>
      </c>
      <c r="H257" s="116"/>
      <c r="I257" s="116"/>
      <c r="J257" s="116"/>
      <c r="K257" s="116"/>
      <c r="L257" s="116"/>
      <c r="M257" s="116"/>
      <c r="N257" s="116"/>
      <c r="O257" s="65">
        <f>SUM(O253:O256)</f>
        <v>620</v>
      </c>
      <c r="P257" s="65"/>
      <c r="Q257" s="105">
        <f>SUM(Q253:Q256)</f>
        <v>530</v>
      </c>
      <c r="R257" s="106"/>
      <c r="U257" s="23"/>
      <c r="V257" s="23"/>
      <c r="W257" s="23"/>
      <c r="X257" s="23"/>
      <c r="Y257" s="24"/>
    </row>
    <row r="258" spans="7:25" x14ac:dyDescent="0.25">
      <c r="V258" s="23"/>
      <c r="W258" s="23"/>
      <c r="X258" s="23"/>
      <c r="Y258" s="24"/>
    </row>
    <row r="259" spans="7:25" x14ac:dyDescent="0.25">
      <c r="V259" s="23"/>
      <c r="W259" s="23"/>
      <c r="X259" s="23"/>
      <c r="Y259" s="24"/>
    </row>
    <row r="260" spans="7:25" ht="15.75" thickBot="1" x14ac:dyDescent="0.3">
      <c r="V260" s="23"/>
      <c r="W260" s="23"/>
      <c r="X260" s="23"/>
      <c r="Y260" s="24"/>
    </row>
    <row r="261" spans="7:25" ht="24.95" customHeight="1" x14ac:dyDescent="0.25">
      <c r="G261" s="175" t="s">
        <v>2</v>
      </c>
      <c r="H261" s="176"/>
      <c r="I261" s="176"/>
      <c r="J261" s="176"/>
      <c r="K261" s="176" t="s">
        <v>3</v>
      </c>
      <c r="L261" s="176"/>
      <c r="M261" s="201" t="str">
        <f>CONCATENATE("decyzje ",Arkusz18!C2," - ",Arkusz18!B2," r.")</f>
        <v>decyzje 01.01.2018 - 31.08.2018 r.</v>
      </c>
      <c r="N261" s="201"/>
      <c r="O261" s="201"/>
      <c r="P261" s="201"/>
      <c r="Q261" s="201"/>
      <c r="R261" s="202"/>
      <c r="V261" s="23"/>
      <c r="W261" s="23"/>
      <c r="X261" s="23"/>
      <c r="Y261" s="24"/>
    </row>
    <row r="262" spans="7:25" ht="60.75" customHeight="1" x14ac:dyDescent="0.25">
      <c r="G262" s="199"/>
      <c r="H262" s="200"/>
      <c r="I262" s="200"/>
      <c r="J262" s="200"/>
      <c r="K262" s="200"/>
      <c r="L262" s="200"/>
      <c r="M262" s="203" t="s">
        <v>23</v>
      </c>
      <c r="N262" s="203"/>
      <c r="O262" s="203" t="s">
        <v>24</v>
      </c>
      <c r="P262" s="203"/>
      <c r="Q262" s="203" t="s">
        <v>25</v>
      </c>
      <c r="R262" s="276"/>
      <c r="V262" s="23"/>
      <c r="W262" s="23"/>
      <c r="X262" s="23"/>
      <c r="Y262" s="24"/>
    </row>
    <row r="263" spans="7:25" x14ac:dyDescent="0.25">
      <c r="G263" s="274" t="s">
        <v>32</v>
      </c>
      <c r="H263" s="275"/>
      <c r="I263" s="275"/>
      <c r="J263" s="275"/>
      <c r="K263" s="180">
        <f>Arkusz11!B5</f>
        <v>131325</v>
      </c>
      <c r="L263" s="180"/>
      <c r="M263" s="194">
        <f>Arkusz11!B3</f>
        <v>75032</v>
      </c>
      <c r="N263" s="194"/>
      <c r="O263" s="194">
        <f>Arkusz11!B2</f>
        <v>15574</v>
      </c>
      <c r="P263" s="194"/>
      <c r="Q263" s="194">
        <f>Arkusz11!B4</f>
        <v>4953</v>
      </c>
      <c r="R263" s="204"/>
      <c r="V263" s="23"/>
      <c r="W263" s="23"/>
      <c r="X263" s="23"/>
      <c r="Y263" s="24"/>
    </row>
    <row r="264" spans="7:25" x14ac:dyDescent="0.25">
      <c r="G264" s="285" t="s">
        <v>33</v>
      </c>
      <c r="H264" s="286"/>
      <c r="I264" s="286"/>
      <c r="J264" s="286"/>
      <c r="K264" s="284">
        <f>Arkusz11!B13</f>
        <v>11651</v>
      </c>
      <c r="L264" s="284"/>
      <c r="M264" s="321">
        <f>Arkusz11!B11</f>
        <v>9656</v>
      </c>
      <c r="N264" s="321"/>
      <c r="O264" s="321">
        <f>Arkusz11!B10</f>
        <v>1016</v>
      </c>
      <c r="P264" s="321"/>
      <c r="Q264" s="321">
        <f>Arkusz11!B12</f>
        <v>518</v>
      </c>
      <c r="R264" s="322"/>
      <c r="V264" s="23"/>
      <c r="W264" s="23"/>
      <c r="X264" s="23"/>
      <c r="Y264" s="24"/>
    </row>
    <row r="265" spans="7:25" ht="15.75" thickBot="1" x14ac:dyDescent="0.3">
      <c r="G265" s="110" t="s">
        <v>22</v>
      </c>
      <c r="H265" s="111"/>
      <c r="I265" s="111"/>
      <c r="J265" s="111"/>
      <c r="K265" s="268">
        <f>Arkusz11!B9</f>
        <v>1988</v>
      </c>
      <c r="L265" s="268"/>
      <c r="M265" s="198">
        <f>Arkusz11!B7</f>
        <v>1173</v>
      </c>
      <c r="N265" s="198"/>
      <c r="O265" s="198">
        <f>Arkusz11!B6</f>
        <v>357</v>
      </c>
      <c r="P265" s="198"/>
      <c r="Q265" s="198">
        <f>Arkusz11!B8</f>
        <v>329</v>
      </c>
      <c r="R265" s="273"/>
      <c r="V265" s="23"/>
      <c r="W265" s="23"/>
      <c r="X265" s="23"/>
      <c r="Y265" s="24"/>
    </row>
    <row r="266" spans="7:25" ht="15.75" thickBot="1" x14ac:dyDescent="0.3">
      <c r="G266" s="277" t="s">
        <v>73</v>
      </c>
      <c r="H266" s="278"/>
      <c r="I266" s="278"/>
      <c r="J266" s="278"/>
      <c r="K266" s="280">
        <f>SUM(K263:L265)</f>
        <v>144964</v>
      </c>
      <c r="L266" s="280"/>
      <c r="M266" s="280">
        <f t="shared" ref="M266" si="7">SUM(M263:N265)</f>
        <v>85861</v>
      </c>
      <c r="N266" s="280"/>
      <c r="O266" s="280">
        <f t="shared" ref="O266" si="8">SUM(O263:P265)</f>
        <v>16947</v>
      </c>
      <c r="P266" s="280"/>
      <c r="Q266" s="280">
        <f t="shared" ref="Q266" si="9">SUM(Q263:R265)</f>
        <v>5800</v>
      </c>
      <c r="R266" s="281"/>
      <c r="S266" s="47"/>
      <c r="V266" s="23"/>
      <c r="W266" s="23"/>
      <c r="X266" s="23"/>
      <c r="Y266" s="24"/>
    </row>
    <row r="267" spans="7:25" x14ac:dyDescent="0.25">
      <c r="V267" s="23"/>
      <c r="W267" s="23"/>
      <c r="X267" s="23"/>
      <c r="Y267" s="24"/>
    </row>
    <row r="268" spans="7:25" x14ac:dyDescent="0.25">
      <c r="V268" s="23"/>
      <c r="W268" s="23"/>
      <c r="X268" s="23"/>
      <c r="Y268" s="24"/>
    </row>
    <row r="269" spans="7:25" s="48" customFormat="1" x14ac:dyDescent="0.25">
      <c r="V269" s="23"/>
      <c r="W269" s="23"/>
      <c r="X269" s="23"/>
      <c r="Y269" s="24"/>
    </row>
    <row r="270" spans="7:25" x14ac:dyDescent="0.25">
      <c r="V270" s="23"/>
      <c r="W270" s="23"/>
      <c r="X270" s="23"/>
      <c r="Y270" s="24"/>
    </row>
    <row r="271" spans="7:25" ht="15" customHeight="1" x14ac:dyDescent="0.25"/>
    <row r="272" spans="7:25" x14ac:dyDescent="0.25">
      <c r="N272" s="25"/>
      <c r="O272" s="25"/>
      <c r="P272" s="25"/>
      <c r="Q272" s="25"/>
      <c r="R272" s="25"/>
      <c r="S272" s="25"/>
      <c r="T272" s="25"/>
      <c r="U272" s="25"/>
      <c r="V272" s="26"/>
      <c r="W272" s="25"/>
      <c r="X272" s="27"/>
      <c r="Y272" s="28"/>
    </row>
    <row r="287" spans="25:25" s="48" customFormat="1" x14ac:dyDescent="0.25">
      <c r="Y287" s="6"/>
    </row>
    <row r="288" spans="25:25" ht="15.75" thickBot="1" x14ac:dyDescent="0.3"/>
    <row r="289" spans="1:25" x14ac:dyDescent="0.25">
      <c r="G289" s="205" t="s">
        <v>2</v>
      </c>
      <c r="H289" s="206"/>
      <c r="I289" s="206"/>
      <c r="J289" s="206"/>
      <c r="K289" s="206"/>
      <c r="L289" s="206"/>
      <c r="M289" s="206"/>
      <c r="N289" s="206"/>
      <c r="O289" s="209" t="s">
        <v>3</v>
      </c>
      <c r="P289" s="209"/>
      <c r="Q289" s="67" t="s">
        <v>78</v>
      </c>
      <c r="R289" s="68"/>
    </row>
    <row r="290" spans="1:25" ht="45.75" customHeight="1" x14ac:dyDescent="0.25">
      <c r="G290" s="207"/>
      <c r="H290" s="208"/>
      <c r="I290" s="208"/>
      <c r="J290" s="208"/>
      <c r="K290" s="208"/>
      <c r="L290" s="208"/>
      <c r="M290" s="208"/>
      <c r="N290" s="208"/>
      <c r="O290" s="210"/>
      <c r="P290" s="210"/>
      <c r="Q290" s="69"/>
      <c r="R290" s="70"/>
    </row>
    <row r="291" spans="1:25" x14ac:dyDescent="0.25">
      <c r="G291" s="102" t="s">
        <v>74</v>
      </c>
      <c r="H291" s="103"/>
      <c r="I291" s="103"/>
      <c r="J291" s="103"/>
      <c r="K291" s="103"/>
      <c r="L291" s="103"/>
      <c r="M291" s="103"/>
      <c r="N291" s="103"/>
      <c r="O291" s="104">
        <f>Arkusz12!A2</f>
        <v>4511</v>
      </c>
      <c r="P291" s="104"/>
      <c r="Q291" s="71">
        <f>Arkusz12!A3</f>
        <v>4963</v>
      </c>
      <c r="R291" s="72"/>
    </row>
    <row r="292" spans="1:25" x14ac:dyDescent="0.25">
      <c r="G292" s="99" t="s">
        <v>75</v>
      </c>
      <c r="H292" s="100"/>
      <c r="I292" s="100"/>
      <c r="J292" s="100"/>
      <c r="K292" s="100"/>
      <c r="L292" s="100"/>
      <c r="M292" s="100"/>
      <c r="N292" s="100"/>
      <c r="O292" s="101">
        <f>Arkusz12!A4</f>
        <v>476</v>
      </c>
      <c r="P292" s="101"/>
      <c r="Q292" s="107">
        <f>Arkusz12!A5</f>
        <v>766</v>
      </c>
      <c r="R292" s="108"/>
    </row>
    <row r="293" spans="1:25" x14ac:dyDescent="0.25">
      <c r="G293" s="102" t="s">
        <v>76</v>
      </c>
      <c r="H293" s="103"/>
      <c r="I293" s="103"/>
      <c r="J293" s="103"/>
      <c r="K293" s="103"/>
      <c r="L293" s="103"/>
      <c r="M293" s="103"/>
      <c r="N293" s="103"/>
      <c r="O293" s="104">
        <f>Arkusz12!A6</f>
        <v>211</v>
      </c>
      <c r="P293" s="104"/>
      <c r="Q293" s="71">
        <f>Arkusz12!A7</f>
        <v>209</v>
      </c>
      <c r="R293" s="72"/>
    </row>
    <row r="294" spans="1:25" ht="15.75" thickBot="1" x14ac:dyDescent="0.3">
      <c r="G294" s="113" t="s">
        <v>77</v>
      </c>
      <c r="H294" s="114"/>
      <c r="I294" s="114"/>
      <c r="J294" s="114"/>
      <c r="K294" s="114"/>
      <c r="L294" s="114"/>
      <c r="M294" s="114"/>
      <c r="N294" s="114"/>
      <c r="O294" s="112">
        <f>Arkusz12!A8</f>
        <v>15</v>
      </c>
      <c r="P294" s="112"/>
      <c r="Q294" s="63">
        <f>Arkusz12!A9</f>
        <v>8</v>
      </c>
      <c r="R294" s="64"/>
    </row>
    <row r="295" spans="1:25" ht="15.75" thickBot="1" x14ac:dyDescent="0.3">
      <c r="G295" s="115" t="s">
        <v>73</v>
      </c>
      <c r="H295" s="116"/>
      <c r="I295" s="116"/>
      <c r="J295" s="116"/>
      <c r="K295" s="116"/>
      <c r="L295" s="116"/>
      <c r="M295" s="116"/>
      <c r="N295" s="116"/>
      <c r="O295" s="65">
        <f>SUM(O291:P294)</f>
        <v>5213</v>
      </c>
      <c r="P295" s="65"/>
      <c r="Q295" s="65">
        <f>SUM(Q291:R294)</f>
        <v>5946</v>
      </c>
      <c r="R295" s="66"/>
    </row>
    <row r="297" spans="1:25" s="48" customFormat="1" x14ac:dyDescent="0.25">
      <c r="Y297" s="6"/>
    </row>
    <row r="299" spans="1:25" x14ac:dyDescent="0.25">
      <c r="A299" s="61" t="s">
        <v>171</v>
      </c>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row>
    <row r="300" spans="1:25" x14ac:dyDescent="0.25">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row>
    <row r="301" spans="1:25" x14ac:dyDescent="0.25">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row>
    <row r="302" spans="1:25" x14ac:dyDescent="0.25">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row>
    <row r="303" spans="1:25" x14ac:dyDescent="0.25">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row>
    <row r="304" spans="1:25" x14ac:dyDescent="0.25">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row>
    <row r="305" spans="1:25" x14ac:dyDescent="0.2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row>
    <row r="306" spans="1:25" x14ac:dyDescent="0.25">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row>
    <row r="307" spans="1:25" s="45" customFormat="1" x14ac:dyDescent="0.25">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row>
    <row r="308" spans="1:25" s="45" customFormat="1" x14ac:dyDescent="0.25">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row>
    <row r="309" spans="1:25" s="45" customFormat="1" x14ac:dyDescent="0.25">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row>
    <row r="310" spans="1:25" s="45" customFormat="1" x14ac:dyDescent="0.25">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row>
    <row r="311" spans="1:25" s="45" customFormat="1" x14ac:dyDescent="0.25">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row>
    <row r="312" spans="1:25" s="45" customFormat="1" x14ac:dyDescent="0.25">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row>
    <row r="313" spans="1:25" s="45" customFormat="1" x14ac:dyDescent="0.25">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row>
    <row r="314" spans="1:25" s="45" customFormat="1" x14ac:dyDescent="0.25">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row>
    <row r="315" spans="1:25" s="45" customFormat="1" x14ac:dyDescent="0.2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row>
    <row r="316" spans="1:25" s="45" customFormat="1" x14ac:dyDescent="0.25">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row>
    <row r="317" spans="1:25" s="45" customFormat="1" x14ac:dyDescent="0.25">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row>
    <row r="318" spans="1:25" s="45" customFormat="1" x14ac:dyDescent="0.25">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row>
    <row r="319" spans="1:25" s="45" customFormat="1" x14ac:dyDescent="0.25">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row>
    <row r="320" spans="1:25" s="45" customFormat="1" x14ac:dyDescent="0.25">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row>
    <row r="321" spans="1:25" s="45" customFormat="1" x14ac:dyDescent="0.25">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row>
    <row r="322" spans="1:25" s="45" customFormat="1" x14ac:dyDescent="0.25">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row>
    <row r="323" spans="1:25" s="45" customFormat="1" x14ac:dyDescent="0.25">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row>
    <row r="324" spans="1:25" s="45" customFormat="1" x14ac:dyDescent="0.25">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row>
    <row r="325" spans="1:25" s="45" customFormat="1" x14ac:dyDescent="0.2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row>
    <row r="329" spans="1:25" s="48" customFormat="1" x14ac:dyDescent="0.25">
      <c r="Y329" s="6"/>
    </row>
    <row r="330" spans="1:25" s="48" customFormat="1" x14ac:dyDescent="0.25">
      <c r="Y330" s="6"/>
    </row>
    <row r="331" spans="1:25" s="48" customFormat="1" x14ac:dyDescent="0.25">
      <c r="Y331" s="6"/>
    </row>
    <row r="332" spans="1:25" s="48" customFormat="1" x14ac:dyDescent="0.25">
      <c r="Y332" s="6"/>
    </row>
    <row r="333" spans="1:25" s="48" customFormat="1" x14ac:dyDescent="0.25">
      <c r="Y333" s="6"/>
    </row>
    <row r="334" spans="1:25" s="48" customFormat="1" x14ac:dyDescent="0.25">
      <c r="Y334" s="6"/>
    </row>
    <row r="335" spans="1:25" s="48" customFormat="1" x14ac:dyDescent="0.25">
      <c r="Y335" s="6"/>
    </row>
    <row r="336" spans="1:25" s="48" customFormat="1" x14ac:dyDescent="0.25">
      <c r="Y336" s="6"/>
    </row>
    <row r="338" spans="1:25" ht="15" customHeight="1" x14ac:dyDescent="0.25">
      <c r="A338" s="91" t="s">
        <v>92</v>
      </c>
      <c r="B338" s="91"/>
      <c r="C338" s="91"/>
      <c r="D338" s="91"/>
      <c r="E338" s="91"/>
      <c r="F338" s="91"/>
      <c r="G338" s="91"/>
      <c r="H338" s="91"/>
      <c r="I338" s="91"/>
      <c r="J338" s="91"/>
      <c r="K338" s="91"/>
      <c r="L338" s="91"/>
      <c r="M338" s="91"/>
      <c r="N338" s="91"/>
      <c r="O338" s="91"/>
      <c r="P338" s="91"/>
      <c r="Q338" s="91"/>
      <c r="R338" s="91"/>
      <c r="S338" s="91"/>
      <c r="T338" s="91"/>
      <c r="U338" s="91"/>
    </row>
    <row r="339" spans="1:25" ht="25.5" customHeight="1" x14ac:dyDescent="0.25">
      <c r="A339" s="91"/>
      <c r="B339" s="91"/>
      <c r="C339" s="91"/>
      <c r="D339" s="91"/>
      <c r="E339" s="91"/>
      <c r="F339" s="91"/>
      <c r="G339" s="91"/>
      <c r="H339" s="91"/>
      <c r="I339" s="91"/>
      <c r="J339" s="91"/>
      <c r="K339" s="91"/>
      <c r="L339" s="91"/>
      <c r="M339" s="91"/>
      <c r="N339" s="91"/>
      <c r="O339" s="91"/>
      <c r="P339" s="91"/>
      <c r="Q339" s="91"/>
      <c r="R339" s="91"/>
      <c r="S339" s="91"/>
      <c r="T339" s="91"/>
      <c r="U339" s="91"/>
    </row>
    <row r="340" spans="1:25" ht="25.5" customHeight="1" thickBot="1" x14ac:dyDescent="0.3">
      <c r="A340" s="19"/>
      <c r="B340" s="19"/>
      <c r="C340" s="19"/>
      <c r="D340" s="19"/>
      <c r="E340" s="19"/>
      <c r="F340" s="19"/>
      <c r="G340" s="19"/>
      <c r="H340" s="19"/>
      <c r="I340" s="19"/>
      <c r="J340" s="19"/>
      <c r="K340" s="19"/>
      <c r="L340" s="174" t="str">
        <f>CONCATENATE(Arkusz18!C2," - ",Arkusz18!B2," r.")</f>
        <v>01.01.2018 - 31.08.2018 r.</v>
      </c>
      <c r="M340" s="174"/>
      <c r="N340" s="174"/>
      <c r="O340" s="174"/>
      <c r="P340" s="174"/>
      <c r="Q340" s="174"/>
      <c r="R340" s="174"/>
      <c r="S340" s="174"/>
      <c r="T340" s="174"/>
      <c r="U340" s="174"/>
      <c r="V340" s="174"/>
    </row>
    <row r="341" spans="1:25" ht="121.5" customHeight="1" x14ac:dyDescent="0.25">
      <c r="C341" s="196" t="s">
        <v>2</v>
      </c>
      <c r="D341" s="197"/>
      <c r="E341" s="197"/>
      <c r="F341" s="197"/>
      <c r="G341" s="197"/>
      <c r="H341" s="197"/>
      <c r="I341" s="197"/>
      <c r="J341" s="197"/>
      <c r="K341" s="197"/>
      <c r="L341" s="319" t="s">
        <v>80</v>
      </c>
      <c r="M341" s="319"/>
      <c r="N341" s="29" t="s">
        <v>11</v>
      </c>
      <c r="O341" s="29" t="s">
        <v>95</v>
      </c>
      <c r="P341" s="29" t="s">
        <v>85</v>
      </c>
      <c r="Q341" s="29" t="s">
        <v>52</v>
      </c>
      <c r="R341" s="29" t="s">
        <v>37</v>
      </c>
      <c r="S341" s="29" t="s">
        <v>4</v>
      </c>
      <c r="T341" s="29" t="s">
        <v>40</v>
      </c>
      <c r="U341" s="29" t="s">
        <v>84</v>
      </c>
      <c r="V341" s="319" t="s">
        <v>79</v>
      </c>
      <c r="W341" s="320"/>
      <c r="Y341" s="3"/>
    </row>
    <row r="342" spans="1:25" x14ac:dyDescent="0.25">
      <c r="C342" s="187" t="s">
        <v>32</v>
      </c>
      <c r="D342" s="188"/>
      <c r="E342" s="188"/>
      <c r="F342" s="188"/>
      <c r="G342" s="188"/>
      <c r="H342" s="188"/>
      <c r="I342" s="188"/>
      <c r="J342" s="188"/>
      <c r="K342" s="188"/>
      <c r="L342" s="194">
        <f>Arkusz13!C2</f>
        <v>5516</v>
      </c>
      <c r="M342" s="194"/>
      <c r="N342" s="30">
        <f>Arkusz13!C18</f>
        <v>347</v>
      </c>
      <c r="O342" s="30">
        <f>Arkusz13!C34</f>
        <v>336</v>
      </c>
      <c r="P342" s="30">
        <f>Arkusz13!C50</f>
        <v>237</v>
      </c>
      <c r="Q342" s="30">
        <f>Arkusz13!C66</f>
        <v>47</v>
      </c>
      <c r="R342" s="30">
        <f>Arkusz13!C82</f>
        <v>0</v>
      </c>
      <c r="S342" s="30">
        <f>Arkusz13!C98</f>
        <v>0</v>
      </c>
      <c r="T342" s="30">
        <f>Arkusz13!C114</f>
        <v>0</v>
      </c>
      <c r="U342" s="30">
        <f>Arkusz13!C130-SUM(N342:T342)</f>
        <v>2184</v>
      </c>
      <c r="V342" s="180">
        <f t="shared" ref="V342:V356" si="10">SUM(N342:U342)</f>
        <v>3151</v>
      </c>
      <c r="W342" s="181"/>
      <c r="Y342" s="3"/>
    </row>
    <row r="343" spans="1:25" x14ac:dyDescent="0.25">
      <c r="C343" s="185" t="s">
        <v>33</v>
      </c>
      <c r="D343" s="186"/>
      <c r="E343" s="186"/>
      <c r="F343" s="186"/>
      <c r="G343" s="186"/>
      <c r="H343" s="186"/>
      <c r="I343" s="186"/>
      <c r="J343" s="186"/>
      <c r="K343" s="186"/>
      <c r="L343" s="194">
        <f>Arkusz13!C3</f>
        <v>331</v>
      </c>
      <c r="M343" s="194"/>
      <c r="N343" s="30">
        <f>Arkusz13!C19</f>
        <v>86</v>
      </c>
      <c r="O343" s="30">
        <f>Arkusz13!C35</f>
        <v>23</v>
      </c>
      <c r="P343" s="30">
        <f>Arkusz13!C51</f>
        <v>45</v>
      </c>
      <c r="Q343" s="30">
        <f>Arkusz13!C67</f>
        <v>3</v>
      </c>
      <c r="R343" s="30">
        <f>Arkusz13!C83</f>
        <v>0</v>
      </c>
      <c r="S343" s="30">
        <f>Arkusz13!C99</f>
        <v>0</v>
      </c>
      <c r="T343" s="30">
        <f>Arkusz13!C115</f>
        <v>0</v>
      </c>
      <c r="U343" s="30">
        <f>Arkusz13!C131-SUM(N343:T343)</f>
        <v>124</v>
      </c>
      <c r="V343" s="180">
        <f t="shared" si="10"/>
        <v>281</v>
      </c>
      <c r="W343" s="181"/>
      <c r="Y343" s="3"/>
    </row>
    <row r="344" spans="1:25" x14ac:dyDescent="0.25">
      <c r="C344" s="187" t="s">
        <v>34</v>
      </c>
      <c r="D344" s="188"/>
      <c r="E344" s="188"/>
      <c r="F344" s="188"/>
      <c r="G344" s="188"/>
      <c r="H344" s="188"/>
      <c r="I344" s="188"/>
      <c r="J344" s="188"/>
      <c r="K344" s="188"/>
      <c r="L344" s="194">
        <f>Arkusz13!C4</f>
        <v>163</v>
      </c>
      <c r="M344" s="194"/>
      <c r="N344" s="30">
        <f>Arkusz13!C20</f>
        <v>9</v>
      </c>
      <c r="O344" s="30">
        <f>Arkusz13!C36</f>
        <v>5</v>
      </c>
      <c r="P344" s="30">
        <f>Arkusz13!C52</f>
        <v>5</v>
      </c>
      <c r="Q344" s="30">
        <f>Arkusz13!C68</f>
        <v>0</v>
      </c>
      <c r="R344" s="30">
        <f>Arkusz13!C84</f>
        <v>0</v>
      </c>
      <c r="S344" s="30">
        <f>Arkusz13!C100</f>
        <v>0</v>
      </c>
      <c r="T344" s="30">
        <f>Arkusz13!C116</f>
        <v>0</v>
      </c>
      <c r="U344" s="30">
        <f>Arkusz13!C132-SUM(N344:T344)</f>
        <v>47</v>
      </c>
      <c r="V344" s="180">
        <f t="shared" si="10"/>
        <v>66</v>
      </c>
      <c r="W344" s="181"/>
      <c r="Y344" s="3"/>
    </row>
    <row r="345" spans="1:25" x14ac:dyDescent="0.25">
      <c r="C345" s="185" t="s">
        <v>35</v>
      </c>
      <c r="D345" s="186"/>
      <c r="E345" s="186"/>
      <c r="F345" s="186"/>
      <c r="G345" s="186"/>
      <c r="H345" s="186"/>
      <c r="I345" s="186"/>
      <c r="J345" s="186"/>
      <c r="K345" s="186"/>
      <c r="L345" s="194">
        <f>Arkusz13!C5</f>
        <v>5</v>
      </c>
      <c r="M345" s="194"/>
      <c r="N345" s="30">
        <f>Arkusz13!C21</f>
        <v>0</v>
      </c>
      <c r="O345" s="30">
        <f>Arkusz13!C37</f>
        <v>0</v>
      </c>
      <c r="P345" s="30">
        <f>Arkusz13!C53</f>
        <v>0</v>
      </c>
      <c r="Q345" s="30">
        <f>Arkusz13!C69</f>
        <v>0</v>
      </c>
      <c r="R345" s="30">
        <f>Arkusz13!C85</f>
        <v>0</v>
      </c>
      <c r="S345" s="30">
        <f>Arkusz13!C101</f>
        <v>0</v>
      </c>
      <c r="T345" s="30">
        <f>Arkusz13!C117</f>
        <v>0</v>
      </c>
      <c r="U345" s="30">
        <f>Arkusz13!C133-SUM(N345:T345)</f>
        <v>0</v>
      </c>
      <c r="V345" s="180">
        <f t="shared" si="10"/>
        <v>0</v>
      </c>
      <c r="W345" s="181"/>
      <c r="Y345" s="3"/>
    </row>
    <row r="346" spans="1:25" x14ac:dyDescent="0.25">
      <c r="C346" s="187" t="s">
        <v>36</v>
      </c>
      <c r="D346" s="188"/>
      <c r="E346" s="188"/>
      <c r="F346" s="188"/>
      <c r="G346" s="188"/>
      <c r="H346" s="188"/>
      <c r="I346" s="188"/>
      <c r="J346" s="188"/>
      <c r="K346" s="188"/>
      <c r="L346" s="194">
        <f>Arkusz13!C6</f>
        <v>0</v>
      </c>
      <c r="M346" s="194"/>
      <c r="N346" s="30">
        <f>Arkusz13!C22</f>
        <v>0</v>
      </c>
      <c r="O346" s="30">
        <f>Arkusz13!C38</f>
        <v>0</v>
      </c>
      <c r="P346" s="30">
        <f>Arkusz13!C54</f>
        <v>0</v>
      </c>
      <c r="Q346" s="30">
        <f>Arkusz13!C70</f>
        <v>0</v>
      </c>
      <c r="R346" s="30">
        <f>Arkusz13!C86</f>
        <v>0</v>
      </c>
      <c r="S346" s="30">
        <f>Arkusz13!C102</f>
        <v>0</v>
      </c>
      <c r="T346" s="30">
        <f>Arkusz13!C118</f>
        <v>0</v>
      </c>
      <c r="U346" s="30">
        <f>Arkusz13!C134-SUM(N346:T346)</f>
        <v>0</v>
      </c>
      <c r="V346" s="180">
        <f t="shared" si="10"/>
        <v>0</v>
      </c>
      <c r="W346" s="181"/>
      <c r="Y346" s="3"/>
    </row>
    <row r="347" spans="1:25" x14ac:dyDescent="0.25">
      <c r="C347" s="185" t="s">
        <v>44</v>
      </c>
      <c r="D347" s="186"/>
      <c r="E347" s="186"/>
      <c r="F347" s="186"/>
      <c r="G347" s="186"/>
      <c r="H347" s="186"/>
      <c r="I347" s="186"/>
      <c r="J347" s="186"/>
      <c r="K347" s="186"/>
      <c r="L347" s="194">
        <f>Arkusz13!C7</f>
        <v>6</v>
      </c>
      <c r="M347" s="194"/>
      <c r="N347" s="30">
        <f>Arkusz13!C23</f>
        <v>0</v>
      </c>
      <c r="O347" s="30">
        <f>Arkusz13!C39</f>
        <v>0</v>
      </c>
      <c r="P347" s="30">
        <f>Arkusz13!C55</f>
        <v>0</v>
      </c>
      <c r="Q347" s="30">
        <f>Arkusz13!C71</f>
        <v>0</v>
      </c>
      <c r="R347" s="30">
        <f>Arkusz13!C87</f>
        <v>0</v>
      </c>
      <c r="S347" s="30">
        <f>Arkusz13!C103</f>
        <v>0</v>
      </c>
      <c r="T347" s="30">
        <f>Arkusz13!C119</f>
        <v>0</v>
      </c>
      <c r="U347" s="30">
        <f>Arkusz13!C135-SUM(N347:T347)</f>
        <v>0</v>
      </c>
      <c r="V347" s="180">
        <f t="shared" si="10"/>
        <v>0</v>
      </c>
      <c r="W347" s="181"/>
      <c r="Y347" s="3"/>
    </row>
    <row r="348" spans="1:25" x14ac:dyDescent="0.25">
      <c r="C348" s="187" t="s">
        <v>45</v>
      </c>
      <c r="D348" s="188"/>
      <c r="E348" s="188"/>
      <c r="F348" s="188"/>
      <c r="G348" s="188"/>
      <c r="H348" s="188"/>
      <c r="I348" s="188"/>
      <c r="J348" s="188"/>
      <c r="K348" s="188"/>
      <c r="L348" s="194">
        <f>Arkusz13!C8</f>
        <v>0</v>
      </c>
      <c r="M348" s="194"/>
      <c r="N348" s="30">
        <f>Arkusz13!C24</f>
        <v>0</v>
      </c>
      <c r="O348" s="30">
        <f>Arkusz13!C40</f>
        <v>0</v>
      </c>
      <c r="P348" s="30">
        <f>Arkusz13!C56</f>
        <v>0</v>
      </c>
      <c r="Q348" s="30">
        <f>Arkusz13!C72</f>
        <v>0</v>
      </c>
      <c r="R348" s="30">
        <f>Arkusz13!C88</f>
        <v>0</v>
      </c>
      <c r="S348" s="30">
        <f>Arkusz13!C104</f>
        <v>0</v>
      </c>
      <c r="T348" s="30">
        <f>Arkusz13!C120</f>
        <v>0</v>
      </c>
      <c r="U348" s="30">
        <f>Arkusz13!C136-SUM(N348:T348)</f>
        <v>0</v>
      </c>
      <c r="V348" s="180">
        <f t="shared" si="10"/>
        <v>0</v>
      </c>
      <c r="W348" s="181"/>
      <c r="Y348" s="3"/>
    </row>
    <row r="349" spans="1:25" x14ac:dyDescent="0.25">
      <c r="C349" s="185" t="s">
        <v>4</v>
      </c>
      <c r="D349" s="186"/>
      <c r="E349" s="186"/>
      <c r="F349" s="186"/>
      <c r="G349" s="186"/>
      <c r="H349" s="186"/>
      <c r="I349" s="186"/>
      <c r="J349" s="186"/>
      <c r="K349" s="186"/>
      <c r="L349" s="194">
        <f>Arkusz13!C9</f>
        <v>0</v>
      </c>
      <c r="M349" s="194"/>
      <c r="N349" s="30">
        <f>Arkusz13!C25</f>
        <v>0</v>
      </c>
      <c r="O349" s="30">
        <f>Arkusz13!C41</f>
        <v>0</v>
      </c>
      <c r="P349" s="30">
        <f>Arkusz13!C57</f>
        <v>0</v>
      </c>
      <c r="Q349" s="30">
        <f>Arkusz13!C73</f>
        <v>0</v>
      </c>
      <c r="R349" s="30">
        <f>Arkusz13!C89</f>
        <v>0</v>
      </c>
      <c r="S349" s="30">
        <f>Arkusz13!C105</f>
        <v>0</v>
      </c>
      <c r="T349" s="30">
        <f>Arkusz13!C121</f>
        <v>0</v>
      </c>
      <c r="U349" s="30">
        <f>Arkusz13!C137-SUM(N349:T349)</f>
        <v>0</v>
      </c>
      <c r="V349" s="180">
        <f t="shared" si="10"/>
        <v>0</v>
      </c>
      <c r="W349" s="181"/>
      <c r="Y349" s="3"/>
    </row>
    <row r="350" spans="1:25" x14ac:dyDescent="0.25">
      <c r="C350" s="187" t="s">
        <v>37</v>
      </c>
      <c r="D350" s="188"/>
      <c r="E350" s="188"/>
      <c r="F350" s="188"/>
      <c r="G350" s="188"/>
      <c r="H350" s="188"/>
      <c r="I350" s="188"/>
      <c r="J350" s="188"/>
      <c r="K350" s="188"/>
      <c r="L350" s="194">
        <f>Arkusz13!C10</f>
        <v>7</v>
      </c>
      <c r="M350" s="194"/>
      <c r="N350" s="30">
        <f>Arkusz13!C26</f>
        <v>5</v>
      </c>
      <c r="O350" s="30">
        <f>Arkusz13!C42</f>
        <v>0</v>
      </c>
      <c r="P350" s="30">
        <f>Arkusz13!C58</f>
        <v>2</v>
      </c>
      <c r="Q350" s="30">
        <f>Arkusz13!C74</f>
        <v>0</v>
      </c>
      <c r="R350" s="30">
        <f>Arkusz13!C90</f>
        <v>0</v>
      </c>
      <c r="S350" s="30">
        <f>Arkusz13!C106</f>
        <v>0</v>
      </c>
      <c r="T350" s="30">
        <f>Arkusz13!C122</f>
        <v>0</v>
      </c>
      <c r="U350" s="30">
        <f>Arkusz13!C138-SUM(N350:T350)</f>
        <v>0</v>
      </c>
      <c r="V350" s="180">
        <f t="shared" si="10"/>
        <v>7</v>
      </c>
      <c r="W350" s="181"/>
      <c r="Y350" s="3"/>
    </row>
    <row r="351" spans="1:25" x14ac:dyDescent="0.25">
      <c r="C351" s="185" t="s">
        <v>38</v>
      </c>
      <c r="D351" s="186"/>
      <c r="E351" s="186"/>
      <c r="F351" s="186"/>
      <c r="G351" s="186"/>
      <c r="H351" s="186"/>
      <c r="I351" s="186"/>
      <c r="J351" s="186"/>
      <c r="K351" s="186"/>
      <c r="L351" s="194">
        <f>Arkusz13!C11</f>
        <v>1</v>
      </c>
      <c r="M351" s="194"/>
      <c r="N351" s="30">
        <f>Arkusz13!C27</f>
        <v>0</v>
      </c>
      <c r="O351" s="30">
        <f>Arkusz13!C43</f>
        <v>0</v>
      </c>
      <c r="P351" s="30">
        <f>Arkusz13!C59</f>
        <v>0</v>
      </c>
      <c r="Q351" s="30">
        <f>Arkusz13!C75</f>
        <v>0</v>
      </c>
      <c r="R351" s="30">
        <f>Arkusz13!C91</f>
        <v>0</v>
      </c>
      <c r="S351" s="30">
        <f>Arkusz13!C107</f>
        <v>0</v>
      </c>
      <c r="T351" s="30">
        <f>Arkusz13!C123</f>
        <v>0</v>
      </c>
      <c r="U351" s="30">
        <f>Arkusz13!C139-SUM(N351:T351)</f>
        <v>0</v>
      </c>
      <c r="V351" s="180">
        <f t="shared" si="10"/>
        <v>0</v>
      </c>
      <c r="W351" s="181"/>
      <c r="Y351" s="3"/>
    </row>
    <row r="352" spans="1:25" x14ac:dyDescent="0.25">
      <c r="C352" s="187" t="s">
        <v>39</v>
      </c>
      <c r="D352" s="188"/>
      <c r="E352" s="188"/>
      <c r="F352" s="188"/>
      <c r="G352" s="188"/>
      <c r="H352" s="188"/>
      <c r="I352" s="188"/>
      <c r="J352" s="188"/>
      <c r="K352" s="188"/>
      <c r="L352" s="194">
        <f>Arkusz13!C12</f>
        <v>1588</v>
      </c>
      <c r="M352" s="194"/>
      <c r="N352" s="30">
        <f>Arkusz13!C28</f>
        <v>206</v>
      </c>
      <c r="O352" s="30">
        <f>Arkusz13!C44</f>
        <v>24</v>
      </c>
      <c r="P352" s="30">
        <f>Arkusz13!C60</f>
        <v>31</v>
      </c>
      <c r="Q352" s="30">
        <f>Arkusz13!C76</f>
        <v>58</v>
      </c>
      <c r="R352" s="30">
        <f>Arkusz13!C92</f>
        <v>22</v>
      </c>
      <c r="S352" s="30">
        <f>Arkusz13!C108</f>
        <v>0</v>
      </c>
      <c r="T352" s="30">
        <f>Arkusz13!C124</f>
        <v>122</v>
      </c>
      <c r="U352" s="30">
        <f>Arkusz13!C140-SUM(N352:T352)</f>
        <v>253</v>
      </c>
      <c r="V352" s="180">
        <f t="shared" si="10"/>
        <v>716</v>
      </c>
      <c r="W352" s="181"/>
      <c r="Y352" s="3"/>
    </row>
    <row r="353" spans="3:25" x14ac:dyDescent="0.25">
      <c r="C353" s="187" t="s">
        <v>10</v>
      </c>
      <c r="D353" s="188"/>
      <c r="E353" s="188"/>
      <c r="F353" s="188"/>
      <c r="G353" s="188"/>
      <c r="H353" s="188"/>
      <c r="I353" s="188"/>
      <c r="J353" s="188"/>
      <c r="K353" s="188"/>
      <c r="L353" s="194">
        <f>Arkusz13!C14</f>
        <v>11</v>
      </c>
      <c r="M353" s="194"/>
      <c r="N353" s="30">
        <f>Arkusz13!C30</f>
        <v>0</v>
      </c>
      <c r="O353" s="30">
        <f>Arkusz13!C46</f>
        <v>0</v>
      </c>
      <c r="P353" s="30">
        <f>Arkusz13!C62</f>
        <v>0</v>
      </c>
      <c r="Q353" s="30">
        <f>Arkusz13!C78</f>
        <v>0</v>
      </c>
      <c r="R353" s="30">
        <f>Arkusz13!C94</f>
        <v>0</v>
      </c>
      <c r="S353" s="30">
        <f>Arkusz13!C110</f>
        <v>0</v>
      </c>
      <c r="T353" s="30">
        <f>Arkusz13!C126</f>
        <v>0</v>
      </c>
      <c r="U353" s="30">
        <f>Arkusz13!C142-SUM(N353:T353)</f>
        <v>0</v>
      </c>
      <c r="V353" s="180">
        <f t="shared" si="10"/>
        <v>0</v>
      </c>
      <c r="W353" s="181"/>
      <c r="Y353" s="3"/>
    </row>
    <row r="354" spans="3:25" x14ac:dyDescent="0.25">
      <c r="C354" s="185" t="s">
        <v>41</v>
      </c>
      <c r="D354" s="186"/>
      <c r="E354" s="186"/>
      <c r="F354" s="186"/>
      <c r="G354" s="186"/>
      <c r="H354" s="186"/>
      <c r="I354" s="186"/>
      <c r="J354" s="186"/>
      <c r="K354" s="186"/>
      <c r="L354" s="194">
        <f>Arkusz13!C15</f>
        <v>7</v>
      </c>
      <c r="M354" s="194"/>
      <c r="N354" s="30">
        <f>Arkusz13!C31</f>
        <v>1</v>
      </c>
      <c r="O354" s="30">
        <f>Arkusz13!C47</f>
        <v>0</v>
      </c>
      <c r="P354" s="30">
        <f>Arkusz13!C63</f>
        <v>0</v>
      </c>
      <c r="Q354" s="30">
        <f>Arkusz13!C79</f>
        <v>0</v>
      </c>
      <c r="R354" s="30">
        <f>Arkusz13!C95</f>
        <v>0</v>
      </c>
      <c r="S354" s="30">
        <f>Arkusz13!C111</f>
        <v>0</v>
      </c>
      <c r="T354" s="30">
        <f>Arkusz13!C127</f>
        <v>0</v>
      </c>
      <c r="U354" s="30">
        <f>Arkusz13!C143-SUM(N354:T354)</f>
        <v>1</v>
      </c>
      <c r="V354" s="180">
        <f t="shared" si="10"/>
        <v>2</v>
      </c>
      <c r="W354" s="181"/>
      <c r="Y354" s="3"/>
    </row>
    <row r="355" spans="3:25" x14ac:dyDescent="0.25">
      <c r="C355" s="187" t="s">
        <v>42</v>
      </c>
      <c r="D355" s="188"/>
      <c r="E355" s="188"/>
      <c r="F355" s="188"/>
      <c r="G355" s="188"/>
      <c r="H355" s="188"/>
      <c r="I355" s="188"/>
      <c r="J355" s="188"/>
      <c r="K355" s="188"/>
      <c r="L355" s="194">
        <f>Arkusz13!C16</f>
        <v>0</v>
      </c>
      <c r="M355" s="194"/>
      <c r="N355" s="30">
        <f>Arkusz13!C32</f>
        <v>0</v>
      </c>
      <c r="O355" s="30">
        <f>Arkusz13!C48</f>
        <v>0</v>
      </c>
      <c r="P355" s="30">
        <f>Arkusz13!C64</f>
        <v>0</v>
      </c>
      <c r="Q355" s="30">
        <f>Arkusz13!C80</f>
        <v>0</v>
      </c>
      <c r="R355" s="30">
        <f>Arkusz13!C96</f>
        <v>0</v>
      </c>
      <c r="S355" s="30">
        <f>Arkusz13!C112</f>
        <v>0</v>
      </c>
      <c r="T355" s="30">
        <f>Arkusz13!C128</f>
        <v>0</v>
      </c>
      <c r="U355" s="30">
        <f>Arkusz13!C144-SUM(N355:T355)</f>
        <v>0</v>
      </c>
      <c r="V355" s="180">
        <f t="shared" si="10"/>
        <v>0</v>
      </c>
      <c r="W355" s="181"/>
      <c r="Y355" s="3"/>
    </row>
    <row r="356" spans="3:25" ht="15.75" thickBot="1" x14ac:dyDescent="0.3">
      <c r="C356" s="317" t="s">
        <v>43</v>
      </c>
      <c r="D356" s="318"/>
      <c r="E356" s="318"/>
      <c r="F356" s="318"/>
      <c r="G356" s="318"/>
      <c r="H356" s="318"/>
      <c r="I356" s="318"/>
      <c r="J356" s="318"/>
      <c r="K356" s="318"/>
      <c r="L356" s="194">
        <f>Arkusz13!C17</f>
        <v>3</v>
      </c>
      <c r="M356" s="194"/>
      <c r="N356" s="30">
        <f>Arkusz13!C33</f>
        <v>2</v>
      </c>
      <c r="O356" s="30">
        <f>Arkusz13!C49</f>
        <v>0</v>
      </c>
      <c r="P356" s="30">
        <f>Arkusz13!C65</f>
        <v>0</v>
      </c>
      <c r="Q356" s="30">
        <f>Arkusz13!C81</f>
        <v>0</v>
      </c>
      <c r="R356" s="30">
        <f>Arkusz13!C97</f>
        <v>0</v>
      </c>
      <c r="S356" s="30">
        <f>Arkusz13!C113</f>
        <v>0</v>
      </c>
      <c r="T356" s="30">
        <f>Arkusz13!C129</f>
        <v>0</v>
      </c>
      <c r="U356" s="30">
        <f>Arkusz13!C145-SUM(N356:T356)</f>
        <v>1</v>
      </c>
      <c r="V356" s="180">
        <f t="shared" si="10"/>
        <v>3</v>
      </c>
      <c r="W356" s="181"/>
      <c r="Y356" s="3"/>
    </row>
    <row r="357" spans="3:25" ht="15.75" thickBot="1" x14ac:dyDescent="0.3">
      <c r="C357" s="308" t="s">
        <v>1</v>
      </c>
      <c r="D357" s="309"/>
      <c r="E357" s="309"/>
      <c r="F357" s="309"/>
      <c r="G357" s="309"/>
      <c r="H357" s="309"/>
      <c r="I357" s="309"/>
      <c r="J357" s="309"/>
      <c r="K357" s="309"/>
      <c r="L357" s="195">
        <f>SUM(L342:L356)</f>
        <v>7638</v>
      </c>
      <c r="M357" s="195"/>
      <c r="N357" s="31">
        <f t="shared" ref="N357:V357" si="11">SUM(N342:N356)</f>
        <v>656</v>
      </c>
      <c r="O357" s="31">
        <f t="shared" si="11"/>
        <v>388</v>
      </c>
      <c r="P357" s="31">
        <f t="shared" si="11"/>
        <v>320</v>
      </c>
      <c r="Q357" s="31">
        <f t="shared" si="11"/>
        <v>108</v>
      </c>
      <c r="R357" s="31">
        <f t="shared" si="11"/>
        <v>22</v>
      </c>
      <c r="S357" s="31">
        <f t="shared" si="11"/>
        <v>0</v>
      </c>
      <c r="T357" s="31">
        <f t="shared" si="11"/>
        <v>122</v>
      </c>
      <c r="U357" s="31">
        <f t="shared" si="11"/>
        <v>2610</v>
      </c>
      <c r="V357" s="195">
        <f t="shared" si="11"/>
        <v>4226</v>
      </c>
      <c r="W357" s="310"/>
      <c r="Y357" s="3"/>
    </row>
    <row r="360" spans="3:25" ht="15" customHeight="1" x14ac:dyDescent="0.25"/>
    <row r="380" spans="1:25" ht="15.75" thickBot="1" x14ac:dyDescent="0.3"/>
    <row r="381" spans="1:25" ht="21.75" customHeight="1" x14ac:dyDescent="0.25">
      <c r="D381" s="192" t="s">
        <v>2</v>
      </c>
      <c r="E381" s="193"/>
      <c r="F381" s="193"/>
      <c r="G381" s="193"/>
      <c r="H381" s="193"/>
      <c r="I381" s="193"/>
      <c r="J381" s="193"/>
      <c r="K381" s="193"/>
      <c r="L381" s="193" t="s">
        <v>3</v>
      </c>
      <c r="M381" s="193"/>
      <c r="N381" s="157" t="s">
        <v>87</v>
      </c>
      <c r="O381" s="157"/>
      <c r="P381" s="157"/>
      <c r="Q381" s="311" t="s">
        <v>88</v>
      </c>
      <c r="R381" s="312"/>
      <c r="S381" s="313"/>
    </row>
    <row r="382" spans="1:25" ht="15.75" thickBot="1" x14ac:dyDescent="0.3">
      <c r="D382" s="190" t="s">
        <v>86</v>
      </c>
      <c r="E382" s="191"/>
      <c r="F382" s="191"/>
      <c r="G382" s="191"/>
      <c r="H382" s="191"/>
      <c r="I382" s="191"/>
      <c r="J382" s="191"/>
      <c r="K382" s="191"/>
      <c r="L382" s="189">
        <f>Arkusz14!B2</f>
        <v>17</v>
      </c>
      <c r="M382" s="189"/>
      <c r="N382" s="189">
        <f>Arkusz14!B3</f>
        <v>17</v>
      </c>
      <c r="O382" s="189"/>
      <c r="P382" s="189"/>
      <c r="Q382" s="314">
        <f>Arkusz14!B4</f>
        <v>0</v>
      </c>
      <c r="R382" s="315"/>
      <c r="S382" s="316"/>
    </row>
    <row r="383" spans="1:25" x14ac:dyDescent="0.25">
      <c r="A383" s="23"/>
      <c r="B383" s="23"/>
      <c r="C383" s="23"/>
      <c r="D383" s="23"/>
      <c r="E383" s="23"/>
      <c r="F383" s="23"/>
      <c r="G383" s="23"/>
      <c r="H383" s="23"/>
      <c r="I383" s="23"/>
      <c r="J383" s="23"/>
      <c r="K383" s="23"/>
      <c r="L383" s="23"/>
      <c r="M383" s="23"/>
      <c r="N383" s="23"/>
      <c r="O383" s="23"/>
      <c r="P383" s="23"/>
      <c r="Q383" s="23"/>
      <c r="R383" s="23"/>
      <c r="S383" s="23"/>
      <c r="T383" s="23"/>
      <c r="U383" s="23"/>
    </row>
    <row r="384" spans="1:25" x14ac:dyDescent="0.25">
      <c r="A384" s="61" t="s">
        <v>163</v>
      </c>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row>
    <row r="385" spans="1:25" x14ac:dyDescent="0.2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row>
    <row r="386" spans="1:25" x14ac:dyDescent="0.25">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row>
    <row r="387" spans="1:25" x14ac:dyDescent="0.25">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row>
    <row r="388" spans="1:25" x14ac:dyDescent="0.25">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row>
    <row r="389" spans="1:25" s="46" customFormat="1" x14ac:dyDescent="0.25">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row>
    <row r="390" spans="1:25" s="46" customFormat="1" x14ac:dyDescent="0.25">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row>
    <row r="391" spans="1:25" x14ac:dyDescent="0.25">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row>
    <row r="394" spans="1:25" x14ac:dyDescent="0.25">
      <c r="A394" s="10" t="s">
        <v>164</v>
      </c>
      <c r="B394" s="10"/>
      <c r="C394" s="10"/>
      <c r="D394" s="10"/>
      <c r="E394" s="10"/>
      <c r="F394" s="10"/>
    </row>
    <row r="395" spans="1:25" ht="15.75" thickBot="1" x14ac:dyDescent="0.3"/>
    <row r="396" spans="1:25" x14ac:dyDescent="0.25">
      <c r="D396" s="175" t="s">
        <v>26</v>
      </c>
      <c r="E396" s="176"/>
      <c r="F396" s="176"/>
      <c r="G396" s="176"/>
      <c r="H396" s="176" t="s">
        <v>3</v>
      </c>
      <c r="I396" s="176"/>
      <c r="J396" s="176"/>
      <c r="K396" s="176" t="s">
        <v>21</v>
      </c>
      <c r="L396" s="176"/>
      <c r="M396" s="177"/>
    </row>
    <row r="397" spans="1:25" x14ac:dyDescent="0.25">
      <c r="D397" s="178" t="s">
        <v>19</v>
      </c>
      <c r="E397" s="179"/>
      <c r="F397" s="179"/>
      <c r="G397" s="179"/>
      <c r="H397" s="180">
        <v>79421</v>
      </c>
      <c r="I397" s="180"/>
      <c r="J397" s="180"/>
      <c r="K397" s="180">
        <v>82088</v>
      </c>
      <c r="L397" s="180"/>
      <c r="M397" s="181"/>
    </row>
    <row r="398" spans="1:25" x14ac:dyDescent="0.25">
      <c r="D398" s="182" t="s">
        <v>145</v>
      </c>
      <c r="E398" s="183"/>
      <c r="F398" s="183"/>
      <c r="G398" s="183"/>
      <c r="H398" s="180">
        <v>2336</v>
      </c>
      <c r="I398" s="180"/>
      <c r="J398" s="180"/>
      <c r="K398" s="180">
        <v>2553</v>
      </c>
      <c r="L398" s="180"/>
      <c r="M398" s="181"/>
    </row>
    <row r="399" spans="1:25" ht="15.75" thickBot="1" x14ac:dyDescent="0.3">
      <c r="D399" s="298" t="s">
        <v>20</v>
      </c>
      <c r="E399" s="299"/>
      <c r="F399" s="299"/>
      <c r="G399" s="299"/>
      <c r="H399" s="180">
        <v>2175</v>
      </c>
      <c r="I399" s="180"/>
      <c r="J399" s="180"/>
      <c r="K399" s="180">
        <v>2090</v>
      </c>
      <c r="L399" s="180"/>
      <c r="M399" s="181"/>
    </row>
    <row r="400" spans="1:25" ht="15.75" thickBot="1" x14ac:dyDescent="0.3">
      <c r="D400" s="287" t="s">
        <v>1</v>
      </c>
      <c r="E400" s="288"/>
      <c r="F400" s="288"/>
      <c r="G400" s="288"/>
      <c r="H400" s="117">
        <f>SUM(H397:H399)</f>
        <v>83932</v>
      </c>
      <c r="I400" s="117"/>
      <c r="J400" s="117"/>
      <c r="K400" s="117">
        <f>SUM(K397:K399)</f>
        <v>86731</v>
      </c>
      <c r="L400" s="117"/>
      <c r="M400" s="289"/>
    </row>
    <row r="401" spans="4:13" x14ac:dyDescent="0.25">
      <c r="D401" s="35"/>
      <c r="E401" s="35"/>
      <c r="F401" s="35"/>
      <c r="G401" s="35"/>
      <c r="H401" s="52"/>
      <c r="I401" s="52"/>
      <c r="J401" s="52"/>
      <c r="K401" s="52"/>
      <c r="L401" s="52"/>
      <c r="M401" s="52"/>
    </row>
    <row r="402" spans="4:13" x14ac:dyDescent="0.25">
      <c r="D402" s="33"/>
      <c r="E402" s="33"/>
      <c r="F402" s="33"/>
      <c r="G402" s="33"/>
      <c r="H402" s="34"/>
      <c r="I402" s="34"/>
      <c r="J402" s="34"/>
      <c r="K402" s="34"/>
      <c r="L402" s="34"/>
      <c r="M402" s="34"/>
    </row>
    <row r="403" spans="4:13" x14ac:dyDescent="0.25">
      <c r="D403" s="33"/>
      <c r="E403" s="33"/>
      <c r="F403" s="33"/>
      <c r="G403" s="33"/>
      <c r="H403" s="34"/>
      <c r="I403" s="34"/>
      <c r="J403" s="34"/>
      <c r="K403" s="34"/>
      <c r="L403" s="34"/>
      <c r="M403" s="34"/>
    </row>
    <row r="404" spans="4:13" x14ac:dyDescent="0.25">
      <c r="D404" s="35"/>
      <c r="E404" s="35"/>
      <c r="F404" s="35"/>
      <c r="G404" s="35"/>
      <c r="H404" s="35"/>
      <c r="I404" s="35"/>
      <c r="J404" s="35"/>
      <c r="K404" s="35"/>
      <c r="L404" s="35"/>
      <c r="M404" s="35"/>
    </row>
    <row r="405" spans="4:13" x14ac:dyDescent="0.25">
      <c r="D405" s="35"/>
      <c r="E405" s="35"/>
      <c r="F405" s="35"/>
      <c r="G405" s="35"/>
      <c r="H405" s="35"/>
      <c r="I405" s="35"/>
      <c r="J405" s="35"/>
      <c r="K405" s="35"/>
      <c r="L405" s="35"/>
      <c r="M405" s="35"/>
    </row>
    <row r="406" spans="4:13" x14ac:dyDescent="0.25">
      <c r="D406" s="35"/>
      <c r="E406" s="35"/>
      <c r="F406" s="35"/>
      <c r="G406" s="35"/>
      <c r="H406" s="35"/>
      <c r="I406" s="35"/>
      <c r="J406" s="35"/>
      <c r="K406" s="35"/>
      <c r="L406" s="35"/>
      <c r="M406" s="35"/>
    </row>
    <row r="407" spans="4:13" x14ac:dyDescent="0.25">
      <c r="D407" s="35"/>
      <c r="E407" s="35"/>
      <c r="F407" s="35"/>
      <c r="G407" s="35"/>
      <c r="H407" s="35"/>
      <c r="I407" s="35"/>
      <c r="J407" s="35"/>
      <c r="K407" s="35"/>
      <c r="L407" s="35"/>
      <c r="M407" s="35"/>
    </row>
    <row r="408" spans="4:13" x14ac:dyDescent="0.25">
      <c r="D408" s="35"/>
      <c r="E408" s="35"/>
      <c r="F408" s="35"/>
      <c r="G408" s="35"/>
      <c r="H408" s="35"/>
      <c r="I408" s="35"/>
      <c r="J408" s="35"/>
      <c r="K408" s="35"/>
      <c r="L408" s="35"/>
      <c r="M408" s="35"/>
    </row>
    <row r="409" spans="4:13" x14ac:dyDescent="0.25">
      <c r="D409" s="35"/>
      <c r="E409" s="35"/>
      <c r="F409" s="35"/>
      <c r="G409" s="35"/>
      <c r="H409" s="35"/>
      <c r="I409" s="35"/>
      <c r="J409" s="35"/>
      <c r="K409" s="35"/>
      <c r="L409" s="35"/>
      <c r="M409" s="35"/>
    </row>
    <row r="410" spans="4:13" x14ac:dyDescent="0.25">
      <c r="D410" s="35"/>
      <c r="E410" s="35"/>
      <c r="F410" s="35"/>
      <c r="G410" s="35"/>
      <c r="H410" s="35"/>
      <c r="I410" s="35"/>
      <c r="J410" s="35"/>
      <c r="K410" s="35"/>
      <c r="L410" s="35"/>
      <c r="M410" s="35"/>
    </row>
    <row r="411" spans="4:13" x14ac:dyDescent="0.25">
      <c r="D411" s="35"/>
      <c r="E411" s="35"/>
      <c r="F411" s="35"/>
      <c r="G411" s="35"/>
      <c r="H411" s="35"/>
      <c r="I411" s="35"/>
      <c r="J411" s="35"/>
      <c r="K411" s="35"/>
      <c r="L411" s="35"/>
      <c r="M411" s="35"/>
    </row>
    <row r="412" spans="4:13" x14ac:dyDescent="0.25">
      <c r="D412" s="35"/>
      <c r="E412" s="35"/>
      <c r="F412" s="35"/>
      <c r="G412" s="35"/>
      <c r="H412" s="35"/>
      <c r="I412" s="35"/>
      <c r="J412" s="35"/>
      <c r="K412" s="35"/>
      <c r="L412" s="35"/>
      <c r="M412" s="35"/>
    </row>
    <row r="413" spans="4:13" x14ac:dyDescent="0.25">
      <c r="D413" s="35"/>
      <c r="E413" s="35"/>
      <c r="F413" s="35"/>
      <c r="G413" s="35"/>
      <c r="H413" s="35"/>
      <c r="I413" s="35"/>
      <c r="J413" s="35"/>
      <c r="K413" s="35"/>
      <c r="L413" s="35"/>
      <c r="M413" s="35"/>
    </row>
    <row r="414" spans="4:13" x14ac:dyDescent="0.25">
      <c r="D414" s="35"/>
      <c r="E414" s="35"/>
      <c r="F414" s="35"/>
      <c r="G414" s="35"/>
      <c r="H414" s="35"/>
      <c r="I414" s="35"/>
      <c r="J414" s="35"/>
      <c r="K414" s="35"/>
      <c r="L414" s="35"/>
      <c r="M414" s="35"/>
    </row>
    <row r="415" spans="4:13" x14ac:dyDescent="0.25">
      <c r="D415" s="35"/>
      <c r="E415" s="35"/>
      <c r="F415" s="35"/>
      <c r="G415" s="35"/>
      <c r="H415" s="35"/>
      <c r="I415" s="35"/>
      <c r="J415" s="35"/>
      <c r="K415" s="35"/>
      <c r="L415" s="35"/>
      <c r="M415" s="35"/>
    </row>
    <row r="416" spans="4:13" x14ac:dyDescent="0.25">
      <c r="D416" s="35"/>
      <c r="E416" s="35"/>
      <c r="F416" s="35"/>
      <c r="G416" s="35"/>
      <c r="H416" s="35"/>
      <c r="I416" s="35"/>
      <c r="J416" s="35"/>
      <c r="K416" s="35"/>
      <c r="L416" s="35"/>
      <c r="M416" s="35"/>
    </row>
    <row r="419" spans="1:25" x14ac:dyDescent="0.25">
      <c r="A419" s="61" t="s">
        <v>172</v>
      </c>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row>
    <row r="420" spans="1:25" x14ac:dyDescent="0.25">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row>
    <row r="421" spans="1:25" x14ac:dyDescent="0.25">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row>
    <row r="423" spans="1:25" x14ac:dyDescent="0.25">
      <c r="A423" s="10" t="s">
        <v>46</v>
      </c>
      <c r="B423" s="10"/>
      <c r="C423" s="10"/>
      <c r="D423" s="10"/>
      <c r="E423" s="10"/>
      <c r="F423" s="10"/>
      <c r="G423" s="10"/>
      <c r="H423" s="10"/>
      <c r="I423" s="10"/>
      <c r="J423" s="10"/>
    </row>
    <row r="424" spans="1:25" ht="15.75" thickBot="1" x14ac:dyDescent="0.3">
      <c r="A424" s="10"/>
      <c r="B424" s="10"/>
      <c r="C424" s="10"/>
      <c r="D424" s="10"/>
      <c r="E424" s="10"/>
      <c r="F424" s="10"/>
      <c r="G424" s="10"/>
      <c r="H424" s="10"/>
      <c r="I424" s="10"/>
      <c r="J424" s="10"/>
    </row>
    <row r="425" spans="1:25" x14ac:dyDescent="0.25">
      <c r="D425" s="290" t="s">
        <v>48</v>
      </c>
      <c r="E425" s="291"/>
      <c r="F425" s="291"/>
      <c r="G425" s="294" t="str">
        <f>CONCATENATE(Arkusz18!A2," - ",Arkusz18!B2," r.")</f>
        <v>01.08.2018 - 31.08.2018 r.</v>
      </c>
      <c r="H425" s="294"/>
      <c r="I425" s="294"/>
      <c r="J425" s="294"/>
      <c r="K425" s="294"/>
      <c r="L425" s="294"/>
      <c r="M425" s="294"/>
      <c r="N425" s="294"/>
      <c r="O425" s="294"/>
      <c r="P425" s="294"/>
      <c r="Q425" s="294"/>
      <c r="R425" s="295"/>
    </row>
    <row r="426" spans="1:25" ht="24" customHeight="1" x14ac:dyDescent="0.25">
      <c r="D426" s="292"/>
      <c r="E426" s="293"/>
      <c r="F426" s="293"/>
      <c r="G426" s="296" t="s">
        <v>64</v>
      </c>
      <c r="H426" s="296"/>
      <c r="I426" s="296"/>
      <c r="J426" s="296" t="s">
        <v>91</v>
      </c>
      <c r="K426" s="296"/>
      <c r="L426" s="296"/>
      <c r="M426" s="296" t="s">
        <v>63</v>
      </c>
      <c r="N426" s="296"/>
      <c r="O426" s="296"/>
      <c r="P426" s="296" t="s">
        <v>90</v>
      </c>
      <c r="Q426" s="296"/>
      <c r="R426" s="297"/>
    </row>
    <row r="427" spans="1:25" ht="15" customHeight="1" x14ac:dyDescent="0.25">
      <c r="D427" s="172" t="s">
        <v>89</v>
      </c>
      <c r="E427" s="173"/>
      <c r="F427" s="173"/>
      <c r="G427" s="184">
        <f>Arkusz16!A2</f>
        <v>0</v>
      </c>
      <c r="H427" s="184"/>
      <c r="I427" s="184"/>
      <c r="J427" s="184">
        <f>Arkusz16!A3</f>
        <v>0</v>
      </c>
      <c r="K427" s="184"/>
      <c r="L427" s="184"/>
      <c r="M427" s="184">
        <f>Arkusz16!A4</f>
        <v>1</v>
      </c>
      <c r="N427" s="184"/>
      <c r="O427" s="184"/>
      <c r="P427" s="184">
        <f>Arkusz16!A5</f>
        <v>0</v>
      </c>
      <c r="Q427" s="184"/>
      <c r="R427" s="184"/>
    </row>
    <row r="428" spans="1:25" x14ac:dyDescent="0.25">
      <c r="D428" s="166" t="s">
        <v>50</v>
      </c>
      <c r="E428" s="167"/>
      <c r="F428" s="167"/>
      <c r="G428" s="168">
        <f>Arkusz16!A6</f>
        <v>774</v>
      </c>
      <c r="H428" s="168"/>
      <c r="I428" s="168"/>
      <c r="J428" s="169">
        <f>Arkusz16!A7</f>
        <v>4</v>
      </c>
      <c r="K428" s="170"/>
      <c r="L428" s="171"/>
      <c r="M428" s="169">
        <f>Arkusz16!A8</f>
        <v>13</v>
      </c>
      <c r="N428" s="170"/>
      <c r="O428" s="171"/>
      <c r="P428" s="169">
        <f>Arkusz16!A9</f>
        <v>1</v>
      </c>
      <c r="Q428" s="170"/>
      <c r="R428" s="171"/>
    </row>
    <row r="429" spans="1:25" ht="15.75" thickBot="1" x14ac:dyDescent="0.3">
      <c r="D429" s="305" t="s">
        <v>51</v>
      </c>
      <c r="E429" s="306"/>
      <c r="F429" s="306"/>
      <c r="G429" s="302">
        <f>Arkusz16!A10</f>
        <v>336</v>
      </c>
      <c r="H429" s="302"/>
      <c r="I429" s="302"/>
      <c r="J429" s="302">
        <f>Arkusz16!A11</f>
        <v>3</v>
      </c>
      <c r="K429" s="302"/>
      <c r="L429" s="302"/>
      <c r="M429" s="302">
        <f>Arkusz16!A12</f>
        <v>11</v>
      </c>
      <c r="N429" s="302"/>
      <c r="O429" s="302"/>
      <c r="P429" s="302">
        <f>Arkusz16!A13</f>
        <v>2</v>
      </c>
      <c r="Q429" s="302"/>
      <c r="R429" s="302"/>
    </row>
    <row r="430" spans="1:25" ht="15.75" thickBot="1" x14ac:dyDescent="0.3">
      <c r="D430" s="303" t="s">
        <v>49</v>
      </c>
      <c r="E430" s="304"/>
      <c r="F430" s="304"/>
      <c r="G430" s="300">
        <f>SUM(G427:I429)</f>
        <v>1110</v>
      </c>
      <c r="H430" s="300"/>
      <c r="I430" s="300"/>
      <c r="J430" s="300">
        <f t="shared" ref="J430" si="12">SUM(J427:L429)</f>
        <v>7</v>
      </c>
      <c r="K430" s="300"/>
      <c r="L430" s="300"/>
      <c r="M430" s="300">
        <f t="shared" ref="M430" si="13">SUM(M427:O429)</f>
        <v>25</v>
      </c>
      <c r="N430" s="300"/>
      <c r="O430" s="300"/>
      <c r="P430" s="300">
        <f t="shared" ref="P430" si="14">SUM(P427:R429)</f>
        <v>3</v>
      </c>
      <c r="Q430" s="300"/>
      <c r="R430" s="301"/>
    </row>
    <row r="431" spans="1:25" x14ac:dyDescent="0.25">
      <c r="A431" s="36"/>
      <c r="B431" s="36"/>
      <c r="C431" s="36"/>
      <c r="D431" s="32"/>
      <c r="E431" s="32"/>
      <c r="F431" s="32"/>
      <c r="G431" s="32"/>
      <c r="H431" s="32"/>
      <c r="I431" s="32"/>
      <c r="J431" s="32"/>
      <c r="K431" s="32"/>
      <c r="L431" s="32"/>
      <c r="M431" s="32"/>
      <c r="N431" s="32"/>
      <c r="O431" s="32"/>
    </row>
    <row r="433" spans="1:25" ht="15.75" thickBot="1" x14ac:dyDescent="0.3"/>
    <row r="434" spans="1:25" x14ac:dyDescent="0.25">
      <c r="D434" s="290" t="s">
        <v>48</v>
      </c>
      <c r="E434" s="291"/>
      <c r="F434" s="291"/>
      <c r="G434" s="294" t="str">
        <f>CONCATENATE(Arkusz18!C2," - ",Arkusz18!B2," r.")</f>
        <v>01.01.2018 - 31.08.2018 r.</v>
      </c>
      <c r="H434" s="294"/>
      <c r="I434" s="294"/>
      <c r="J434" s="294"/>
      <c r="K434" s="294"/>
      <c r="L434" s="294"/>
      <c r="M434" s="294"/>
      <c r="N434" s="294"/>
      <c r="O434" s="294"/>
      <c r="P434" s="294"/>
      <c r="Q434" s="294"/>
      <c r="R434" s="295"/>
    </row>
    <row r="435" spans="1:25" ht="23.25" customHeight="1" x14ac:dyDescent="0.25">
      <c r="D435" s="292"/>
      <c r="E435" s="293"/>
      <c r="F435" s="293"/>
      <c r="G435" s="296" t="s">
        <v>64</v>
      </c>
      <c r="H435" s="296"/>
      <c r="I435" s="296"/>
      <c r="J435" s="296" t="s">
        <v>91</v>
      </c>
      <c r="K435" s="296"/>
      <c r="L435" s="296"/>
      <c r="M435" s="296" t="s">
        <v>63</v>
      </c>
      <c r="N435" s="296"/>
      <c r="O435" s="296"/>
      <c r="P435" s="296" t="s">
        <v>90</v>
      </c>
      <c r="Q435" s="296"/>
      <c r="R435" s="297"/>
    </row>
    <row r="436" spans="1:25" x14ac:dyDescent="0.25">
      <c r="D436" s="172" t="s">
        <v>89</v>
      </c>
      <c r="E436" s="173"/>
      <c r="F436" s="173"/>
      <c r="G436" s="184">
        <f>Arkusz17!A2</f>
        <v>0</v>
      </c>
      <c r="H436" s="184"/>
      <c r="I436" s="184"/>
      <c r="J436" s="184">
        <f>Arkusz17!A3</f>
        <v>0</v>
      </c>
      <c r="K436" s="184"/>
      <c r="L436" s="184"/>
      <c r="M436" s="184">
        <f>Arkusz17!A4</f>
        <v>24</v>
      </c>
      <c r="N436" s="184"/>
      <c r="O436" s="184"/>
      <c r="P436" s="184">
        <f>Arkusz17!A5</f>
        <v>0</v>
      </c>
      <c r="Q436" s="184"/>
      <c r="R436" s="184"/>
    </row>
    <row r="437" spans="1:25" x14ac:dyDescent="0.25">
      <c r="D437" s="166" t="s">
        <v>50</v>
      </c>
      <c r="E437" s="167"/>
      <c r="F437" s="167"/>
      <c r="G437" s="168">
        <f>Arkusz17!A6</f>
        <v>8856</v>
      </c>
      <c r="H437" s="168"/>
      <c r="I437" s="168"/>
      <c r="J437" s="168">
        <f>Arkusz17!A7</f>
        <v>29</v>
      </c>
      <c r="K437" s="168"/>
      <c r="L437" s="168"/>
      <c r="M437" s="168">
        <f>Arkusz17!A8</f>
        <v>192</v>
      </c>
      <c r="N437" s="168"/>
      <c r="O437" s="168"/>
      <c r="P437" s="168">
        <f>Arkusz17!A9</f>
        <v>26</v>
      </c>
      <c r="Q437" s="168"/>
      <c r="R437" s="168"/>
    </row>
    <row r="438" spans="1:25" ht="15.75" thickBot="1" x14ac:dyDescent="0.3">
      <c r="D438" s="305" t="s">
        <v>51</v>
      </c>
      <c r="E438" s="306"/>
      <c r="F438" s="306"/>
      <c r="G438" s="302">
        <f>Arkusz17!A10</f>
        <v>2610</v>
      </c>
      <c r="H438" s="302"/>
      <c r="I438" s="302"/>
      <c r="J438" s="302">
        <f>Arkusz17!A11</f>
        <v>8</v>
      </c>
      <c r="K438" s="302"/>
      <c r="L438" s="302"/>
      <c r="M438" s="302">
        <f>Arkusz17!A12</f>
        <v>139</v>
      </c>
      <c r="N438" s="302"/>
      <c r="O438" s="302"/>
      <c r="P438" s="302">
        <f>Arkusz17!A13</f>
        <v>13</v>
      </c>
      <c r="Q438" s="302"/>
      <c r="R438" s="302"/>
    </row>
    <row r="439" spans="1:25" ht="15.75" thickBot="1" x14ac:dyDescent="0.3">
      <c r="D439" s="303" t="s">
        <v>49</v>
      </c>
      <c r="E439" s="304"/>
      <c r="F439" s="304"/>
      <c r="G439" s="300">
        <f>SUM(G436:I438)</f>
        <v>11466</v>
      </c>
      <c r="H439" s="300"/>
      <c r="I439" s="300"/>
      <c r="J439" s="300">
        <f t="shared" ref="J439" si="15">SUM(J436:L438)</f>
        <v>37</v>
      </c>
      <c r="K439" s="300"/>
      <c r="L439" s="300"/>
      <c r="M439" s="300">
        <f t="shared" ref="M439" si="16">SUM(M436:O438)</f>
        <v>355</v>
      </c>
      <c r="N439" s="300"/>
      <c r="O439" s="300"/>
      <c r="P439" s="300">
        <f t="shared" ref="P439" si="17">SUM(P436:R438)</f>
        <v>39</v>
      </c>
      <c r="Q439" s="300"/>
      <c r="R439" s="301"/>
    </row>
    <row r="442" spans="1:25" x14ac:dyDescent="0.25">
      <c r="A442" s="61" t="s">
        <v>165</v>
      </c>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row>
    <row r="443" spans="1:25" x14ac:dyDescent="0.25">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row>
    <row r="444" spans="1:25" x14ac:dyDescent="0.25">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row>
    <row r="445" spans="1:25" x14ac:dyDescent="0.2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row>
    <row r="448" spans="1:25" x14ac:dyDescent="0.25">
      <c r="A448" s="37" t="s">
        <v>47</v>
      </c>
      <c r="B448" s="37"/>
      <c r="C448" s="37"/>
      <c r="D448" s="37"/>
      <c r="E448" s="37"/>
      <c r="F448" s="37"/>
      <c r="G448" s="37"/>
      <c r="H448" s="37"/>
      <c r="I448" s="37"/>
      <c r="J448" s="37"/>
      <c r="K448" s="37"/>
      <c r="L448" s="37"/>
      <c r="M448" s="37"/>
      <c r="N448" s="37"/>
      <c r="O448" s="37"/>
      <c r="R448" s="38"/>
      <c r="S448" s="38"/>
      <c r="T448" s="38"/>
    </row>
    <row r="449" spans="1:25" ht="15" customHeight="1" x14ac:dyDescent="0.25">
      <c r="P449" s="39"/>
      <c r="Q449" s="39"/>
      <c r="R449" s="38"/>
      <c r="S449" s="38"/>
      <c r="T449" s="38"/>
      <c r="U449" s="39"/>
    </row>
    <row r="450" spans="1:25" ht="15" customHeight="1" x14ac:dyDescent="0.25">
      <c r="A450" s="307" t="s">
        <v>166</v>
      </c>
      <c r="B450" s="158"/>
      <c r="C450" s="158"/>
      <c r="D450" s="158"/>
      <c r="E450" s="158"/>
      <c r="F450" s="158"/>
      <c r="G450" s="158"/>
      <c r="H450" s="158"/>
      <c r="I450" s="158"/>
      <c r="J450" s="158"/>
      <c r="K450" s="158"/>
      <c r="L450" s="158"/>
      <c r="M450" s="158"/>
      <c r="N450" s="158"/>
      <c r="O450" s="158"/>
      <c r="P450" s="158"/>
      <c r="Q450" s="158"/>
      <c r="R450" s="158"/>
      <c r="S450" s="158"/>
      <c r="T450" s="158"/>
      <c r="U450" s="158"/>
      <c r="V450" s="158"/>
      <c r="W450" s="158"/>
      <c r="X450" s="158"/>
      <c r="Y450" s="158"/>
    </row>
    <row r="451" spans="1:25" ht="15" customHeight="1" x14ac:dyDescent="0.25">
      <c r="A451" s="158"/>
      <c r="B451" s="158"/>
      <c r="C451" s="158"/>
      <c r="D451" s="158"/>
      <c r="E451" s="158"/>
      <c r="F451" s="158"/>
      <c r="G451" s="158"/>
      <c r="H451" s="158"/>
      <c r="I451" s="158"/>
      <c r="J451" s="158"/>
      <c r="K451" s="158"/>
      <c r="L451" s="158"/>
      <c r="M451" s="158"/>
      <c r="N451" s="158"/>
      <c r="O451" s="158"/>
      <c r="P451" s="158"/>
      <c r="Q451" s="158"/>
      <c r="R451" s="158"/>
      <c r="S451" s="158"/>
      <c r="T451" s="158"/>
      <c r="U451" s="158"/>
      <c r="V451" s="158"/>
      <c r="W451" s="158"/>
      <c r="X451" s="158"/>
      <c r="Y451" s="158"/>
    </row>
    <row r="452" spans="1:25" ht="15" customHeight="1" x14ac:dyDescent="0.25">
      <c r="A452" s="158"/>
      <c r="B452" s="158"/>
      <c r="C452" s="158"/>
      <c r="D452" s="158"/>
      <c r="E452" s="158"/>
      <c r="F452" s="158"/>
      <c r="G452" s="158"/>
      <c r="H452" s="158"/>
      <c r="I452" s="158"/>
      <c r="J452" s="158"/>
      <c r="K452" s="158"/>
      <c r="L452" s="158"/>
      <c r="M452" s="158"/>
      <c r="N452" s="158"/>
      <c r="O452" s="158"/>
      <c r="P452" s="158"/>
      <c r="Q452" s="158"/>
      <c r="R452" s="158"/>
      <c r="S452" s="158"/>
      <c r="T452" s="158"/>
      <c r="U452" s="158"/>
      <c r="V452" s="158"/>
      <c r="W452" s="158"/>
      <c r="X452" s="158"/>
      <c r="Y452" s="158"/>
    </row>
    <row r="453" spans="1:25" ht="15" customHeight="1" x14ac:dyDescent="0.25">
      <c r="A453" s="158"/>
      <c r="B453" s="158"/>
      <c r="C453" s="158"/>
      <c r="D453" s="158"/>
      <c r="E453" s="158"/>
      <c r="F453" s="158"/>
      <c r="G453" s="158"/>
      <c r="H453" s="158"/>
      <c r="I453" s="158"/>
      <c r="J453" s="158"/>
      <c r="K453" s="158"/>
      <c r="L453" s="158"/>
      <c r="M453" s="158"/>
      <c r="N453" s="158"/>
      <c r="O453" s="158"/>
      <c r="P453" s="158"/>
      <c r="Q453" s="158"/>
      <c r="R453" s="158"/>
      <c r="S453" s="158"/>
      <c r="T453" s="158"/>
      <c r="U453" s="158"/>
      <c r="V453" s="158"/>
      <c r="W453" s="158"/>
      <c r="X453" s="158"/>
      <c r="Y453" s="158"/>
    </row>
    <row r="454" spans="1:25" ht="15" customHeight="1" x14ac:dyDescent="0.25">
      <c r="A454" s="158"/>
      <c r="B454" s="158"/>
      <c r="C454" s="158"/>
      <c r="D454" s="158"/>
      <c r="E454" s="158"/>
      <c r="F454" s="158"/>
      <c r="G454" s="158"/>
      <c r="H454" s="158"/>
      <c r="I454" s="158"/>
      <c r="J454" s="158"/>
      <c r="K454" s="158"/>
      <c r="L454" s="158"/>
      <c r="M454" s="158"/>
      <c r="N454" s="158"/>
      <c r="O454" s="158"/>
      <c r="P454" s="158"/>
      <c r="Q454" s="158"/>
      <c r="R454" s="158"/>
      <c r="S454" s="158"/>
      <c r="T454" s="158"/>
      <c r="U454" s="158"/>
      <c r="V454" s="158"/>
      <c r="W454" s="158"/>
      <c r="X454" s="158"/>
      <c r="Y454" s="158"/>
    </row>
    <row r="455" spans="1:25" ht="15" customHeight="1" x14ac:dyDescent="0.25">
      <c r="A455" s="158"/>
      <c r="B455" s="158"/>
      <c r="C455" s="158"/>
      <c r="D455" s="158"/>
      <c r="E455" s="158"/>
      <c r="F455" s="158"/>
      <c r="G455" s="158"/>
      <c r="H455" s="158"/>
      <c r="I455" s="158"/>
      <c r="J455" s="158"/>
      <c r="K455" s="158"/>
      <c r="L455" s="158"/>
      <c r="M455" s="158"/>
      <c r="N455" s="158"/>
      <c r="O455" s="158"/>
      <c r="P455" s="158"/>
      <c r="Q455" s="158"/>
      <c r="R455" s="158"/>
      <c r="S455" s="158"/>
      <c r="T455" s="158"/>
      <c r="U455" s="158"/>
      <c r="V455" s="158"/>
      <c r="W455" s="158"/>
      <c r="X455" s="158"/>
      <c r="Y455" s="158"/>
    </row>
    <row r="456" spans="1:25" ht="15" customHeight="1" x14ac:dyDescent="0.25">
      <c r="A456" s="158"/>
      <c r="B456" s="158"/>
      <c r="C456" s="158"/>
      <c r="D456" s="158"/>
      <c r="E456" s="158"/>
      <c r="F456" s="158"/>
      <c r="G456" s="158"/>
      <c r="H456" s="158"/>
      <c r="I456" s="158"/>
      <c r="J456" s="158"/>
      <c r="K456" s="158"/>
      <c r="L456" s="158"/>
      <c r="M456" s="158"/>
      <c r="N456" s="158"/>
      <c r="O456" s="158"/>
      <c r="P456" s="158"/>
      <c r="Q456" s="158"/>
      <c r="R456" s="158"/>
      <c r="S456" s="158"/>
      <c r="T456" s="158"/>
      <c r="U456" s="158"/>
      <c r="V456" s="158"/>
      <c r="W456" s="158"/>
      <c r="X456" s="158"/>
      <c r="Y456" s="158"/>
    </row>
    <row r="457" spans="1:25" ht="15" customHeight="1" x14ac:dyDescent="0.25">
      <c r="A457" s="158"/>
      <c r="B457" s="158"/>
      <c r="C457" s="158"/>
      <c r="D457" s="158"/>
      <c r="E457" s="158"/>
      <c r="F457" s="158"/>
      <c r="G457" s="158"/>
      <c r="H457" s="158"/>
      <c r="I457" s="158"/>
      <c r="J457" s="158"/>
      <c r="K457" s="158"/>
      <c r="L457" s="158"/>
      <c r="M457" s="158"/>
      <c r="N457" s="158"/>
      <c r="O457" s="158"/>
      <c r="P457" s="158"/>
      <c r="Q457" s="158"/>
      <c r="R457" s="158"/>
      <c r="S457" s="158"/>
      <c r="T457" s="158"/>
      <c r="U457" s="158"/>
      <c r="V457" s="158"/>
      <c r="W457" s="158"/>
      <c r="X457" s="158"/>
      <c r="Y457" s="158"/>
    </row>
    <row r="458" spans="1:25" ht="15" customHeight="1" x14ac:dyDescent="0.25">
      <c r="A458" s="158"/>
      <c r="B458" s="158"/>
      <c r="C458" s="158"/>
      <c r="D458" s="158"/>
      <c r="E458" s="158"/>
      <c r="F458" s="158"/>
      <c r="G458" s="158"/>
      <c r="H458" s="158"/>
      <c r="I458" s="158"/>
      <c r="J458" s="158"/>
      <c r="K458" s="158"/>
      <c r="L458" s="158"/>
      <c r="M458" s="158"/>
      <c r="N458" s="158"/>
      <c r="O458" s="158"/>
      <c r="P458" s="158"/>
      <c r="Q458" s="158"/>
      <c r="R458" s="158"/>
      <c r="S458" s="158"/>
      <c r="T458" s="158"/>
      <c r="U458" s="158"/>
      <c r="V458" s="158"/>
      <c r="W458" s="158"/>
      <c r="X458" s="158"/>
      <c r="Y458" s="158"/>
    </row>
    <row r="459" spans="1:25" ht="15" customHeight="1" x14ac:dyDescent="0.25">
      <c r="A459" s="158"/>
      <c r="B459" s="158"/>
      <c r="C459" s="158"/>
      <c r="D459" s="158"/>
      <c r="E459" s="158"/>
      <c r="F459" s="158"/>
      <c r="G459" s="158"/>
      <c r="H459" s="158"/>
      <c r="I459" s="158"/>
      <c r="J459" s="158"/>
      <c r="K459" s="158"/>
      <c r="L459" s="158"/>
      <c r="M459" s="158"/>
      <c r="N459" s="158"/>
      <c r="O459" s="158"/>
      <c r="P459" s="158"/>
      <c r="Q459" s="158"/>
      <c r="R459" s="158"/>
      <c r="S459" s="158"/>
      <c r="T459" s="158"/>
      <c r="U459" s="158"/>
      <c r="V459" s="158"/>
      <c r="W459" s="158"/>
      <c r="X459" s="158"/>
      <c r="Y459" s="158"/>
    </row>
    <row r="460" spans="1:25" ht="15" customHeight="1" x14ac:dyDescent="0.25">
      <c r="A460" s="158"/>
      <c r="B460" s="158"/>
      <c r="C460" s="158"/>
      <c r="D460" s="158"/>
      <c r="E460" s="158"/>
      <c r="F460" s="158"/>
      <c r="G460" s="158"/>
      <c r="H460" s="158"/>
      <c r="I460" s="158"/>
      <c r="J460" s="158"/>
      <c r="K460" s="158"/>
      <c r="L460" s="158"/>
      <c r="M460" s="158"/>
      <c r="N460" s="158"/>
      <c r="O460" s="158"/>
      <c r="P460" s="158"/>
      <c r="Q460" s="158"/>
      <c r="R460" s="158"/>
      <c r="S460" s="158"/>
      <c r="T460" s="158"/>
      <c r="U460" s="158"/>
      <c r="V460" s="158"/>
      <c r="W460" s="158"/>
      <c r="X460" s="158"/>
      <c r="Y460" s="158"/>
    </row>
    <row r="461" spans="1:25" x14ac:dyDescent="0.25">
      <c r="A461" s="158"/>
      <c r="B461" s="158"/>
      <c r="C461" s="158"/>
      <c r="D461" s="158"/>
      <c r="E461" s="158"/>
      <c r="F461" s="158"/>
      <c r="G461" s="158"/>
      <c r="H461" s="158"/>
      <c r="I461" s="158"/>
      <c r="J461" s="158"/>
      <c r="K461" s="158"/>
      <c r="L461" s="158"/>
      <c r="M461" s="158"/>
      <c r="N461" s="158"/>
      <c r="O461" s="158"/>
      <c r="P461" s="158"/>
      <c r="Q461" s="158"/>
      <c r="R461" s="158"/>
      <c r="S461" s="158"/>
      <c r="T461" s="158"/>
      <c r="U461" s="158"/>
      <c r="V461" s="158"/>
      <c r="W461" s="158"/>
      <c r="X461" s="158"/>
      <c r="Y461" s="158"/>
    </row>
    <row r="462" spans="1:25" x14ac:dyDescent="0.25">
      <c r="A462" s="158"/>
      <c r="B462" s="158"/>
      <c r="C462" s="158"/>
      <c r="D462" s="158"/>
      <c r="E462" s="158"/>
      <c r="F462" s="158"/>
      <c r="G462" s="158"/>
      <c r="H462" s="158"/>
      <c r="I462" s="158"/>
      <c r="J462" s="158"/>
      <c r="K462" s="158"/>
      <c r="L462" s="158"/>
      <c r="M462" s="158"/>
      <c r="N462" s="158"/>
      <c r="O462" s="158"/>
      <c r="P462" s="158"/>
      <c r="Q462" s="158"/>
      <c r="R462" s="158"/>
      <c r="S462" s="158"/>
      <c r="T462" s="158"/>
      <c r="U462" s="158"/>
      <c r="V462" s="158"/>
      <c r="W462" s="158"/>
      <c r="X462" s="158"/>
      <c r="Y462" s="158"/>
    </row>
    <row r="463" spans="1:25" x14ac:dyDescent="0.25">
      <c r="A463" s="158"/>
      <c r="B463" s="158"/>
      <c r="C463" s="158"/>
      <c r="D463" s="158"/>
      <c r="E463" s="158"/>
      <c r="F463" s="158"/>
      <c r="G463" s="158"/>
      <c r="H463" s="158"/>
      <c r="I463" s="158"/>
      <c r="J463" s="158"/>
      <c r="K463" s="158"/>
      <c r="L463" s="158"/>
      <c r="M463" s="158"/>
      <c r="N463" s="158"/>
      <c r="O463" s="158"/>
      <c r="P463" s="158"/>
      <c r="Q463" s="158"/>
      <c r="R463" s="158"/>
      <c r="S463" s="158"/>
      <c r="T463" s="158"/>
      <c r="U463" s="158"/>
      <c r="V463" s="158"/>
      <c r="W463" s="158"/>
      <c r="X463" s="158"/>
      <c r="Y463" s="158"/>
    </row>
    <row r="464" spans="1:25" ht="15" customHeight="1" x14ac:dyDescent="0.25">
      <c r="A464" s="158"/>
      <c r="B464" s="158"/>
      <c r="C464" s="158"/>
      <c r="D464" s="158"/>
      <c r="E464" s="158"/>
      <c r="F464" s="158"/>
      <c r="G464" s="158"/>
      <c r="H464" s="158"/>
      <c r="I464" s="158"/>
      <c r="J464" s="158"/>
      <c r="K464" s="158"/>
      <c r="L464" s="158"/>
      <c r="M464" s="158"/>
      <c r="N464" s="158"/>
      <c r="O464" s="158"/>
      <c r="P464" s="158"/>
      <c r="Q464" s="158"/>
      <c r="R464" s="158"/>
      <c r="S464" s="158"/>
      <c r="T464" s="158"/>
      <c r="U464" s="158"/>
      <c r="V464" s="158"/>
      <c r="W464" s="158"/>
      <c r="X464" s="158"/>
      <c r="Y464" s="158"/>
    </row>
    <row r="465" spans="1:25" x14ac:dyDescent="0.25">
      <c r="A465" s="158"/>
      <c r="B465" s="158"/>
      <c r="C465" s="158"/>
      <c r="D465" s="158"/>
      <c r="E465" s="158"/>
      <c r="F465" s="158"/>
      <c r="G465" s="158"/>
      <c r="H465" s="158"/>
      <c r="I465" s="158"/>
      <c r="J465" s="158"/>
      <c r="K465" s="158"/>
      <c r="L465" s="158"/>
      <c r="M465" s="158"/>
      <c r="N465" s="158"/>
      <c r="O465" s="158"/>
      <c r="P465" s="158"/>
      <c r="Q465" s="158"/>
      <c r="R465" s="158"/>
      <c r="S465" s="158"/>
      <c r="T465" s="158"/>
      <c r="U465" s="158"/>
      <c r="V465" s="158"/>
      <c r="W465" s="158"/>
      <c r="X465" s="158"/>
      <c r="Y465" s="158"/>
    </row>
    <row r="466" spans="1:25" x14ac:dyDescent="0.25">
      <c r="A466" s="39"/>
      <c r="B466" s="39"/>
      <c r="C466" s="39"/>
      <c r="D466" s="39"/>
      <c r="E466" s="39"/>
      <c r="F466" s="39"/>
      <c r="G466" s="39"/>
      <c r="H466" s="39"/>
      <c r="I466" s="39"/>
      <c r="J466" s="39"/>
      <c r="K466" s="39"/>
      <c r="L466" s="39"/>
      <c r="M466" s="39"/>
      <c r="N466" s="39"/>
      <c r="O466" s="39"/>
      <c r="P466" s="39"/>
      <c r="Q466" s="39"/>
      <c r="R466" s="39"/>
      <c r="S466" s="39"/>
      <c r="T466" s="39"/>
      <c r="U466" s="39"/>
    </row>
    <row r="467" spans="1:25" x14ac:dyDescent="0.25">
      <c r="A467" s="39"/>
      <c r="B467" s="39"/>
      <c r="C467" s="39"/>
      <c r="D467" s="39"/>
      <c r="E467" s="39"/>
      <c r="F467" s="39"/>
      <c r="G467" s="39"/>
      <c r="H467" s="39"/>
      <c r="I467" s="39"/>
      <c r="J467" s="39"/>
      <c r="K467" s="39"/>
      <c r="L467" s="39"/>
      <c r="M467" s="39"/>
      <c r="N467" s="39"/>
      <c r="O467" s="39"/>
      <c r="P467" s="39"/>
      <c r="Q467" s="39"/>
      <c r="R467" s="39"/>
      <c r="S467" s="39"/>
      <c r="T467" s="39"/>
      <c r="U467" s="39"/>
    </row>
    <row r="468" spans="1:25" x14ac:dyDescent="0.25">
      <c r="A468" s="39"/>
      <c r="B468" s="39"/>
      <c r="C468" s="39"/>
      <c r="D468" s="39"/>
      <c r="E468" s="39"/>
      <c r="F468" s="39"/>
      <c r="G468" s="39"/>
      <c r="H468" s="39"/>
      <c r="I468" s="39"/>
      <c r="J468" s="39"/>
      <c r="K468" s="39"/>
      <c r="L468" s="39"/>
      <c r="M468" s="39"/>
      <c r="N468" s="39"/>
      <c r="O468" s="39"/>
      <c r="P468" s="39"/>
      <c r="Q468" s="39"/>
      <c r="R468" s="39"/>
      <c r="S468" s="39"/>
      <c r="T468" s="39"/>
      <c r="U468" s="39"/>
    </row>
    <row r="469" spans="1:25" x14ac:dyDescent="0.25">
      <c r="A469" s="39"/>
      <c r="B469" s="39"/>
      <c r="C469" s="39"/>
      <c r="D469" s="39"/>
      <c r="E469" s="39"/>
      <c r="F469" s="39"/>
      <c r="G469" s="39"/>
      <c r="H469" s="39"/>
      <c r="I469" s="39"/>
      <c r="J469" s="39"/>
      <c r="K469" s="39"/>
      <c r="L469" s="39"/>
      <c r="M469" s="39"/>
      <c r="N469" s="39"/>
      <c r="O469" s="39"/>
      <c r="P469" s="39"/>
      <c r="Q469" s="39"/>
      <c r="R469" s="39"/>
      <c r="S469" s="39"/>
      <c r="T469" s="39"/>
      <c r="U469" s="39"/>
    </row>
    <row r="470" spans="1:25" x14ac:dyDescent="0.25">
      <c r="R470" s="40"/>
      <c r="S470" s="40"/>
      <c r="T470" s="40"/>
    </row>
    <row r="471" spans="1:25" x14ac:dyDescent="0.25">
      <c r="A471" s="42" t="s">
        <v>173</v>
      </c>
      <c r="B471" s="42"/>
      <c r="C471" s="42"/>
      <c r="D471" s="42"/>
      <c r="E471" s="42"/>
      <c r="F471" s="42"/>
      <c r="G471" s="42"/>
      <c r="H471" s="42"/>
      <c r="I471" s="42"/>
      <c r="N471" s="41"/>
      <c r="O471" s="41"/>
      <c r="P471" s="43"/>
      <c r="Q471" s="43"/>
      <c r="R471" s="40"/>
      <c r="S471" s="40"/>
      <c r="T471" s="40"/>
    </row>
  </sheetData>
  <sheetProtection formatCells="0" insertColumns="0" insertRows="0" deleteColumns="0" deleteRows="0"/>
  <mergeCells count="596">
    <mergeCell ref="V341:W341"/>
    <mergeCell ref="L341:M341"/>
    <mergeCell ref="L342:M342"/>
    <mergeCell ref="M229:N229"/>
    <mergeCell ref="O229:P229"/>
    <mergeCell ref="Q229:R229"/>
    <mergeCell ref="Q230:R230"/>
    <mergeCell ref="M231:N231"/>
    <mergeCell ref="M230:N230"/>
    <mergeCell ref="O230:P230"/>
    <mergeCell ref="A338:U339"/>
    <mergeCell ref="G266:J266"/>
    <mergeCell ref="K266:L266"/>
    <mergeCell ref="O266:P266"/>
    <mergeCell ref="Q266:R266"/>
    <mergeCell ref="M266:N266"/>
    <mergeCell ref="G264:J264"/>
    <mergeCell ref="K264:L264"/>
    <mergeCell ref="M264:N264"/>
    <mergeCell ref="O264:P264"/>
    <mergeCell ref="Q264:R264"/>
    <mergeCell ref="V349:W349"/>
    <mergeCell ref="V342:W342"/>
    <mergeCell ref="V343:W343"/>
    <mergeCell ref="V344:W344"/>
    <mergeCell ref="V345:W345"/>
    <mergeCell ref="V346:W346"/>
    <mergeCell ref="V347:W347"/>
    <mergeCell ref="V348:W348"/>
    <mergeCell ref="L349:M349"/>
    <mergeCell ref="L343:M343"/>
    <mergeCell ref="L344:M344"/>
    <mergeCell ref="L345:M345"/>
    <mergeCell ref="V355:W355"/>
    <mergeCell ref="V356:W356"/>
    <mergeCell ref="V350:W350"/>
    <mergeCell ref="V351:W351"/>
    <mergeCell ref="V352:W352"/>
    <mergeCell ref="V353:W353"/>
    <mergeCell ref="C355:K355"/>
    <mergeCell ref="Q381:S381"/>
    <mergeCell ref="Q382:S382"/>
    <mergeCell ref="C354:K354"/>
    <mergeCell ref="C356:K356"/>
    <mergeCell ref="A442:Y445"/>
    <mergeCell ref="A450:Y465"/>
    <mergeCell ref="H396:J396"/>
    <mergeCell ref="L350:M350"/>
    <mergeCell ref="L351:M351"/>
    <mergeCell ref="L352:M352"/>
    <mergeCell ref="L353:M353"/>
    <mergeCell ref="L354:M354"/>
    <mergeCell ref="L355:M355"/>
    <mergeCell ref="L356:M356"/>
    <mergeCell ref="C357:K357"/>
    <mergeCell ref="L381:M381"/>
    <mergeCell ref="V357:W357"/>
    <mergeCell ref="V354:W354"/>
    <mergeCell ref="D429:F429"/>
    <mergeCell ref="G429:I429"/>
    <mergeCell ref="J429:L429"/>
    <mergeCell ref="M429:O429"/>
    <mergeCell ref="P429:R429"/>
    <mergeCell ref="G434:R434"/>
    <mergeCell ref="D436:F436"/>
    <mergeCell ref="G436:I436"/>
    <mergeCell ref="J436:L436"/>
    <mergeCell ref="M436:O436"/>
    <mergeCell ref="P436:R436"/>
    <mergeCell ref="M435:O435"/>
    <mergeCell ref="D430:F430"/>
    <mergeCell ref="G430:I430"/>
    <mergeCell ref="J430:L430"/>
    <mergeCell ref="M430:O430"/>
    <mergeCell ref="P430:R430"/>
    <mergeCell ref="D434:F435"/>
    <mergeCell ref="G435:I435"/>
    <mergeCell ref="J435:L435"/>
    <mergeCell ref="P435:R435"/>
    <mergeCell ref="P439:R439"/>
    <mergeCell ref="D437:F437"/>
    <mergeCell ref="G437:I437"/>
    <mergeCell ref="J437:L437"/>
    <mergeCell ref="M439:O439"/>
    <mergeCell ref="M437:O437"/>
    <mergeCell ref="M438:O438"/>
    <mergeCell ref="P437:R437"/>
    <mergeCell ref="P438:R438"/>
    <mergeCell ref="D439:F439"/>
    <mergeCell ref="G439:I439"/>
    <mergeCell ref="J439:L439"/>
    <mergeCell ref="D438:F438"/>
    <mergeCell ref="G438:I438"/>
    <mergeCell ref="J438:L438"/>
    <mergeCell ref="D400:G400"/>
    <mergeCell ref="K400:M400"/>
    <mergeCell ref="H399:J399"/>
    <mergeCell ref="H400:J400"/>
    <mergeCell ref="D425:F426"/>
    <mergeCell ref="G425:R425"/>
    <mergeCell ref="G426:I426"/>
    <mergeCell ref="J426:L426"/>
    <mergeCell ref="M426:O426"/>
    <mergeCell ref="P426:R426"/>
    <mergeCell ref="D399:G399"/>
    <mergeCell ref="K399:M399"/>
    <mergeCell ref="P188:R188"/>
    <mergeCell ref="V188:X188"/>
    <mergeCell ref="K232:L232"/>
    <mergeCell ref="M232:N232"/>
    <mergeCell ref="O232:P232"/>
    <mergeCell ref="Q232:R232"/>
    <mergeCell ref="B188:I188"/>
    <mergeCell ref="M227:R227"/>
    <mergeCell ref="M228:N228"/>
    <mergeCell ref="K230:L230"/>
    <mergeCell ref="G230:J230"/>
    <mergeCell ref="G229:J229"/>
    <mergeCell ref="G227:J228"/>
    <mergeCell ref="A208:Y216"/>
    <mergeCell ref="O228:P228"/>
    <mergeCell ref="Q231:R231"/>
    <mergeCell ref="G265:J265"/>
    <mergeCell ref="K265:L265"/>
    <mergeCell ref="M265:N265"/>
    <mergeCell ref="Q265:R265"/>
    <mergeCell ref="O265:P265"/>
    <mergeCell ref="G263:J263"/>
    <mergeCell ref="K263:L263"/>
    <mergeCell ref="O262:P262"/>
    <mergeCell ref="Q262:R262"/>
    <mergeCell ref="G157:I157"/>
    <mergeCell ref="M153:O153"/>
    <mergeCell ref="A179:Y180"/>
    <mergeCell ref="J163:L163"/>
    <mergeCell ref="J162:L162"/>
    <mergeCell ref="P160:R160"/>
    <mergeCell ref="G160:I160"/>
    <mergeCell ref="J160:L160"/>
    <mergeCell ref="M160:O160"/>
    <mergeCell ref="C163:F163"/>
    <mergeCell ref="P161:R161"/>
    <mergeCell ref="C155:F156"/>
    <mergeCell ref="K27:N27"/>
    <mergeCell ref="M62:N62"/>
    <mergeCell ref="S63:T63"/>
    <mergeCell ref="U63:V63"/>
    <mergeCell ref="S64:T64"/>
    <mergeCell ref="U64:V64"/>
    <mergeCell ref="S65:T65"/>
    <mergeCell ref="U65:V65"/>
    <mergeCell ref="U62:V62"/>
    <mergeCell ref="Q35:R35"/>
    <mergeCell ref="U35:V35"/>
    <mergeCell ref="O27:R27"/>
    <mergeCell ref="O62:P62"/>
    <mergeCell ref="Q62:R62"/>
    <mergeCell ref="M35:N35"/>
    <mergeCell ref="U31:V31"/>
    <mergeCell ref="S31:T31"/>
    <mergeCell ref="Q31:R31"/>
    <mergeCell ref="O31:P31"/>
    <mergeCell ref="M31:N31"/>
    <mergeCell ref="K31:L31"/>
    <mergeCell ref="S62:T62"/>
    <mergeCell ref="D48:E48"/>
    <mergeCell ref="G35:H35"/>
    <mergeCell ref="M34:N34"/>
    <mergeCell ref="E6:Q10"/>
    <mergeCell ref="G65:H65"/>
    <mergeCell ref="G66:H66"/>
    <mergeCell ref="G68:H68"/>
    <mergeCell ref="Q64:R64"/>
    <mergeCell ref="O65:P65"/>
    <mergeCell ref="Q65:R65"/>
    <mergeCell ref="O66:P66"/>
    <mergeCell ref="Q66:R66"/>
    <mergeCell ref="O68:P68"/>
    <mergeCell ref="Q68:R68"/>
    <mergeCell ref="O64:P64"/>
    <mergeCell ref="O61:R61"/>
    <mergeCell ref="O63:P63"/>
    <mergeCell ref="Q63:R63"/>
    <mergeCell ref="K68:L68"/>
    <mergeCell ref="A22:U22"/>
    <mergeCell ref="M68:N68"/>
    <mergeCell ref="G60:V60"/>
    <mergeCell ref="S61:V61"/>
    <mergeCell ref="O35:P35"/>
    <mergeCell ref="G28:H28"/>
    <mergeCell ref="I28:J28"/>
    <mergeCell ref="K28:L28"/>
    <mergeCell ref="M28:N28"/>
    <mergeCell ref="O28:P28"/>
    <mergeCell ref="Q28:R28"/>
    <mergeCell ref="S35:T35"/>
    <mergeCell ref="P121:Q122"/>
    <mergeCell ref="R121:S122"/>
    <mergeCell ref="K67:L67"/>
    <mergeCell ref="S69:T69"/>
    <mergeCell ref="S68:T68"/>
    <mergeCell ref="Q69:R69"/>
    <mergeCell ref="A90:Y113"/>
    <mergeCell ref="H121:I122"/>
    <mergeCell ref="D84:E84"/>
    <mergeCell ref="U69:V69"/>
    <mergeCell ref="G69:H69"/>
    <mergeCell ref="M120:U120"/>
    <mergeCell ref="T121:U122"/>
    <mergeCell ref="I68:J68"/>
    <mergeCell ref="U67:V67"/>
    <mergeCell ref="S67:T67"/>
    <mergeCell ref="G67:H67"/>
    <mergeCell ref="G62:H62"/>
    <mergeCell ref="K35:L35"/>
    <mergeCell ref="M67:N67"/>
    <mergeCell ref="I34:J34"/>
    <mergeCell ref="G61:J61"/>
    <mergeCell ref="K61:N61"/>
    <mergeCell ref="K62:L62"/>
    <mergeCell ref="K63:L63"/>
    <mergeCell ref="K64:L64"/>
    <mergeCell ref="K66:L66"/>
    <mergeCell ref="I62:J62"/>
    <mergeCell ref="I64:J64"/>
    <mergeCell ref="I67:J67"/>
    <mergeCell ref="I63:J63"/>
    <mergeCell ref="I65:J65"/>
    <mergeCell ref="I66:J66"/>
    <mergeCell ref="Q67:R67"/>
    <mergeCell ref="M63:N63"/>
    <mergeCell ref="M64:N64"/>
    <mergeCell ref="M65:N65"/>
    <mergeCell ref="M66:N66"/>
    <mergeCell ref="A120:I120"/>
    <mergeCell ref="D126:E126"/>
    <mergeCell ref="D124:E124"/>
    <mergeCell ref="F124:G124"/>
    <mergeCell ref="A124:C124"/>
    <mergeCell ref="H124:I124"/>
    <mergeCell ref="H125:I125"/>
    <mergeCell ref="H123:I123"/>
    <mergeCell ref="A71:Y71"/>
    <mergeCell ref="H126:I126"/>
    <mergeCell ref="U66:V66"/>
    <mergeCell ref="S66:T66"/>
    <mergeCell ref="U68:V68"/>
    <mergeCell ref="I69:J69"/>
    <mergeCell ref="K69:L69"/>
    <mergeCell ref="M69:N69"/>
    <mergeCell ref="O69:P69"/>
    <mergeCell ref="D127:E127"/>
    <mergeCell ref="F127:G127"/>
    <mergeCell ref="F125:G125"/>
    <mergeCell ref="D128:E128"/>
    <mergeCell ref="F128:G128"/>
    <mergeCell ref="D125:E125"/>
    <mergeCell ref="D123:E123"/>
    <mergeCell ref="F123:G123"/>
    <mergeCell ref="F121:G122"/>
    <mergeCell ref="E11:Q11"/>
    <mergeCell ref="C63:F63"/>
    <mergeCell ref="C64:F64"/>
    <mergeCell ref="C65:F65"/>
    <mergeCell ref="C66:F66"/>
    <mergeCell ref="M121:O122"/>
    <mergeCell ref="D129:E129"/>
    <mergeCell ref="F129:G129"/>
    <mergeCell ref="H129:I129"/>
    <mergeCell ref="M129:O129"/>
    <mergeCell ref="A121:C122"/>
    <mergeCell ref="G33:H33"/>
    <mergeCell ref="D121:E122"/>
    <mergeCell ref="A126:C126"/>
    <mergeCell ref="C26:F28"/>
    <mergeCell ref="C29:F29"/>
    <mergeCell ref="C30:F30"/>
    <mergeCell ref="C31:F31"/>
    <mergeCell ref="C33:F33"/>
    <mergeCell ref="C35:F35"/>
    <mergeCell ref="C32:F32"/>
    <mergeCell ref="C34:F34"/>
    <mergeCell ref="C68:F68"/>
    <mergeCell ref="C69:F69"/>
    <mergeCell ref="G146:I146"/>
    <mergeCell ref="C151:F151"/>
    <mergeCell ref="C152:F152"/>
    <mergeCell ref="G152:I152"/>
    <mergeCell ref="G148:I148"/>
    <mergeCell ref="M150:O150"/>
    <mergeCell ref="M148:O148"/>
    <mergeCell ref="J149:L149"/>
    <mergeCell ref="C150:F150"/>
    <mergeCell ref="J151:L151"/>
    <mergeCell ref="M151:O151"/>
    <mergeCell ref="G147:I147"/>
    <mergeCell ref="J152:L152"/>
    <mergeCell ref="M152:O152"/>
    <mergeCell ref="A123:C123"/>
    <mergeCell ref="T124:U124"/>
    <mergeCell ref="S146:U146"/>
    <mergeCell ref="S149:U149"/>
    <mergeCell ref="J147:L147"/>
    <mergeCell ref="P149:R149"/>
    <mergeCell ref="P127:Q127"/>
    <mergeCell ref="P123:Q123"/>
    <mergeCell ref="M123:O123"/>
    <mergeCell ref="T123:U123"/>
    <mergeCell ref="P129:Q129"/>
    <mergeCell ref="R129:S129"/>
    <mergeCell ref="T129:U129"/>
    <mergeCell ref="R123:S123"/>
    <mergeCell ref="G145:U145"/>
    <mergeCell ref="M147:O147"/>
    <mergeCell ref="P147:R147"/>
    <mergeCell ref="S147:U147"/>
    <mergeCell ref="M146:O146"/>
    <mergeCell ref="M127:O127"/>
    <mergeCell ref="M126:O126"/>
    <mergeCell ref="A128:C128"/>
    <mergeCell ref="A127:C127"/>
    <mergeCell ref="C145:F146"/>
    <mergeCell ref="C157:F157"/>
    <mergeCell ref="G155:U155"/>
    <mergeCell ref="G156:I156"/>
    <mergeCell ref="J156:L156"/>
    <mergeCell ref="M156:O156"/>
    <mergeCell ref="P153:R153"/>
    <mergeCell ref="P148:R148"/>
    <mergeCell ref="M157:O157"/>
    <mergeCell ref="J157:L157"/>
    <mergeCell ref="C149:F149"/>
    <mergeCell ref="G149:I149"/>
    <mergeCell ref="S151:U151"/>
    <mergeCell ref="S148:U148"/>
    <mergeCell ref="P157:R157"/>
    <mergeCell ref="P152:R152"/>
    <mergeCell ref="P151:R151"/>
    <mergeCell ref="P156:R156"/>
    <mergeCell ref="G151:I151"/>
    <mergeCell ref="J148:L148"/>
    <mergeCell ref="M149:O149"/>
    <mergeCell ref="G153:I153"/>
    <mergeCell ref="J153:L153"/>
    <mergeCell ref="C153:F153"/>
    <mergeCell ref="G150:I150"/>
    <mergeCell ref="V186:X186"/>
    <mergeCell ref="B186:I186"/>
    <mergeCell ref="S183:U183"/>
    <mergeCell ref="M187:O187"/>
    <mergeCell ref="P187:R187"/>
    <mergeCell ref="J182:L182"/>
    <mergeCell ref="V184:X184"/>
    <mergeCell ref="J185:L185"/>
    <mergeCell ref="S185:U185"/>
    <mergeCell ref="V187:X187"/>
    <mergeCell ref="J186:L186"/>
    <mergeCell ref="M186:O186"/>
    <mergeCell ref="P186:R186"/>
    <mergeCell ref="V185:X185"/>
    <mergeCell ref="V182:X182"/>
    <mergeCell ref="J183:L183"/>
    <mergeCell ref="S182:U182"/>
    <mergeCell ref="V183:X183"/>
    <mergeCell ref="J184:L184"/>
    <mergeCell ref="M184:O184"/>
    <mergeCell ref="S186:U186"/>
    <mergeCell ref="M182:O182"/>
    <mergeCell ref="P184:R184"/>
    <mergeCell ref="M185:O185"/>
    <mergeCell ref="S161:U161"/>
    <mergeCell ref="S162:U162"/>
    <mergeCell ref="A165:Y176"/>
    <mergeCell ref="G294:N294"/>
    <mergeCell ref="O294:P294"/>
    <mergeCell ref="C341:K341"/>
    <mergeCell ref="C342:K342"/>
    <mergeCell ref="C343:K343"/>
    <mergeCell ref="C344:K344"/>
    <mergeCell ref="O231:P231"/>
    <mergeCell ref="A299:Y325"/>
    <mergeCell ref="G295:N295"/>
    <mergeCell ref="G261:J262"/>
    <mergeCell ref="K261:L262"/>
    <mergeCell ref="M261:R261"/>
    <mergeCell ref="M262:N262"/>
    <mergeCell ref="M263:N263"/>
    <mergeCell ref="O263:P263"/>
    <mergeCell ref="Q263:R263"/>
    <mergeCell ref="O295:P295"/>
    <mergeCell ref="G289:N290"/>
    <mergeCell ref="O289:P290"/>
    <mergeCell ref="G291:N291"/>
    <mergeCell ref="O291:P291"/>
    <mergeCell ref="C346:K346"/>
    <mergeCell ref="N381:P381"/>
    <mergeCell ref="L382:M382"/>
    <mergeCell ref="N382:P382"/>
    <mergeCell ref="D382:K382"/>
    <mergeCell ref="D381:K381"/>
    <mergeCell ref="L346:M346"/>
    <mergeCell ref="L347:M347"/>
    <mergeCell ref="L348:M348"/>
    <mergeCell ref="L357:M357"/>
    <mergeCell ref="C350:K350"/>
    <mergeCell ref="C351:K351"/>
    <mergeCell ref="C352:K352"/>
    <mergeCell ref="C353:K353"/>
    <mergeCell ref="A384:Y391"/>
    <mergeCell ref="D428:F428"/>
    <mergeCell ref="G428:I428"/>
    <mergeCell ref="J428:L428"/>
    <mergeCell ref="M428:O428"/>
    <mergeCell ref="P428:R428"/>
    <mergeCell ref="D427:F427"/>
    <mergeCell ref="L340:V340"/>
    <mergeCell ref="D396:G396"/>
    <mergeCell ref="K396:M396"/>
    <mergeCell ref="D397:G397"/>
    <mergeCell ref="K397:M397"/>
    <mergeCell ref="D398:G398"/>
    <mergeCell ref="K398:M398"/>
    <mergeCell ref="H398:J398"/>
    <mergeCell ref="H397:J397"/>
    <mergeCell ref="P427:R427"/>
    <mergeCell ref="G427:I427"/>
    <mergeCell ref="J427:L427"/>
    <mergeCell ref="M427:O427"/>
    <mergeCell ref="C347:K347"/>
    <mergeCell ref="C348:K348"/>
    <mergeCell ref="C349:K349"/>
    <mergeCell ref="C345:K345"/>
    <mergeCell ref="A141:Y141"/>
    <mergeCell ref="B183:I183"/>
    <mergeCell ref="B182:I182"/>
    <mergeCell ref="O67:P67"/>
    <mergeCell ref="R127:S127"/>
    <mergeCell ref="P128:Q128"/>
    <mergeCell ref="R128:S128"/>
    <mergeCell ref="A131:Y139"/>
    <mergeCell ref="S150:U150"/>
    <mergeCell ref="A125:C125"/>
    <mergeCell ref="A143:U143"/>
    <mergeCell ref="T128:U128"/>
    <mergeCell ref="M124:O124"/>
    <mergeCell ref="P124:Q124"/>
    <mergeCell ref="C148:F148"/>
    <mergeCell ref="J150:L150"/>
    <mergeCell ref="P150:R150"/>
    <mergeCell ref="J146:L146"/>
    <mergeCell ref="P126:Q126"/>
    <mergeCell ref="R126:S126"/>
    <mergeCell ref="M128:O128"/>
    <mergeCell ref="C147:F147"/>
    <mergeCell ref="F126:G126"/>
    <mergeCell ref="A129:C129"/>
    <mergeCell ref="H127:I127"/>
    <mergeCell ref="H128:I128"/>
    <mergeCell ref="I31:J31"/>
    <mergeCell ref="G31:H31"/>
    <mergeCell ref="C67:F67"/>
    <mergeCell ref="U33:V33"/>
    <mergeCell ref="S33:T33"/>
    <mergeCell ref="Q33:R33"/>
    <mergeCell ref="O33:P33"/>
    <mergeCell ref="M33:N33"/>
    <mergeCell ref="U32:V32"/>
    <mergeCell ref="S32:T32"/>
    <mergeCell ref="Q32:R32"/>
    <mergeCell ref="O32:P32"/>
    <mergeCell ref="M32:N32"/>
    <mergeCell ref="K34:L34"/>
    <mergeCell ref="I33:J33"/>
    <mergeCell ref="K33:L33"/>
    <mergeCell ref="I35:J35"/>
    <mergeCell ref="G63:H63"/>
    <mergeCell ref="O34:P34"/>
    <mergeCell ref="Q34:R34"/>
    <mergeCell ref="G64:H64"/>
    <mergeCell ref="K65:L65"/>
    <mergeCell ref="G27:J27"/>
    <mergeCell ref="U34:V34"/>
    <mergeCell ref="S34:T34"/>
    <mergeCell ref="G34:H34"/>
    <mergeCell ref="C60:F62"/>
    <mergeCell ref="U30:V30"/>
    <mergeCell ref="S30:T30"/>
    <mergeCell ref="Q30:R30"/>
    <mergeCell ref="O30:P30"/>
    <mergeCell ref="M30:N30"/>
    <mergeCell ref="K30:L30"/>
    <mergeCell ref="I30:J30"/>
    <mergeCell ref="G30:H30"/>
    <mergeCell ref="U29:V29"/>
    <mergeCell ref="S29:T29"/>
    <mergeCell ref="Q29:R29"/>
    <mergeCell ref="O29:P29"/>
    <mergeCell ref="M29:N29"/>
    <mergeCell ref="K29:L29"/>
    <mergeCell ref="I29:J29"/>
    <mergeCell ref="G29:H29"/>
    <mergeCell ref="K32:L32"/>
    <mergeCell ref="I32:J32"/>
    <mergeCell ref="G32:H32"/>
    <mergeCell ref="P158:R158"/>
    <mergeCell ref="P162:R162"/>
    <mergeCell ref="M161:O161"/>
    <mergeCell ref="M159:O159"/>
    <mergeCell ref="P159:R159"/>
    <mergeCell ref="B184:I184"/>
    <mergeCell ref="C161:F161"/>
    <mergeCell ref="G161:I161"/>
    <mergeCell ref="J161:L161"/>
    <mergeCell ref="M183:O183"/>
    <mergeCell ref="P183:R183"/>
    <mergeCell ref="C159:F159"/>
    <mergeCell ref="C160:F160"/>
    <mergeCell ref="C158:F158"/>
    <mergeCell ref="C162:F162"/>
    <mergeCell ref="G162:I162"/>
    <mergeCell ref="G163:I163"/>
    <mergeCell ref="P163:R163"/>
    <mergeCell ref="M162:O162"/>
    <mergeCell ref="P182:R182"/>
    <mergeCell ref="G257:N257"/>
    <mergeCell ref="O253:P253"/>
    <mergeCell ref="O254:P254"/>
    <mergeCell ref="O255:P255"/>
    <mergeCell ref="G253:N253"/>
    <mergeCell ref="Q251:R252"/>
    <mergeCell ref="Q253:R253"/>
    <mergeCell ref="Q254:R254"/>
    <mergeCell ref="M163:O163"/>
    <mergeCell ref="J187:L187"/>
    <mergeCell ref="B185:I185"/>
    <mergeCell ref="P185:R185"/>
    <mergeCell ref="B187:I187"/>
    <mergeCell ref="K231:L231"/>
    <mergeCell ref="A223:U225"/>
    <mergeCell ref="J188:L188"/>
    <mergeCell ref="M188:O188"/>
    <mergeCell ref="S188:U188"/>
    <mergeCell ref="G251:N252"/>
    <mergeCell ref="O251:P252"/>
    <mergeCell ref="Q228:R228"/>
    <mergeCell ref="K227:L228"/>
    <mergeCell ref="G232:J232"/>
    <mergeCell ref="K229:L229"/>
    <mergeCell ref="G26:V26"/>
    <mergeCell ref="S187:U187"/>
    <mergeCell ref="S184:U184"/>
    <mergeCell ref="S163:U163"/>
    <mergeCell ref="S159:U159"/>
    <mergeCell ref="S157:U157"/>
    <mergeCell ref="S156:U156"/>
    <mergeCell ref="S153:U153"/>
    <mergeCell ref="S152:U152"/>
    <mergeCell ref="A117:U117"/>
    <mergeCell ref="G159:I159"/>
    <mergeCell ref="J159:L159"/>
    <mergeCell ref="R124:S124"/>
    <mergeCell ref="M125:O125"/>
    <mergeCell ref="P125:Q125"/>
    <mergeCell ref="R125:S125"/>
    <mergeCell ref="T125:U125"/>
    <mergeCell ref="T126:U126"/>
    <mergeCell ref="T127:U127"/>
    <mergeCell ref="S158:U158"/>
    <mergeCell ref="P146:R146"/>
    <mergeCell ref="G158:I158"/>
    <mergeCell ref="J158:L158"/>
    <mergeCell ref="M158:O158"/>
    <mergeCell ref="S160:U160"/>
    <mergeCell ref="U28:V28"/>
    <mergeCell ref="S28:T28"/>
    <mergeCell ref="S27:V27"/>
    <mergeCell ref="A419:Y421"/>
    <mergeCell ref="Q294:R294"/>
    <mergeCell ref="Q295:R295"/>
    <mergeCell ref="Q289:R290"/>
    <mergeCell ref="Q291:R291"/>
    <mergeCell ref="G292:N292"/>
    <mergeCell ref="O292:P292"/>
    <mergeCell ref="G293:N293"/>
    <mergeCell ref="O293:P293"/>
    <mergeCell ref="Q255:R255"/>
    <mergeCell ref="Q256:R256"/>
    <mergeCell ref="Q257:R257"/>
    <mergeCell ref="Q292:R292"/>
    <mergeCell ref="Q293:R293"/>
    <mergeCell ref="G231:J231"/>
    <mergeCell ref="O256:P256"/>
    <mergeCell ref="O257:P257"/>
    <mergeCell ref="G255:N255"/>
    <mergeCell ref="G256:N256"/>
    <mergeCell ref="G254:N254"/>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101</v>
      </c>
      <c r="B1" t="s">
        <v>119</v>
      </c>
      <c r="C1" t="s">
        <v>111</v>
      </c>
      <c r="D1" t="s">
        <v>96</v>
      </c>
    </row>
    <row r="2" spans="1:4" x14ac:dyDescent="0.25">
      <c r="A2">
        <v>0</v>
      </c>
      <c r="B2" t="s">
        <v>89</v>
      </c>
      <c r="C2" t="s">
        <v>64</v>
      </c>
      <c r="D2">
        <v>1</v>
      </c>
    </row>
    <row r="3" spans="1:4" x14ac:dyDescent="0.25">
      <c r="A3">
        <v>0</v>
      </c>
      <c r="B3" t="s">
        <v>89</v>
      </c>
      <c r="C3" t="s">
        <v>91</v>
      </c>
      <c r="D3">
        <v>2</v>
      </c>
    </row>
    <row r="4" spans="1:4" x14ac:dyDescent="0.25">
      <c r="A4">
        <v>24</v>
      </c>
      <c r="B4" t="s">
        <v>89</v>
      </c>
      <c r="C4" t="s">
        <v>63</v>
      </c>
      <c r="D4">
        <v>3</v>
      </c>
    </row>
    <row r="5" spans="1:4" x14ac:dyDescent="0.25">
      <c r="A5">
        <v>0</v>
      </c>
      <c r="B5" t="s">
        <v>89</v>
      </c>
      <c r="C5" t="s">
        <v>90</v>
      </c>
      <c r="D5">
        <v>4</v>
      </c>
    </row>
    <row r="6" spans="1:4" x14ac:dyDescent="0.25">
      <c r="A6">
        <v>8856</v>
      </c>
      <c r="B6" t="s">
        <v>50</v>
      </c>
      <c r="C6" t="s">
        <v>64</v>
      </c>
      <c r="D6">
        <v>1</v>
      </c>
    </row>
    <row r="7" spans="1:4" x14ac:dyDescent="0.25">
      <c r="A7">
        <v>29</v>
      </c>
      <c r="B7" t="s">
        <v>50</v>
      </c>
      <c r="C7" t="s">
        <v>91</v>
      </c>
      <c r="D7">
        <v>2</v>
      </c>
    </row>
    <row r="8" spans="1:4" x14ac:dyDescent="0.25">
      <c r="A8">
        <v>192</v>
      </c>
      <c r="B8" t="s">
        <v>50</v>
      </c>
      <c r="C8" t="s">
        <v>63</v>
      </c>
      <c r="D8">
        <v>3</v>
      </c>
    </row>
    <row r="9" spans="1:4" x14ac:dyDescent="0.25">
      <c r="A9">
        <v>26</v>
      </c>
      <c r="B9" t="s">
        <v>50</v>
      </c>
      <c r="C9" t="s">
        <v>90</v>
      </c>
      <c r="D9">
        <v>4</v>
      </c>
    </row>
    <row r="10" spans="1:4" x14ac:dyDescent="0.25">
      <c r="A10">
        <v>2610</v>
      </c>
      <c r="B10" t="s">
        <v>51</v>
      </c>
      <c r="C10" t="s">
        <v>64</v>
      </c>
      <c r="D10">
        <v>1</v>
      </c>
    </row>
    <row r="11" spans="1:4" x14ac:dyDescent="0.25">
      <c r="A11">
        <v>8</v>
      </c>
      <c r="B11" t="s">
        <v>51</v>
      </c>
      <c r="C11" t="s">
        <v>91</v>
      </c>
      <c r="D11">
        <v>2</v>
      </c>
    </row>
    <row r="12" spans="1:4" x14ac:dyDescent="0.25">
      <c r="A12">
        <v>139</v>
      </c>
      <c r="B12" t="s">
        <v>51</v>
      </c>
      <c r="C12" t="s">
        <v>63</v>
      </c>
      <c r="D12">
        <v>3</v>
      </c>
    </row>
    <row r="13" spans="1:4" x14ac:dyDescent="0.25">
      <c r="A13">
        <v>13</v>
      </c>
      <c r="B13" t="s">
        <v>51</v>
      </c>
      <c r="C13" t="s">
        <v>90</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96</v>
      </c>
      <c r="B1" t="s">
        <v>106</v>
      </c>
      <c r="C1" t="s">
        <v>59</v>
      </c>
      <c r="D1" t="s">
        <v>60</v>
      </c>
      <c r="E1" t="s">
        <v>61</v>
      </c>
      <c r="F1" t="s">
        <v>72</v>
      </c>
      <c r="G1" t="s">
        <v>62</v>
      </c>
    </row>
    <row r="2" spans="1:7" x14ac:dyDescent="0.25">
      <c r="A2">
        <v>1</v>
      </c>
      <c r="B2" t="s">
        <v>124</v>
      </c>
      <c r="C2">
        <v>0</v>
      </c>
      <c r="D2">
        <v>5</v>
      </c>
      <c r="E2">
        <v>0</v>
      </c>
      <c r="F2">
        <v>112</v>
      </c>
      <c r="G2">
        <v>120</v>
      </c>
    </row>
    <row r="3" spans="1:7" x14ac:dyDescent="0.25">
      <c r="A3">
        <v>2</v>
      </c>
      <c r="B3" t="s">
        <v>123</v>
      </c>
      <c r="C3">
        <v>1</v>
      </c>
      <c r="D3">
        <v>10</v>
      </c>
      <c r="E3">
        <v>0</v>
      </c>
      <c r="F3">
        <v>29</v>
      </c>
      <c r="G3">
        <v>14</v>
      </c>
    </row>
    <row r="4" spans="1:7" x14ac:dyDescent="0.25">
      <c r="A4">
        <v>3</v>
      </c>
      <c r="B4" t="s">
        <v>136</v>
      </c>
      <c r="C4">
        <v>2</v>
      </c>
      <c r="D4">
        <v>1</v>
      </c>
      <c r="E4">
        <v>0</v>
      </c>
      <c r="F4">
        <v>8</v>
      </c>
      <c r="G4">
        <v>0</v>
      </c>
    </row>
    <row r="5" spans="1:7" x14ac:dyDescent="0.25">
      <c r="A5">
        <v>4</v>
      </c>
      <c r="B5" t="s">
        <v>154</v>
      </c>
      <c r="C5">
        <v>0</v>
      </c>
      <c r="D5">
        <v>6</v>
      </c>
      <c r="E5">
        <v>0</v>
      </c>
      <c r="F5">
        <v>0</v>
      </c>
      <c r="G5">
        <v>1</v>
      </c>
    </row>
    <row r="6" spans="1:7" x14ac:dyDescent="0.25">
      <c r="A6">
        <v>5</v>
      </c>
      <c r="B6" t="s">
        <v>150</v>
      </c>
      <c r="C6">
        <v>2</v>
      </c>
      <c r="D6">
        <v>0</v>
      </c>
      <c r="E6">
        <v>0</v>
      </c>
      <c r="F6">
        <v>2</v>
      </c>
      <c r="G6">
        <v>2</v>
      </c>
    </row>
    <row r="7" spans="1:7" x14ac:dyDescent="0.25">
      <c r="A7">
        <v>6</v>
      </c>
      <c r="B7" t="s">
        <v>103</v>
      </c>
      <c r="C7">
        <v>3</v>
      </c>
      <c r="D7">
        <v>4</v>
      </c>
      <c r="E7">
        <v>0</v>
      </c>
      <c r="F7">
        <v>23</v>
      </c>
      <c r="G7">
        <v>17</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96</v>
      </c>
      <c r="B1" t="s">
        <v>106</v>
      </c>
      <c r="C1" t="s">
        <v>59</v>
      </c>
      <c r="D1" t="s">
        <v>60</v>
      </c>
      <c r="E1" t="s">
        <v>61</v>
      </c>
      <c r="F1" t="s">
        <v>72</v>
      </c>
      <c r="G1" t="s">
        <v>62</v>
      </c>
    </row>
    <row r="2" spans="1:7" x14ac:dyDescent="0.25">
      <c r="A2">
        <v>1</v>
      </c>
      <c r="B2" t="s">
        <v>124</v>
      </c>
      <c r="C2">
        <v>5</v>
      </c>
      <c r="D2">
        <v>49</v>
      </c>
      <c r="E2">
        <v>1</v>
      </c>
      <c r="F2">
        <v>951</v>
      </c>
      <c r="G2">
        <v>1091</v>
      </c>
    </row>
    <row r="3" spans="1:7" x14ac:dyDescent="0.25">
      <c r="A3">
        <v>2</v>
      </c>
      <c r="B3" t="s">
        <v>123</v>
      </c>
      <c r="C3">
        <v>10</v>
      </c>
      <c r="D3">
        <v>68</v>
      </c>
      <c r="E3">
        <v>2</v>
      </c>
      <c r="F3">
        <v>333</v>
      </c>
      <c r="G3">
        <v>66</v>
      </c>
    </row>
    <row r="4" spans="1:7" x14ac:dyDescent="0.25">
      <c r="A4">
        <v>3</v>
      </c>
      <c r="B4" t="s">
        <v>136</v>
      </c>
      <c r="C4">
        <v>10</v>
      </c>
      <c r="D4">
        <v>14</v>
      </c>
      <c r="E4">
        <v>0</v>
      </c>
      <c r="F4">
        <v>45</v>
      </c>
      <c r="G4">
        <v>28</v>
      </c>
    </row>
    <row r="5" spans="1:7" x14ac:dyDescent="0.25">
      <c r="A5">
        <v>4</v>
      </c>
      <c r="B5" t="s">
        <v>149</v>
      </c>
      <c r="C5">
        <v>0</v>
      </c>
      <c r="D5">
        <v>0</v>
      </c>
      <c r="E5">
        <v>0</v>
      </c>
      <c r="F5">
        <v>40</v>
      </c>
      <c r="G5">
        <v>32</v>
      </c>
    </row>
    <row r="6" spans="1:7" x14ac:dyDescent="0.25">
      <c r="A6">
        <v>5</v>
      </c>
      <c r="B6" t="s">
        <v>135</v>
      </c>
      <c r="C6">
        <v>0</v>
      </c>
      <c r="D6">
        <v>0</v>
      </c>
      <c r="E6">
        <v>13</v>
      </c>
      <c r="F6">
        <v>32</v>
      </c>
      <c r="G6">
        <v>11</v>
      </c>
    </row>
    <row r="7" spans="1:7" x14ac:dyDescent="0.25">
      <c r="A7">
        <v>6</v>
      </c>
      <c r="B7" t="s">
        <v>103</v>
      </c>
      <c r="C7">
        <v>101</v>
      </c>
      <c r="D7">
        <v>33</v>
      </c>
      <c r="E7">
        <v>0</v>
      </c>
      <c r="F7">
        <v>194</v>
      </c>
      <c r="G7">
        <v>118</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107</v>
      </c>
      <c r="B1" t="s">
        <v>8</v>
      </c>
      <c r="C1" t="s">
        <v>108</v>
      </c>
    </row>
    <row r="2" spans="1:3" x14ac:dyDescent="0.25">
      <c r="A2">
        <v>1284</v>
      </c>
      <c r="B2" t="s">
        <v>109</v>
      </c>
      <c r="C2" t="s">
        <v>155</v>
      </c>
    </row>
    <row r="3" spans="1:3" x14ac:dyDescent="0.25">
      <c r="A3">
        <v>1292</v>
      </c>
      <c r="B3" t="s">
        <v>109</v>
      </c>
      <c r="C3" t="s">
        <v>156</v>
      </c>
    </row>
    <row r="4" spans="1:3" x14ac:dyDescent="0.25">
      <c r="A4">
        <v>1312</v>
      </c>
      <c r="B4" t="s">
        <v>109</v>
      </c>
      <c r="C4" t="s">
        <v>157</v>
      </c>
    </row>
    <row r="5" spans="1:3" x14ac:dyDescent="0.25">
      <c r="A5">
        <v>1352</v>
      </c>
      <c r="B5" t="s">
        <v>109</v>
      </c>
      <c r="C5" t="s">
        <v>158</v>
      </c>
    </row>
    <row r="6" spans="1:3" x14ac:dyDescent="0.25">
      <c r="A6">
        <v>1353</v>
      </c>
      <c r="B6" t="s">
        <v>109</v>
      </c>
      <c r="C6" t="s">
        <v>159</v>
      </c>
    </row>
    <row r="7" spans="1:3" x14ac:dyDescent="0.25">
      <c r="A7">
        <v>1683</v>
      </c>
      <c r="B7" t="s">
        <v>5</v>
      </c>
      <c r="C7" t="s">
        <v>155</v>
      </c>
    </row>
    <row r="8" spans="1:3" x14ac:dyDescent="0.25">
      <c r="A8">
        <v>1696</v>
      </c>
      <c r="B8" t="s">
        <v>5</v>
      </c>
      <c r="C8" t="s">
        <v>156</v>
      </c>
    </row>
    <row r="9" spans="1:3" x14ac:dyDescent="0.25">
      <c r="A9">
        <v>1719</v>
      </c>
      <c r="B9" t="s">
        <v>5</v>
      </c>
      <c r="C9" t="s">
        <v>157</v>
      </c>
    </row>
    <row r="10" spans="1:3" x14ac:dyDescent="0.25">
      <c r="A10">
        <v>1721</v>
      </c>
      <c r="B10" t="s">
        <v>5</v>
      </c>
      <c r="C10" t="s">
        <v>158</v>
      </c>
    </row>
    <row r="11" spans="1:3" x14ac:dyDescent="0.25">
      <c r="A11">
        <v>1712</v>
      </c>
      <c r="B11" t="s">
        <v>5</v>
      </c>
      <c r="C11" t="s">
        <v>159</v>
      </c>
    </row>
    <row r="12" spans="1:3" x14ac:dyDescent="0.25">
      <c r="A12">
        <v>64</v>
      </c>
      <c r="B12" t="s">
        <v>6</v>
      </c>
      <c r="C12" t="s">
        <v>155</v>
      </c>
    </row>
    <row r="13" spans="1:3" x14ac:dyDescent="0.25">
      <c r="A13">
        <v>102</v>
      </c>
      <c r="B13" t="s">
        <v>6</v>
      </c>
      <c r="C13" t="s">
        <v>156</v>
      </c>
    </row>
    <row r="14" spans="1:3" x14ac:dyDescent="0.25">
      <c r="A14">
        <v>83</v>
      </c>
      <c r="B14" t="s">
        <v>6</v>
      </c>
      <c r="C14" t="s">
        <v>157</v>
      </c>
    </row>
    <row r="15" spans="1:3" x14ac:dyDescent="0.25">
      <c r="A15">
        <v>54</v>
      </c>
      <c r="B15" t="s">
        <v>6</v>
      </c>
      <c r="C15" t="s">
        <v>158</v>
      </c>
    </row>
    <row r="16" spans="1:3" x14ac:dyDescent="0.25">
      <c r="A16">
        <v>37</v>
      </c>
      <c r="B16" t="s">
        <v>6</v>
      </c>
      <c r="C16" t="s">
        <v>159</v>
      </c>
    </row>
    <row r="17" spans="1:3" x14ac:dyDescent="0.25">
      <c r="A17">
        <v>45</v>
      </c>
      <c r="B17" t="s">
        <v>7</v>
      </c>
      <c r="C17" t="s">
        <v>155</v>
      </c>
    </row>
    <row r="18" spans="1:3" x14ac:dyDescent="0.25">
      <c r="A18">
        <v>69</v>
      </c>
      <c r="B18" t="s">
        <v>7</v>
      </c>
      <c r="C18" t="s">
        <v>156</v>
      </c>
    </row>
    <row r="19" spans="1:3" x14ac:dyDescent="0.25">
      <c r="A19">
        <v>38</v>
      </c>
      <c r="B19" t="s">
        <v>7</v>
      </c>
      <c r="C19" t="s">
        <v>157</v>
      </c>
    </row>
    <row r="20" spans="1:3" x14ac:dyDescent="0.25">
      <c r="A20">
        <v>54</v>
      </c>
      <c r="B20" t="s">
        <v>7</v>
      </c>
      <c r="C20" t="s">
        <v>158</v>
      </c>
    </row>
    <row r="21" spans="1:3" x14ac:dyDescent="0.25">
      <c r="A21" s="2">
        <v>56</v>
      </c>
      <c r="B21" s="2" t="s">
        <v>7</v>
      </c>
      <c r="C21" s="2" t="s">
        <v>159</v>
      </c>
    </row>
    <row r="22" spans="1:3" x14ac:dyDescent="0.25">
      <c r="A22" s="2">
        <v>0</v>
      </c>
      <c r="B22" s="2" t="s">
        <v>133</v>
      </c>
      <c r="C22" s="2" t="s">
        <v>155</v>
      </c>
    </row>
    <row r="23" spans="1:3" x14ac:dyDescent="0.25">
      <c r="A23" s="2">
        <v>0</v>
      </c>
      <c r="B23" s="2" t="s">
        <v>133</v>
      </c>
      <c r="C23" s="2" t="s">
        <v>156</v>
      </c>
    </row>
    <row r="24" spans="1:3" x14ac:dyDescent="0.25">
      <c r="A24" s="2">
        <v>0</v>
      </c>
      <c r="B24" s="2" t="s">
        <v>133</v>
      </c>
      <c r="C24" s="2" t="s">
        <v>157</v>
      </c>
    </row>
    <row r="25" spans="1:3" x14ac:dyDescent="0.25">
      <c r="A25" s="2">
        <v>1</v>
      </c>
      <c r="B25" s="2" t="s">
        <v>133</v>
      </c>
      <c r="C25" s="2" t="s">
        <v>158</v>
      </c>
    </row>
    <row r="26" spans="1:3" x14ac:dyDescent="0.25">
      <c r="A26" s="2">
        <v>1</v>
      </c>
      <c r="B26" s="2" t="s">
        <v>133</v>
      </c>
      <c r="C26" s="2" t="s">
        <v>159</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110</v>
      </c>
      <c r="B1" t="s">
        <v>101</v>
      </c>
      <c r="C1" t="s">
        <v>111</v>
      </c>
    </row>
    <row r="2" spans="1:3" x14ac:dyDescent="0.25">
      <c r="A2" t="s">
        <v>112</v>
      </c>
      <c r="B2">
        <v>3234</v>
      </c>
      <c r="C2" t="s">
        <v>32</v>
      </c>
    </row>
    <row r="3" spans="1:3" x14ac:dyDescent="0.25">
      <c r="A3" t="s">
        <v>113</v>
      </c>
      <c r="B3">
        <v>9299</v>
      </c>
      <c r="C3" t="s">
        <v>32</v>
      </c>
    </row>
    <row r="4" spans="1:3" x14ac:dyDescent="0.25">
      <c r="A4" t="s">
        <v>114</v>
      </c>
      <c r="B4">
        <v>691</v>
      </c>
      <c r="C4" t="s">
        <v>32</v>
      </c>
    </row>
    <row r="5" spans="1:3" x14ac:dyDescent="0.25">
      <c r="A5" t="s">
        <v>28</v>
      </c>
      <c r="B5">
        <v>17757</v>
      </c>
      <c r="C5" t="s">
        <v>32</v>
      </c>
    </row>
    <row r="6" spans="1:3" x14ac:dyDescent="0.25">
      <c r="A6" t="s">
        <v>112</v>
      </c>
      <c r="B6">
        <v>58</v>
      </c>
      <c r="C6" t="s">
        <v>22</v>
      </c>
    </row>
    <row r="7" spans="1:3" x14ac:dyDescent="0.25">
      <c r="A7" t="s">
        <v>113</v>
      </c>
      <c r="B7">
        <v>113</v>
      </c>
      <c r="C7" t="s">
        <v>22</v>
      </c>
    </row>
    <row r="8" spans="1:3" x14ac:dyDescent="0.25">
      <c r="A8" t="s">
        <v>114</v>
      </c>
      <c r="B8">
        <v>47</v>
      </c>
      <c r="C8" t="s">
        <v>22</v>
      </c>
    </row>
    <row r="9" spans="1:3" x14ac:dyDescent="0.25">
      <c r="A9" t="s">
        <v>28</v>
      </c>
      <c r="B9">
        <v>151</v>
      </c>
      <c r="C9" t="s">
        <v>22</v>
      </c>
    </row>
    <row r="10" spans="1:3" x14ac:dyDescent="0.25">
      <c r="A10" t="s">
        <v>112</v>
      </c>
      <c r="B10">
        <v>177</v>
      </c>
      <c r="C10" t="s">
        <v>33</v>
      </c>
    </row>
    <row r="11" spans="1:3" x14ac:dyDescent="0.25">
      <c r="A11" t="s">
        <v>113</v>
      </c>
      <c r="B11">
        <v>1274</v>
      </c>
      <c r="C11" t="s">
        <v>33</v>
      </c>
    </row>
    <row r="12" spans="1:3" x14ac:dyDescent="0.25">
      <c r="A12" t="s">
        <v>114</v>
      </c>
      <c r="B12">
        <v>71</v>
      </c>
      <c r="C12" t="s">
        <v>33</v>
      </c>
    </row>
    <row r="13" spans="1:3" x14ac:dyDescent="0.25">
      <c r="A13" t="s">
        <v>28</v>
      </c>
      <c r="B13">
        <v>1381</v>
      </c>
      <c r="C13" t="s">
        <v>33</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76.42578125" bestFit="1" customWidth="1"/>
    <col min="3" max="3" width="18.85546875" bestFit="1" customWidth="1"/>
    <col min="4" max="4" width="5.28515625" bestFit="1" customWidth="1"/>
  </cols>
  <sheetData>
    <row r="1" spans="1:4" x14ac:dyDescent="0.25">
      <c r="A1" t="s">
        <v>101</v>
      </c>
      <c r="B1" t="s">
        <v>111</v>
      </c>
      <c r="C1" t="s">
        <v>99</v>
      </c>
      <c r="D1" t="s">
        <v>96</v>
      </c>
    </row>
    <row r="2" spans="1:4" x14ac:dyDescent="0.25">
      <c r="A2">
        <v>468</v>
      </c>
      <c r="B2" t="s">
        <v>134</v>
      </c>
      <c r="C2" t="s">
        <v>78</v>
      </c>
      <c r="D2">
        <v>1</v>
      </c>
    </row>
    <row r="3" spans="1:4" x14ac:dyDescent="0.25">
      <c r="A3">
        <v>441</v>
      </c>
      <c r="B3" t="s">
        <v>134</v>
      </c>
      <c r="C3" t="s">
        <v>3</v>
      </c>
      <c r="D3">
        <v>1</v>
      </c>
    </row>
    <row r="4" spans="1:4" x14ac:dyDescent="0.25">
      <c r="A4">
        <v>116</v>
      </c>
      <c r="B4" t="s">
        <v>160</v>
      </c>
      <c r="C4" t="s">
        <v>78</v>
      </c>
      <c r="D4">
        <v>2</v>
      </c>
    </row>
    <row r="5" spans="1:4" x14ac:dyDescent="0.25">
      <c r="A5">
        <v>66</v>
      </c>
      <c r="B5" t="s">
        <v>160</v>
      </c>
      <c r="C5" t="s">
        <v>3</v>
      </c>
      <c r="D5">
        <v>2</v>
      </c>
    </row>
    <row r="6" spans="1:4" x14ac:dyDescent="0.25">
      <c r="A6">
        <v>34</v>
      </c>
      <c r="B6" t="s">
        <v>161</v>
      </c>
      <c r="C6" t="s">
        <v>3</v>
      </c>
      <c r="D6">
        <v>3</v>
      </c>
    </row>
    <row r="7" spans="1:4" x14ac:dyDescent="0.25">
      <c r="A7">
        <v>19</v>
      </c>
      <c r="B7" t="s">
        <v>161</v>
      </c>
      <c r="C7" t="s">
        <v>78</v>
      </c>
      <c r="D7">
        <v>3</v>
      </c>
    </row>
    <row r="8" spans="1:4" x14ac:dyDescent="0.25">
      <c r="A8">
        <v>2</v>
      </c>
      <c r="B8" t="s">
        <v>162</v>
      </c>
      <c r="C8" t="s">
        <v>78</v>
      </c>
      <c r="D8">
        <v>4</v>
      </c>
    </row>
    <row r="9" spans="1:4" x14ac:dyDescent="0.25">
      <c r="A9">
        <v>4</v>
      </c>
      <c r="B9" t="s">
        <v>162</v>
      </c>
      <c r="C9" t="s">
        <v>3</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110</v>
      </c>
      <c r="B1" t="s">
        <v>101</v>
      </c>
      <c r="C1" t="s">
        <v>111</v>
      </c>
    </row>
    <row r="2" spans="1:3" x14ac:dyDescent="0.25">
      <c r="A2" t="s">
        <v>112</v>
      </c>
      <c r="B2">
        <v>15574</v>
      </c>
      <c r="C2" t="s">
        <v>32</v>
      </c>
    </row>
    <row r="3" spans="1:3" x14ac:dyDescent="0.25">
      <c r="A3" t="s">
        <v>113</v>
      </c>
      <c r="B3">
        <v>75032</v>
      </c>
      <c r="C3" t="s">
        <v>32</v>
      </c>
    </row>
    <row r="4" spans="1:3" x14ac:dyDescent="0.25">
      <c r="A4" t="s">
        <v>114</v>
      </c>
      <c r="B4">
        <v>4953</v>
      </c>
      <c r="C4" t="s">
        <v>32</v>
      </c>
    </row>
    <row r="5" spans="1:3" x14ac:dyDescent="0.25">
      <c r="A5" t="s">
        <v>28</v>
      </c>
      <c r="B5">
        <v>131325</v>
      </c>
      <c r="C5" t="s">
        <v>32</v>
      </c>
    </row>
    <row r="6" spans="1:3" x14ac:dyDescent="0.25">
      <c r="A6" t="s">
        <v>112</v>
      </c>
      <c r="B6">
        <v>357</v>
      </c>
      <c r="C6" t="s">
        <v>22</v>
      </c>
    </row>
    <row r="7" spans="1:3" x14ac:dyDescent="0.25">
      <c r="A7" t="s">
        <v>113</v>
      </c>
      <c r="B7">
        <v>1173</v>
      </c>
      <c r="C7" t="s">
        <v>22</v>
      </c>
    </row>
    <row r="8" spans="1:3" x14ac:dyDescent="0.25">
      <c r="A8" t="s">
        <v>114</v>
      </c>
      <c r="B8">
        <v>329</v>
      </c>
      <c r="C8" t="s">
        <v>22</v>
      </c>
    </row>
    <row r="9" spans="1:3" x14ac:dyDescent="0.25">
      <c r="A9" t="s">
        <v>28</v>
      </c>
      <c r="B9">
        <v>1988</v>
      </c>
      <c r="C9" t="s">
        <v>22</v>
      </c>
    </row>
    <row r="10" spans="1:3" x14ac:dyDescent="0.25">
      <c r="A10" t="s">
        <v>112</v>
      </c>
      <c r="B10">
        <v>1016</v>
      </c>
      <c r="C10" t="s">
        <v>33</v>
      </c>
    </row>
    <row r="11" spans="1:3" x14ac:dyDescent="0.25">
      <c r="A11" t="s">
        <v>113</v>
      </c>
      <c r="B11">
        <v>9656</v>
      </c>
      <c r="C11" t="s">
        <v>33</v>
      </c>
    </row>
    <row r="12" spans="1:3" x14ac:dyDescent="0.25">
      <c r="A12" t="s">
        <v>114</v>
      </c>
      <c r="B12">
        <v>518</v>
      </c>
      <c r="C12" t="s">
        <v>33</v>
      </c>
    </row>
    <row r="13" spans="1:3" x14ac:dyDescent="0.25">
      <c r="A13" t="s">
        <v>28</v>
      </c>
      <c r="B13">
        <v>11651</v>
      </c>
      <c r="C13" t="s">
        <v>33</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76.42578125" bestFit="1" customWidth="1"/>
    <col min="3" max="3" width="18.85546875" bestFit="1" customWidth="1"/>
    <col min="4" max="4" width="5.28515625" bestFit="1" customWidth="1"/>
  </cols>
  <sheetData>
    <row r="1" spans="1:4" x14ac:dyDescent="0.25">
      <c r="A1" t="s">
        <v>101</v>
      </c>
      <c r="B1" t="s">
        <v>111</v>
      </c>
      <c r="C1" t="s">
        <v>99</v>
      </c>
      <c r="D1" t="s">
        <v>96</v>
      </c>
    </row>
    <row r="2" spans="1:4" x14ac:dyDescent="0.25">
      <c r="A2">
        <v>4511</v>
      </c>
      <c r="B2" t="s">
        <v>134</v>
      </c>
      <c r="C2" t="s">
        <v>3</v>
      </c>
      <c r="D2">
        <v>1</v>
      </c>
    </row>
    <row r="3" spans="1:4" x14ac:dyDescent="0.25">
      <c r="A3">
        <v>4963</v>
      </c>
      <c r="B3" t="s">
        <v>134</v>
      </c>
      <c r="C3" t="s">
        <v>78</v>
      </c>
      <c r="D3">
        <v>1</v>
      </c>
    </row>
    <row r="4" spans="1:4" x14ac:dyDescent="0.25">
      <c r="A4">
        <v>476</v>
      </c>
      <c r="B4" t="s">
        <v>160</v>
      </c>
      <c r="C4" t="s">
        <v>3</v>
      </c>
      <c r="D4">
        <v>2</v>
      </c>
    </row>
    <row r="5" spans="1:4" x14ac:dyDescent="0.25">
      <c r="A5">
        <v>766</v>
      </c>
      <c r="B5" t="s">
        <v>160</v>
      </c>
      <c r="C5" t="s">
        <v>78</v>
      </c>
      <c r="D5">
        <v>2</v>
      </c>
    </row>
    <row r="6" spans="1:4" x14ac:dyDescent="0.25">
      <c r="A6">
        <v>211</v>
      </c>
      <c r="B6" t="s">
        <v>161</v>
      </c>
      <c r="C6" t="s">
        <v>3</v>
      </c>
      <c r="D6">
        <v>3</v>
      </c>
    </row>
    <row r="7" spans="1:4" x14ac:dyDescent="0.25">
      <c r="A7">
        <v>209</v>
      </c>
      <c r="B7" t="s">
        <v>161</v>
      </c>
      <c r="C7" t="s">
        <v>78</v>
      </c>
      <c r="D7">
        <v>3</v>
      </c>
    </row>
    <row r="8" spans="1:4" x14ac:dyDescent="0.25">
      <c r="A8">
        <v>15</v>
      </c>
      <c r="B8" t="s">
        <v>162</v>
      </c>
      <c r="C8" t="s">
        <v>3</v>
      </c>
      <c r="D8">
        <v>4</v>
      </c>
    </row>
    <row r="9" spans="1:4" x14ac:dyDescent="0.25">
      <c r="A9">
        <v>8</v>
      </c>
      <c r="B9" t="s">
        <v>162</v>
      </c>
      <c r="C9" t="s">
        <v>78</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96</v>
      </c>
      <c r="B1" t="s">
        <v>2</v>
      </c>
      <c r="C1" t="s">
        <v>101</v>
      </c>
      <c r="D1" t="s">
        <v>111</v>
      </c>
      <c r="E1" t="s">
        <v>115</v>
      </c>
    </row>
    <row r="2" spans="1:5" x14ac:dyDescent="0.25">
      <c r="A2">
        <v>1</v>
      </c>
      <c r="B2" t="s">
        <v>32</v>
      </c>
      <c r="C2">
        <v>5516</v>
      </c>
      <c r="D2" t="s">
        <v>116</v>
      </c>
      <c r="E2">
        <v>1</v>
      </c>
    </row>
    <row r="3" spans="1:5" x14ac:dyDescent="0.25">
      <c r="A3">
        <v>2</v>
      </c>
      <c r="B3" t="s">
        <v>33</v>
      </c>
      <c r="C3">
        <v>331</v>
      </c>
      <c r="D3" t="s">
        <v>116</v>
      </c>
      <c r="E3">
        <v>1</v>
      </c>
    </row>
    <row r="4" spans="1:5" x14ac:dyDescent="0.25">
      <c r="A4">
        <v>3</v>
      </c>
      <c r="B4" t="s">
        <v>34</v>
      </c>
      <c r="C4">
        <v>163</v>
      </c>
      <c r="D4" t="s">
        <v>116</v>
      </c>
      <c r="E4">
        <v>1</v>
      </c>
    </row>
    <row r="5" spans="1:5" x14ac:dyDescent="0.25">
      <c r="A5">
        <v>4</v>
      </c>
      <c r="B5" t="s">
        <v>35</v>
      </c>
      <c r="C5">
        <v>5</v>
      </c>
      <c r="D5" t="s">
        <v>116</v>
      </c>
      <c r="E5">
        <v>1</v>
      </c>
    </row>
    <row r="6" spans="1:5" x14ac:dyDescent="0.25">
      <c r="A6">
        <v>5</v>
      </c>
      <c r="B6" t="s">
        <v>36</v>
      </c>
      <c r="C6">
        <v>0</v>
      </c>
      <c r="D6" t="s">
        <v>116</v>
      </c>
      <c r="E6">
        <v>1</v>
      </c>
    </row>
    <row r="7" spans="1:5" x14ac:dyDescent="0.25">
      <c r="A7">
        <v>6</v>
      </c>
      <c r="B7" t="s">
        <v>44</v>
      </c>
      <c r="C7">
        <v>6</v>
      </c>
      <c r="D7" t="s">
        <v>116</v>
      </c>
      <c r="E7">
        <v>1</v>
      </c>
    </row>
    <row r="8" spans="1:5" x14ac:dyDescent="0.25">
      <c r="A8">
        <v>7</v>
      </c>
      <c r="B8" t="s">
        <v>117</v>
      </c>
      <c r="C8">
        <v>0</v>
      </c>
      <c r="D8" t="s">
        <v>116</v>
      </c>
      <c r="E8">
        <v>1</v>
      </c>
    </row>
    <row r="9" spans="1:5" x14ac:dyDescent="0.25">
      <c r="A9">
        <v>8</v>
      </c>
      <c r="B9" t="s">
        <v>4</v>
      </c>
      <c r="C9">
        <v>0</v>
      </c>
      <c r="D9" t="s">
        <v>116</v>
      </c>
      <c r="E9">
        <v>1</v>
      </c>
    </row>
    <row r="10" spans="1:5" x14ac:dyDescent="0.25">
      <c r="A10">
        <v>9</v>
      </c>
      <c r="B10" t="s">
        <v>37</v>
      </c>
      <c r="C10">
        <v>7</v>
      </c>
      <c r="D10" t="s">
        <v>116</v>
      </c>
      <c r="E10">
        <v>1</v>
      </c>
    </row>
    <row r="11" spans="1:5" x14ac:dyDescent="0.25">
      <c r="A11">
        <v>10</v>
      </c>
      <c r="B11" t="s">
        <v>38</v>
      </c>
      <c r="C11">
        <v>1</v>
      </c>
      <c r="D11" t="s">
        <v>116</v>
      </c>
      <c r="E11">
        <v>1</v>
      </c>
    </row>
    <row r="12" spans="1:5" x14ac:dyDescent="0.25">
      <c r="A12">
        <v>11</v>
      </c>
      <c r="B12" t="s">
        <v>39</v>
      </c>
      <c r="C12">
        <v>1588</v>
      </c>
      <c r="D12" t="s">
        <v>116</v>
      </c>
      <c r="E12">
        <v>1</v>
      </c>
    </row>
    <row r="13" spans="1:5" x14ac:dyDescent="0.25">
      <c r="A13">
        <v>12</v>
      </c>
      <c r="B13" t="s">
        <v>40</v>
      </c>
      <c r="C13">
        <v>0</v>
      </c>
      <c r="D13" t="s">
        <v>116</v>
      </c>
      <c r="E13">
        <v>1</v>
      </c>
    </row>
    <row r="14" spans="1:5" x14ac:dyDescent="0.25">
      <c r="A14">
        <v>13</v>
      </c>
      <c r="B14" t="s">
        <v>10</v>
      </c>
      <c r="C14">
        <v>11</v>
      </c>
      <c r="D14" t="s">
        <v>116</v>
      </c>
      <c r="E14">
        <v>1</v>
      </c>
    </row>
    <row r="15" spans="1:5" x14ac:dyDescent="0.25">
      <c r="A15">
        <v>14</v>
      </c>
      <c r="B15" t="s">
        <v>41</v>
      </c>
      <c r="C15">
        <v>7</v>
      </c>
      <c r="D15" t="s">
        <v>116</v>
      </c>
      <c r="E15">
        <v>1</v>
      </c>
    </row>
    <row r="16" spans="1:5" x14ac:dyDescent="0.25">
      <c r="A16">
        <v>15</v>
      </c>
      <c r="B16" t="s">
        <v>42</v>
      </c>
      <c r="C16">
        <v>0</v>
      </c>
      <c r="D16" t="s">
        <v>116</v>
      </c>
      <c r="E16">
        <v>1</v>
      </c>
    </row>
    <row r="17" spans="1:5" x14ac:dyDescent="0.25">
      <c r="A17">
        <v>16</v>
      </c>
      <c r="B17" t="s">
        <v>43</v>
      </c>
      <c r="C17">
        <v>3</v>
      </c>
      <c r="D17" t="s">
        <v>116</v>
      </c>
      <c r="E17">
        <v>1</v>
      </c>
    </row>
    <row r="18" spans="1:5" x14ac:dyDescent="0.25">
      <c r="A18">
        <v>1</v>
      </c>
      <c r="B18" t="s">
        <v>32</v>
      </c>
      <c r="C18">
        <v>347</v>
      </c>
      <c r="D18" t="s">
        <v>11</v>
      </c>
      <c r="E18">
        <v>2</v>
      </c>
    </row>
    <row r="19" spans="1:5" x14ac:dyDescent="0.25">
      <c r="A19">
        <v>2</v>
      </c>
      <c r="B19" t="s">
        <v>33</v>
      </c>
      <c r="C19">
        <v>86</v>
      </c>
      <c r="D19" t="s">
        <v>11</v>
      </c>
      <c r="E19">
        <v>2</v>
      </c>
    </row>
    <row r="20" spans="1:5" x14ac:dyDescent="0.25">
      <c r="A20">
        <v>3</v>
      </c>
      <c r="B20" t="s">
        <v>34</v>
      </c>
      <c r="C20">
        <v>9</v>
      </c>
      <c r="D20" t="s">
        <v>11</v>
      </c>
      <c r="E20">
        <v>2</v>
      </c>
    </row>
    <row r="21" spans="1:5" x14ac:dyDescent="0.25">
      <c r="A21">
        <v>4</v>
      </c>
      <c r="B21" t="s">
        <v>35</v>
      </c>
      <c r="C21">
        <v>0</v>
      </c>
      <c r="D21" t="s">
        <v>11</v>
      </c>
      <c r="E21">
        <v>2</v>
      </c>
    </row>
    <row r="22" spans="1:5" x14ac:dyDescent="0.25">
      <c r="A22">
        <v>5</v>
      </c>
      <c r="B22" t="s">
        <v>36</v>
      </c>
      <c r="C22">
        <v>0</v>
      </c>
      <c r="D22" t="s">
        <v>11</v>
      </c>
      <c r="E22">
        <v>2</v>
      </c>
    </row>
    <row r="23" spans="1:5" x14ac:dyDescent="0.25">
      <c r="A23">
        <v>6</v>
      </c>
      <c r="B23" t="s">
        <v>44</v>
      </c>
      <c r="C23">
        <v>0</v>
      </c>
      <c r="D23" t="s">
        <v>11</v>
      </c>
      <c r="E23">
        <v>2</v>
      </c>
    </row>
    <row r="24" spans="1:5" x14ac:dyDescent="0.25">
      <c r="A24">
        <v>7</v>
      </c>
      <c r="B24" t="s">
        <v>117</v>
      </c>
      <c r="C24">
        <v>0</v>
      </c>
      <c r="D24" t="s">
        <v>11</v>
      </c>
      <c r="E24">
        <v>2</v>
      </c>
    </row>
    <row r="25" spans="1:5" x14ac:dyDescent="0.25">
      <c r="A25">
        <v>8</v>
      </c>
      <c r="B25" t="s">
        <v>4</v>
      </c>
      <c r="C25">
        <v>0</v>
      </c>
      <c r="D25" t="s">
        <v>11</v>
      </c>
      <c r="E25">
        <v>2</v>
      </c>
    </row>
    <row r="26" spans="1:5" x14ac:dyDescent="0.25">
      <c r="A26">
        <v>9</v>
      </c>
      <c r="B26" t="s">
        <v>37</v>
      </c>
      <c r="C26">
        <v>5</v>
      </c>
      <c r="D26" t="s">
        <v>11</v>
      </c>
      <c r="E26">
        <v>2</v>
      </c>
    </row>
    <row r="27" spans="1:5" x14ac:dyDescent="0.25">
      <c r="A27">
        <v>10</v>
      </c>
      <c r="B27" t="s">
        <v>38</v>
      </c>
      <c r="C27">
        <v>0</v>
      </c>
      <c r="D27" t="s">
        <v>11</v>
      </c>
      <c r="E27">
        <v>2</v>
      </c>
    </row>
    <row r="28" spans="1:5" x14ac:dyDescent="0.25">
      <c r="A28">
        <v>11</v>
      </c>
      <c r="B28" t="s">
        <v>39</v>
      </c>
      <c r="C28">
        <v>206</v>
      </c>
      <c r="D28" t="s">
        <v>11</v>
      </c>
      <c r="E28">
        <v>2</v>
      </c>
    </row>
    <row r="29" spans="1:5" x14ac:dyDescent="0.25">
      <c r="A29">
        <v>12</v>
      </c>
      <c r="B29" t="s">
        <v>40</v>
      </c>
      <c r="C29">
        <v>0</v>
      </c>
      <c r="D29" t="s">
        <v>11</v>
      </c>
      <c r="E29">
        <v>2</v>
      </c>
    </row>
    <row r="30" spans="1:5" x14ac:dyDescent="0.25">
      <c r="A30">
        <v>13</v>
      </c>
      <c r="B30" t="s">
        <v>10</v>
      </c>
      <c r="C30">
        <v>0</v>
      </c>
      <c r="D30" t="s">
        <v>11</v>
      </c>
      <c r="E30">
        <v>2</v>
      </c>
    </row>
    <row r="31" spans="1:5" x14ac:dyDescent="0.25">
      <c r="A31">
        <v>14</v>
      </c>
      <c r="B31" t="s">
        <v>41</v>
      </c>
      <c r="C31">
        <v>1</v>
      </c>
      <c r="D31" t="s">
        <v>11</v>
      </c>
      <c r="E31">
        <v>2</v>
      </c>
    </row>
    <row r="32" spans="1:5" x14ac:dyDescent="0.25">
      <c r="A32">
        <v>15</v>
      </c>
      <c r="B32" t="s">
        <v>42</v>
      </c>
      <c r="C32">
        <v>0</v>
      </c>
      <c r="D32" t="s">
        <v>11</v>
      </c>
      <c r="E32">
        <v>2</v>
      </c>
    </row>
    <row r="33" spans="1:5" x14ac:dyDescent="0.25">
      <c r="A33">
        <v>16</v>
      </c>
      <c r="B33" t="s">
        <v>43</v>
      </c>
      <c r="C33">
        <v>2</v>
      </c>
      <c r="D33" t="s">
        <v>11</v>
      </c>
      <c r="E33">
        <v>2</v>
      </c>
    </row>
    <row r="34" spans="1:5" x14ac:dyDescent="0.25">
      <c r="A34">
        <v>1</v>
      </c>
      <c r="B34" t="s">
        <v>32</v>
      </c>
      <c r="C34">
        <v>336</v>
      </c>
      <c r="D34" t="s">
        <v>95</v>
      </c>
      <c r="E34">
        <v>3</v>
      </c>
    </row>
    <row r="35" spans="1:5" x14ac:dyDescent="0.25">
      <c r="A35">
        <v>2</v>
      </c>
      <c r="B35" t="s">
        <v>33</v>
      </c>
      <c r="C35">
        <v>23</v>
      </c>
      <c r="D35" t="s">
        <v>95</v>
      </c>
      <c r="E35">
        <v>3</v>
      </c>
    </row>
    <row r="36" spans="1:5" x14ac:dyDescent="0.25">
      <c r="A36">
        <v>3</v>
      </c>
      <c r="B36" t="s">
        <v>34</v>
      </c>
      <c r="C36">
        <v>5</v>
      </c>
      <c r="D36" t="s">
        <v>95</v>
      </c>
      <c r="E36">
        <v>3</v>
      </c>
    </row>
    <row r="37" spans="1:5" x14ac:dyDescent="0.25">
      <c r="A37">
        <v>4</v>
      </c>
      <c r="B37" t="s">
        <v>35</v>
      </c>
      <c r="C37">
        <v>0</v>
      </c>
      <c r="D37" t="s">
        <v>95</v>
      </c>
      <c r="E37">
        <v>3</v>
      </c>
    </row>
    <row r="38" spans="1:5" x14ac:dyDescent="0.25">
      <c r="A38">
        <v>5</v>
      </c>
      <c r="B38" t="s">
        <v>36</v>
      </c>
      <c r="C38">
        <v>0</v>
      </c>
      <c r="D38" t="s">
        <v>95</v>
      </c>
      <c r="E38">
        <v>3</v>
      </c>
    </row>
    <row r="39" spans="1:5" x14ac:dyDescent="0.25">
      <c r="A39">
        <v>6</v>
      </c>
      <c r="B39" t="s">
        <v>44</v>
      </c>
      <c r="C39">
        <v>0</v>
      </c>
      <c r="D39" t="s">
        <v>95</v>
      </c>
      <c r="E39">
        <v>3</v>
      </c>
    </row>
    <row r="40" spans="1:5" x14ac:dyDescent="0.25">
      <c r="A40">
        <v>7</v>
      </c>
      <c r="B40" t="s">
        <v>117</v>
      </c>
      <c r="C40">
        <v>0</v>
      </c>
      <c r="D40" t="s">
        <v>95</v>
      </c>
      <c r="E40">
        <v>3</v>
      </c>
    </row>
    <row r="41" spans="1:5" x14ac:dyDescent="0.25">
      <c r="A41">
        <v>8</v>
      </c>
      <c r="B41" t="s">
        <v>4</v>
      </c>
      <c r="C41">
        <v>0</v>
      </c>
      <c r="D41" t="s">
        <v>95</v>
      </c>
      <c r="E41">
        <v>3</v>
      </c>
    </row>
    <row r="42" spans="1:5" x14ac:dyDescent="0.25">
      <c r="A42">
        <v>9</v>
      </c>
      <c r="B42" t="s">
        <v>37</v>
      </c>
      <c r="C42">
        <v>0</v>
      </c>
      <c r="D42" t="s">
        <v>95</v>
      </c>
      <c r="E42">
        <v>3</v>
      </c>
    </row>
    <row r="43" spans="1:5" x14ac:dyDescent="0.25">
      <c r="A43">
        <v>10</v>
      </c>
      <c r="B43" t="s">
        <v>38</v>
      </c>
      <c r="C43">
        <v>0</v>
      </c>
      <c r="D43" t="s">
        <v>95</v>
      </c>
      <c r="E43">
        <v>3</v>
      </c>
    </row>
    <row r="44" spans="1:5" x14ac:dyDescent="0.25">
      <c r="A44">
        <v>11</v>
      </c>
      <c r="B44" t="s">
        <v>39</v>
      </c>
      <c r="C44">
        <v>24</v>
      </c>
      <c r="D44" t="s">
        <v>95</v>
      </c>
      <c r="E44">
        <v>3</v>
      </c>
    </row>
    <row r="45" spans="1:5" x14ac:dyDescent="0.25">
      <c r="A45">
        <v>12</v>
      </c>
      <c r="B45" t="s">
        <v>40</v>
      </c>
      <c r="C45">
        <v>0</v>
      </c>
      <c r="D45" t="s">
        <v>95</v>
      </c>
      <c r="E45">
        <v>3</v>
      </c>
    </row>
    <row r="46" spans="1:5" x14ac:dyDescent="0.25">
      <c r="A46">
        <v>13</v>
      </c>
      <c r="B46" t="s">
        <v>10</v>
      </c>
      <c r="C46">
        <v>0</v>
      </c>
      <c r="D46" t="s">
        <v>95</v>
      </c>
      <c r="E46">
        <v>3</v>
      </c>
    </row>
    <row r="47" spans="1:5" x14ac:dyDescent="0.25">
      <c r="A47">
        <v>14</v>
      </c>
      <c r="B47" t="s">
        <v>41</v>
      </c>
      <c r="C47">
        <v>0</v>
      </c>
      <c r="D47" t="s">
        <v>95</v>
      </c>
      <c r="E47">
        <v>3</v>
      </c>
    </row>
    <row r="48" spans="1:5" x14ac:dyDescent="0.25">
      <c r="A48">
        <v>15</v>
      </c>
      <c r="B48" t="s">
        <v>42</v>
      </c>
      <c r="C48">
        <v>0</v>
      </c>
      <c r="D48" t="s">
        <v>95</v>
      </c>
      <c r="E48">
        <v>3</v>
      </c>
    </row>
    <row r="49" spans="1:5" x14ac:dyDescent="0.25">
      <c r="A49">
        <v>16</v>
      </c>
      <c r="B49" t="s">
        <v>43</v>
      </c>
      <c r="C49">
        <v>0</v>
      </c>
      <c r="D49" t="s">
        <v>95</v>
      </c>
      <c r="E49">
        <v>3</v>
      </c>
    </row>
    <row r="50" spans="1:5" x14ac:dyDescent="0.25">
      <c r="A50">
        <v>1</v>
      </c>
      <c r="B50" t="s">
        <v>32</v>
      </c>
      <c r="C50">
        <v>237</v>
      </c>
      <c r="D50" t="s">
        <v>85</v>
      </c>
      <c r="E50">
        <v>4</v>
      </c>
    </row>
    <row r="51" spans="1:5" x14ac:dyDescent="0.25">
      <c r="A51">
        <v>2</v>
      </c>
      <c r="B51" t="s">
        <v>33</v>
      </c>
      <c r="C51">
        <v>45</v>
      </c>
      <c r="D51" t="s">
        <v>85</v>
      </c>
      <c r="E51">
        <v>4</v>
      </c>
    </row>
    <row r="52" spans="1:5" x14ac:dyDescent="0.25">
      <c r="A52">
        <v>3</v>
      </c>
      <c r="B52" t="s">
        <v>34</v>
      </c>
      <c r="C52">
        <v>5</v>
      </c>
      <c r="D52" t="s">
        <v>85</v>
      </c>
      <c r="E52">
        <v>4</v>
      </c>
    </row>
    <row r="53" spans="1:5" x14ac:dyDescent="0.25">
      <c r="A53">
        <v>4</v>
      </c>
      <c r="B53" t="s">
        <v>35</v>
      </c>
      <c r="C53">
        <v>0</v>
      </c>
      <c r="D53" t="s">
        <v>85</v>
      </c>
      <c r="E53">
        <v>4</v>
      </c>
    </row>
    <row r="54" spans="1:5" x14ac:dyDescent="0.25">
      <c r="A54">
        <v>5</v>
      </c>
      <c r="B54" t="s">
        <v>36</v>
      </c>
      <c r="C54">
        <v>0</v>
      </c>
      <c r="D54" t="s">
        <v>85</v>
      </c>
      <c r="E54">
        <v>4</v>
      </c>
    </row>
    <row r="55" spans="1:5" x14ac:dyDescent="0.25">
      <c r="A55">
        <v>6</v>
      </c>
      <c r="B55" t="s">
        <v>44</v>
      </c>
      <c r="C55">
        <v>0</v>
      </c>
      <c r="D55" t="s">
        <v>85</v>
      </c>
      <c r="E55">
        <v>4</v>
      </c>
    </row>
    <row r="56" spans="1:5" x14ac:dyDescent="0.25">
      <c r="A56">
        <v>7</v>
      </c>
      <c r="B56" t="s">
        <v>117</v>
      </c>
      <c r="C56">
        <v>0</v>
      </c>
      <c r="D56" t="s">
        <v>85</v>
      </c>
      <c r="E56">
        <v>4</v>
      </c>
    </row>
    <row r="57" spans="1:5" x14ac:dyDescent="0.25">
      <c r="A57">
        <v>8</v>
      </c>
      <c r="B57" t="s">
        <v>4</v>
      </c>
      <c r="C57">
        <v>0</v>
      </c>
      <c r="D57" t="s">
        <v>85</v>
      </c>
      <c r="E57">
        <v>4</v>
      </c>
    </row>
    <row r="58" spans="1:5" x14ac:dyDescent="0.25">
      <c r="A58">
        <v>9</v>
      </c>
      <c r="B58" t="s">
        <v>37</v>
      </c>
      <c r="C58">
        <v>2</v>
      </c>
      <c r="D58" t="s">
        <v>85</v>
      </c>
      <c r="E58">
        <v>4</v>
      </c>
    </row>
    <row r="59" spans="1:5" x14ac:dyDescent="0.25">
      <c r="A59">
        <v>10</v>
      </c>
      <c r="B59" t="s">
        <v>38</v>
      </c>
      <c r="C59">
        <v>0</v>
      </c>
      <c r="D59" t="s">
        <v>85</v>
      </c>
      <c r="E59">
        <v>4</v>
      </c>
    </row>
    <row r="60" spans="1:5" x14ac:dyDescent="0.25">
      <c r="A60">
        <v>11</v>
      </c>
      <c r="B60" t="s">
        <v>39</v>
      </c>
      <c r="C60">
        <v>31</v>
      </c>
      <c r="D60" t="s">
        <v>85</v>
      </c>
      <c r="E60">
        <v>4</v>
      </c>
    </row>
    <row r="61" spans="1:5" x14ac:dyDescent="0.25">
      <c r="A61">
        <v>12</v>
      </c>
      <c r="B61" t="s">
        <v>40</v>
      </c>
      <c r="C61">
        <v>0</v>
      </c>
      <c r="D61" t="s">
        <v>85</v>
      </c>
      <c r="E61">
        <v>4</v>
      </c>
    </row>
    <row r="62" spans="1:5" x14ac:dyDescent="0.25">
      <c r="A62">
        <v>13</v>
      </c>
      <c r="B62" t="s">
        <v>10</v>
      </c>
      <c r="C62">
        <v>0</v>
      </c>
      <c r="D62" t="s">
        <v>85</v>
      </c>
      <c r="E62">
        <v>4</v>
      </c>
    </row>
    <row r="63" spans="1:5" x14ac:dyDescent="0.25">
      <c r="A63">
        <v>14</v>
      </c>
      <c r="B63" t="s">
        <v>41</v>
      </c>
      <c r="C63">
        <v>0</v>
      </c>
      <c r="D63" t="s">
        <v>85</v>
      </c>
      <c r="E63">
        <v>4</v>
      </c>
    </row>
    <row r="64" spans="1:5" x14ac:dyDescent="0.25">
      <c r="A64">
        <v>15</v>
      </c>
      <c r="B64" t="s">
        <v>42</v>
      </c>
      <c r="C64">
        <v>0</v>
      </c>
      <c r="D64" t="s">
        <v>85</v>
      </c>
      <c r="E64">
        <v>4</v>
      </c>
    </row>
    <row r="65" spans="1:5" x14ac:dyDescent="0.25">
      <c r="A65">
        <v>16</v>
      </c>
      <c r="B65" t="s">
        <v>43</v>
      </c>
      <c r="C65">
        <v>0</v>
      </c>
      <c r="D65" t="s">
        <v>85</v>
      </c>
      <c r="E65">
        <v>4</v>
      </c>
    </row>
    <row r="66" spans="1:5" x14ac:dyDescent="0.25">
      <c r="A66">
        <v>1</v>
      </c>
      <c r="B66" t="s">
        <v>32</v>
      </c>
      <c r="C66">
        <v>47</v>
      </c>
      <c r="D66" t="s">
        <v>118</v>
      </c>
      <c r="E66">
        <v>5</v>
      </c>
    </row>
    <row r="67" spans="1:5" x14ac:dyDescent="0.25">
      <c r="A67">
        <v>2</v>
      </c>
      <c r="B67" t="s">
        <v>33</v>
      </c>
      <c r="C67">
        <v>3</v>
      </c>
      <c r="D67" t="s">
        <v>118</v>
      </c>
      <c r="E67">
        <v>5</v>
      </c>
    </row>
    <row r="68" spans="1:5" x14ac:dyDescent="0.25">
      <c r="A68">
        <v>3</v>
      </c>
      <c r="B68" t="s">
        <v>34</v>
      </c>
      <c r="C68">
        <v>0</v>
      </c>
      <c r="D68" t="s">
        <v>118</v>
      </c>
      <c r="E68">
        <v>5</v>
      </c>
    </row>
    <row r="69" spans="1:5" x14ac:dyDescent="0.25">
      <c r="A69">
        <v>4</v>
      </c>
      <c r="B69" t="s">
        <v>35</v>
      </c>
      <c r="C69">
        <v>0</v>
      </c>
      <c r="D69" t="s">
        <v>118</v>
      </c>
      <c r="E69">
        <v>5</v>
      </c>
    </row>
    <row r="70" spans="1:5" x14ac:dyDescent="0.25">
      <c r="A70">
        <v>5</v>
      </c>
      <c r="B70" t="s">
        <v>36</v>
      </c>
      <c r="C70">
        <v>0</v>
      </c>
      <c r="D70" t="s">
        <v>118</v>
      </c>
      <c r="E70">
        <v>5</v>
      </c>
    </row>
    <row r="71" spans="1:5" x14ac:dyDescent="0.25">
      <c r="A71">
        <v>6</v>
      </c>
      <c r="B71" t="s">
        <v>44</v>
      </c>
      <c r="C71">
        <v>0</v>
      </c>
      <c r="D71" t="s">
        <v>118</v>
      </c>
      <c r="E71">
        <v>5</v>
      </c>
    </row>
    <row r="72" spans="1:5" x14ac:dyDescent="0.25">
      <c r="A72">
        <v>7</v>
      </c>
      <c r="B72" t="s">
        <v>117</v>
      </c>
      <c r="C72">
        <v>0</v>
      </c>
      <c r="D72" t="s">
        <v>118</v>
      </c>
      <c r="E72">
        <v>5</v>
      </c>
    </row>
    <row r="73" spans="1:5" x14ac:dyDescent="0.25">
      <c r="A73">
        <v>8</v>
      </c>
      <c r="B73" t="s">
        <v>4</v>
      </c>
      <c r="C73">
        <v>0</v>
      </c>
      <c r="D73" t="s">
        <v>118</v>
      </c>
      <c r="E73">
        <v>5</v>
      </c>
    </row>
    <row r="74" spans="1:5" x14ac:dyDescent="0.25">
      <c r="A74">
        <v>9</v>
      </c>
      <c r="B74" t="s">
        <v>37</v>
      </c>
      <c r="C74">
        <v>0</v>
      </c>
      <c r="D74" t="s">
        <v>118</v>
      </c>
      <c r="E74">
        <v>5</v>
      </c>
    </row>
    <row r="75" spans="1:5" x14ac:dyDescent="0.25">
      <c r="A75">
        <v>10</v>
      </c>
      <c r="B75" t="s">
        <v>38</v>
      </c>
      <c r="C75">
        <v>0</v>
      </c>
      <c r="D75" t="s">
        <v>118</v>
      </c>
      <c r="E75">
        <v>5</v>
      </c>
    </row>
    <row r="76" spans="1:5" x14ac:dyDescent="0.25">
      <c r="A76">
        <v>11</v>
      </c>
      <c r="B76" t="s">
        <v>39</v>
      </c>
      <c r="C76">
        <v>58</v>
      </c>
      <c r="D76" t="s">
        <v>118</v>
      </c>
      <c r="E76">
        <v>5</v>
      </c>
    </row>
    <row r="77" spans="1:5" x14ac:dyDescent="0.25">
      <c r="A77">
        <v>12</v>
      </c>
      <c r="B77" t="s">
        <v>40</v>
      </c>
      <c r="C77">
        <v>0</v>
      </c>
      <c r="D77" t="s">
        <v>118</v>
      </c>
      <c r="E77">
        <v>5</v>
      </c>
    </row>
    <row r="78" spans="1:5" x14ac:dyDescent="0.25">
      <c r="A78">
        <v>13</v>
      </c>
      <c r="B78" t="s">
        <v>10</v>
      </c>
      <c r="C78">
        <v>0</v>
      </c>
      <c r="D78" t="s">
        <v>118</v>
      </c>
      <c r="E78">
        <v>5</v>
      </c>
    </row>
    <row r="79" spans="1:5" x14ac:dyDescent="0.25">
      <c r="A79">
        <v>14</v>
      </c>
      <c r="B79" t="s">
        <v>41</v>
      </c>
      <c r="C79">
        <v>0</v>
      </c>
      <c r="D79" t="s">
        <v>118</v>
      </c>
      <c r="E79">
        <v>5</v>
      </c>
    </row>
    <row r="80" spans="1:5" x14ac:dyDescent="0.25">
      <c r="A80">
        <v>15</v>
      </c>
      <c r="B80" t="s">
        <v>42</v>
      </c>
      <c r="C80">
        <v>0</v>
      </c>
      <c r="D80" t="s">
        <v>118</v>
      </c>
      <c r="E80">
        <v>5</v>
      </c>
    </row>
    <row r="81" spans="1:5" x14ac:dyDescent="0.25">
      <c r="A81">
        <v>16</v>
      </c>
      <c r="B81" t="s">
        <v>43</v>
      </c>
      <c r="C81">
        <v>0</v>
      </c>
      <c r="D81" t="s">
        <v>118</v>
      </c>
      <c r="E81">
        <v>5</v>
      </c>
    </row>
    <row r="82" spans="1:5" x14ac:dyDescent="0.25">
      <c r="A82">
        <v>1</v>
      </c>
      <c r="B82" t="s">
        <v>32</v>
      </c>
      <c r="C82">
        <v>0</v>
      </c>
      <c r="D82" t="s">
        <v>37</v>
      </c>
      <c r="E82">
        <v>6</v>
      </c>
    </row>
    <row r="83" spans="1:5" x14ac:dyDescent="0.25">
      <c r="A83">
        <v>2</v>
      </c>
      <c r="B83" t="s">
        <v>33</v>
      </c>
      <c r="C83">
        <v>0</v>
      </c>
      <c r="D83" t="s">
        <v>37</v>
      </c>
      <c r="E83">
        <v>6</v>
      </c>
    </row>
    <row r="84" spans="1:5" x14ac:dyDescent="0.25">
      <c r="A84">
        <v>3</v>
      </c>
      <c r="B84" t="s">
        <v>34</v>
      </c>
      <c r="C84">
        <v>0</v>
      </c>
      <c r="D84" t="s">
        <v>37</v>
      </c>
      <c r="E84">
        <v>6</v>
      </c>
    </row>
    <row r="85" spans="1:5" x14ac:dyDescent="0.25">
      <c r="A85">
        <v>4</v>
      </c>
      <c r="B85" t="s">
        <v>35</v>
      </c>
      <c r="C85">
        <v>0</v>
      </c>
      <c r="D85" t="s">
        <v>37</v>
      </c>
      <c r="E85">
        <v>6</v>
      </c>
    </row>
    <row r="86" spans="1:5" x14ac:dyDescent="0.25">
      <c r="A86">
        <v>5</v>
      </c>
      <c r="B86" t="s">
        <v>36</v>
      </c>
      <c r="C86">
        <v>0</v>
      </c>
      <c r="D86" t="s">
        <v>37</v>
      </c>
      <c r="E86">
        <v>6</v>
      </c>
    </row>
    <row r="87" spans="1:5" x14ac:dyDescent="0.25">
      <c r="A87">
        <v>6</v>
      </c>
      <c r="B87" t="s">
        <v>44</v>
      </c>
      <c r="C87">
        <v>0</v>
      </c>
      <c r="D87" t="s">
        <v>37</v>
      </c>
      <c r="E87">
        <v>6</v>
      </c>
    </row>
    <row r="88" spans="1:5" x14ac:dyDescent="0.25">
      <c r="A88">
        <v>7</v>
      </c>
      <c r="B88" t="s">
        <v>117</v>
      </c>
      <c r="C88">
        <v>0</v>
      </c>
      <c r="D88" t="s">
        <v>37</v>
      </c>
      <c r="E88">
        <v>6</v>
      </c>
    </row>
    <row r="89" spans="1:5" x14ac:dyDescent="0.25">
      <c r="A89">
        <v>8</v>
      </c>
      <c r="B89" t="s">
        <v>4</v>
      </c>
      <c r="C89">
        <v>0</v>
      </c>
      <c r="D89" t="s">
        <v>37</v>
      </c>
      <c r="E89">
        <v>6</v>
      </c>
    </row>
    <row r="90" spans="1:5" x14ac:dyDescent="0.25">
      <c r="A90">
        <v>9</v>
      </c>
      <c r="B90" t="s">
        <v>37</v>
      </c>
      <c r="C90">
        <v>0</v>
      </c>
      <c r="D90" t="s">
        <v>37</v>
      </c>
      <c r="E90">
        <v>6</v>
      </c>
    </row>
    <row r="91" spans="1:5" x14ac:dyDescent="0.25">
      <c r="A91">
        <v>10</v>
      </c>
      <c r="B91" t="s">
        <v>38</v>
      </c>
      <c r="C91">
        <v>0</v>
      </c>
      <c r="D91" t="s">
        <v>37</v>
      </c>
      <c r="E91">
        <v>6</v>
      </c>
    </row>
    <row r="92" spans="1:5" x14ac:dyDescent="0.25">
      <c r="A92">
        <v>11</v>
      </c>
      <c r="B92" t="s">
        <v>39</v>
      </c>
      <c r="C92">
        <v>22</v>
      </c>
      <c r="D92" t="s">
        <v>37</v>
      </c>
      <c r="E92">
        <v>6</v>
      </c>
    </row>
    <row r="93" spans="1:5" x14ac:dyDescent="0.25">
      <c r="A93">
        <v>12</v>
      </c>
      <c r="B93" t="s">
        <v>40</v>
      </c>
      <c r="C93">
        <v>0</v>
      </c>
      <c r="D93" t="s">
        <v>37</v>
      </c>
      <c r="E93">
        <v>6</v>
      </c>
    </row>
    <row r="94" spans="1:5" x14ac:dyDescent="0.25">
      <c r="A94">
        <v>13</v>
      </c>
      <c r="B94" t="s">
        <v>10</v>
      </c>
      <c r="C94">
        <v>0</v>
      </c>
      <c r="D94" t="s">
        <v>37</v>
      </c>
      <c r="E94">
        <v>6</v>
      </c>
    </row>
    <row r="95" spans="1:5" x14ac:dyDescent="0.25">
      <c r="A95">
        <v>14</v>
      </c>
      <c r="B95" t="s">
        <v>41</v>
      </c>
      <c r="C95">
        <v>0</v>
      </c>
      <c r="D95" t="s">
        <v>37</v>
      </c>
      <c r="E95">
        <v>6</v>
      </c>
    </row>
    <row r="96" spans="1:5" x14ac:dyDescent="0.25">
      <c r="A96">
        <v>15</v>
      </c>
      <c r="B96" t="s">
        <v>42</v>
      </c>
      <c r="C96">
        <v>0</v>
      </c>
      <c r="D96" t="s">
        <v>37</v>
      </c>
      <c r="E96">
        <v>6</v>
      </c>
    </row>
    <row r="97" spans="1:5" x14ac:dyDescent="0.25">
      <c r="A97">
        <v>16</v>
      </c>
      <c r="B97" t="s">
        <v>43</v>
      </c>
      <c r="C97">
        <v>0</v>
      </c>
      <c r="D97" t="s">
        <v>37</v>
      </c>
      <c r="E97">
        <v>6</v>
      </c>
    </row>
    <row r="98" spans="1:5" x14ac:dyDescent="0.25">
      <c r="A98">
        <v>1</v>
      </c>
      <c r="B98" t="s">
        <v>32</v>
      </c>
      <c r="C98">
        <v>0</v>
      </c>
      <c r="D98" t="s">
        <v>4</v>
      </c>
      <c r="E98">
        <v>7</v>
      </c>
    </row>
    <row r="99" spans="1:5" x14ac:dyDescent="0.25">
      <c r="A99">
        <v>2</v>
      </c>
      <c r="B99" t="s">
        <v>33</v>
      </c>
      <c r="C99">
        <v>0</v>
      </c>
      <c r="D99" t="s">
        <v>4</v>
      </c>
      <c r="E99">
        <v>7</v>
      </c>
    </row>
    <row r="100" spans="1:5" x14ac:dyDescent="0.25">
      <c r="A100">
        <v>3</v>
      </c>
      <c r="B100" t="s">
        <v>34</v>
      </c>
      <c r="C100">
        <v>0</v>
      </c>
      <c r="D100" t="s">
        <v>4</v>
      </c>
      <c r="E100">
        <v>7</v>
      </c>
    </row>
    <row r="101" spans="1:5" x14ac:dyDescent="0.25">
      <c r="A101">
        <v>4</v>
      </c>
      <c r="B101" t="s">
        <v>35</v>
      </c>
      <c r="C101">
        <v>0</v>
      </c>
      <c r="D101" t="s">
        <v>4</v>
      </c>
      <c r="E101">
        <v>7</v>
      </c>
    </row>
    <row r="102" spans="1:5" x14ac:dyDescent="0.25">
      <c r="A102">
        <v>5</v>
      </c>
      <c r="B102" t="s">
        <v>36</v>
      </c>
      <c r="C102">
        <v>0</v>
      </c>
      <c r="D102" t="s">
        <v>4</v>
      </c>
      <c r="E102">
        <v>7</v>
      </c>
    </row>
    <row r="103" spans="1:5" x14ac:dyDescent="0.25">
      <c r="A103">
        <v>6</v>
      </c>
      <c r="B103" t="s">
        <v>44</v>
      </c>
      <c r="C103">
        <v>0</v>
      </c>
      <c r="D103" t="s">
        <v>4</v>
      </c>
      <c r="E103">
        <v>7</v>
      </c>
    </row>
    <row r="104" spans="1:5" x14ac:dyDescent="0.25">
      <c r="A104">
        <v>7</v>
      </c>
      <c r="B104" t="s">
        <v>117</v>
      </c>
      <c r="C104">
        <v>0</v>
      </c>
      <c r="D104" t="s">
        <v>4</v>
      </c>
      <c r="E104">
        <v>7</v>
      </c>
    </row>
    <row r="105" spans="1:5" x14ac:dyDescent="0.25">
      <c r="A105">
        <v>8</v>
      </c>
      <c r="B105" t="s">
        <v>4</v>
      </c>
      <c r="C105">
        <v>0</v>
      </c>
      <c r="D105" t="s">
        <v>4</v>
      </c>
      <c r="E105">
        <v>7</v>
      </c>
    </row>
    <row r="106" spans="1:5" x14ac:dyDescent="0.25">
      <c r="A106">
        <v>9</v>
      </c>
      <c r="B106" t="s">
        <v>37</v>
      </c>
      <c r="C106">
        <v>0</v>
      </c>
      <c r="D106" t="s">
        <v>4</v>
      </c>
      <c r="E106">
        <v>7</v>
      </c>
    </row>
    <row r="107" spans="1:5" x14ac:dyDescent="0.25">
      <c r="A107">
        <v>10</v>
      </c>
      <c r="B107" t="s">
        <v>38</v>
      </c>
      <c r="C107">
        <v>0</v>
      </c>
      <c r="D107" t="s">
        <v>4</v>
      </c>
      <c r="E107">
        <v>7</v>
      </c>
    </row>
    <row r="108" spans="1:5" x14ac:dyDescent="0.25">
      <c r="A108">
        <v>11</v>
      </c>
      <c r="B108" t="s">
        <v>39</v>
      </c>
      <c r="C108">
        <v>0</v>
      </c>
      <c r="D108" t="s">
        <v>4</v>
      </c>
      <c r="E108">
        <v>7</v>
      </c>
    </row>
    <row r="109" spans="1:5" x14ac:dyDescent="0.25">
      <c r="A109">
        <v>12</v>
      </c>
      <c r="B109" t="s">
        <v>40</v>
      </c>
      <c r="C109">
        <v>0</v>
      </c>
      <c r="D109" t="s">
        <v>4</v>
      </c>
      <c r="E109">
        <v>7</v>
      </c>
    </row>
    <row r="110" spans="1:5" x14ac:dyDescent="0.25">
      <c r="A110">
        <v>13</v>
      </c>
      <c r="B110" t="s">
        <v>10</v>
      </c>
      <c r="C110">
        <v>0</v>
      </c>
      <c r="D110" t="s">
        <v>4</v>
      </c>
      <c r="E110">
        <v>7</v>
      </c>
    </row>
    <row r="111" spans="1:5" x14ac:dyDescent="0.25">
      <c r="A111">
        <v>14</v>
      </c>
      <c r="B111" t="s">
        <v>41</v>
      </c>
      <c r="C111">
        <v>0</v>
      </c>
      <c r="D111" t="s">
        <v>4</v>
      </c>
      <c r="E111">
        <v>7</v>
      </c>
    </row>
    <row r="112" spans="1:5" x14ac:dyDescent="0.25">
      <c r="A112">
        <v>15</v>
      </c>
      <c r="B112" t="s">
        <v>42</v>
      </c>
      <c r="C112">
        <v>0</v>
      </c>
      <c r="D112" t="s">
        <v>4</v>
      </c>
      <c r="E112">
        <v>7</v>
      </c>
    </row>
    <row r="113" spans="1:5" x14ac:dyDescent="0.25">
      <c r="A113">
        <v>16</v>
      </c>
      <c r="B113" t="s">
        <v>43</v>
      </c>
      <c r="C113">
        <v>0</v>
      </c>
      <c r="D113" t="s">
        <v>4</v>
      </c>
      <c r="E113">
        <v>7</v>
      </c>
    </row>
    <row r="114" spans="1:5" x14ac:dyDescent="0.25">
      <c r="A114">
        <v>1</v>
      </c>
      <c r="B114" t="s">
        <v>32</v>
      </c>
      <c r="C114" s="2">
        <v>0</v>
      </c>
      <c r="D114" t="s">
        <v>40</v>
      </c>
      <c r="E114">
        <v>8</v>
      </c>
    </row>
    <row r="115" spans="1:5" x14ac:dyDescent="0.25">
      <c r="A115">
        <v>2</v>
      </c>
      <c r="B115" t="s">
        <v>33</v>
      </c>
      <c r="C115" s="2">
        <v>0</v>
      </c>
      <c r="D115" s="2" t="s">
        <v>40</v>
      </c>
      <c r="E115">
        <v>8</v>
      </c>
    </row>
    <row r="116" spans="1:5" x14ac:dyDescent="0.25">
      <c r="A116">
        <v>3</v>
      </c>
      <c r="B116" t="s">
        <v>34</v>
      </c>
      <c r="C116" s="2">
        <v>0</v>
      </c>
      <c r="D116" s="2" t="s">
        <v>40</v>
      </c>
      <c r="E116">
        <v>8</v>
      </c>
    </row>
    <row r="117" spans="1:5" x14ac:dyDescent="0.25">
      <c r="A117">
        <v>4</v>
      </c>
      <c r="B117" t="s">
        <v>35</v>
      </c>
      <c r="C117" s="2">
        <v>0</v>
      </c>
      <c r="D117" s="2" t="s">
        <v>40</v>
      </c>
      <c r="E117">
        <v>8</v>
      </c>
    </row>
    <row r="118" spans="1:5" x14ac:dyDescent="0.25">
      <c r="A118">
        <v>5</v>
      </c>
      <c r="B118" t="s">
        <v>36</v>
      </c>
      <c r="C118" s="2">
        <v>0</v>
      </c>
      <c r="D118" s="2" t="s">
        <v>40</v>
      </c>
      <c r="E118">
        <v>8</v>
      </c>
    </row>
    <row r="119" spans="1:5" x14ac:dyDescent="0.25">
      <c r="A119">
        <v>6</v>
      </c>
      <c r="B119" t="s">
        <v>44</v>
      </c>
      <c r="C119" s="2">
        <v>0</v>
      </c>
      <c r="D119" s="2" t="s">
        <v>40</v>
      </c>
      <c r="E119">
        <v>8</v>
      </c>
    </row>
    <row r="120" spans="1:5" x14ac:dyDescent="0.25">
      <c r="A120">
        <v>7</v>
      </c>
      <c r="B120" t="s">
        <v>117</v>
      </c>
      <c r="C120" s="2">
        <v>0</v>
      </c>
      <c r="D120" s="2" t="s">
        <v>40</v>
      </c>
      <c r="E120">
        <v>8</v>
      </c>
    </row>
    <row r="121" spans="1:5" x14ac:dyDescent="0.25">
      <c r="A121" s="2">
        <v>8</v>
      </c>
      <c r="B121" s="2" t="s">
        <v>4</v>
      </c>
      <c r="C121" s="2">
        <v>0</v>
      </c>
      <c r="D121" s="2" t="s">
        <v>40</v>
      </c>
      <c r="E121" s="2">
        <v>8</v>
      </c>
    </row>
    <row r="122" spans="1:5" x14ac:dyDescent="0.25">
      <c r="A122" s="2">
        <v>9</v>
      </c>
      <c r="B122" s="2" t="s">
        <v>37</v>
      </c>
      <c r="C122" s="2">
        <v>0</v>
      </c>
      <c r="D122" s="2" t="s">
        <v>40</v>
      </c>
      <c r="E122" s="2">
        <v>8</v>
      </c>
    </row>
    <row r="123" spans="1:5" x14ac:dyDescent="0.25">
      <c r="A123" s="2">
        <v>10</v>
      </c>
      <c r="B123" s="2" t="s">
        <v>38</v>
      </c>
      <c r="C123" s="2">
        <v>0</v>
      </c>
      <c r="D123" s="2" t="s">
        <v>40</v>
      </c>
      <c r="E123" s="2">
        <v>8</v>
      </c>
    </row>
    <row r="124" spans="1:5" x14ac:dyDescent="0.25">
      <c r="A124" s="2">
        <v>11</v>
      </c>
      <c r="B124" s="2" t="s">
        <v>39</v>
      </c>
      <c r="C124" s="2">
        <v>122</v>
      </c>
      <c r="D124" s="2" t="s">
        <v>40</v>
      </c>
      <c r="E124" s="2">
        <v>8</v>
      </c>
    </row>
    <row r="125" spans="1:5" x14ac:dyDescent="0.25">
      <c r="A125" s="2">
        <v>12</v>
      </c>
      <c r="B125" s="2" t="s">
        <v>40</v>
      </c>
      <c r="C125" s="2">
        <v>0</v>
      </c>
      <c r="D125" s="2" t="s">
        <v>40</v>
      </c>
      <c r="E125" s="2">
        <v>8</v>
      </c>
    </row>
    <row r="126" spans="1:5" x14ac:dyDescent="0.25">
      <c r="A126" s="2">
        <v>13</v>
      </c>
      <c r="B126" s="2" t="s">
        <v>10</v>
      </c>
      <c r="C126" s="2">
        <v>0</v>
      </c>
      <c r="D126" s="2" t="s">
        <v>40</v>
      </c>
      <c r="E126" s="2">
        <v>8</v>
      </c>
    </row>
    <row r="127" spans="1:5" x14ac:dyDescent="0.25">
      <c r="A127" s="2">
        <v>14</v>
      </c>
      <c r="B127" s="2" t="s">
        <v>41</v>
      </c>
      <c r="C127" s="2">
        <v>0</v>
      </c>
      <c r="D127" s="2" t="s">
        <v>40</v>
      </c>
      <c r="E127" s="2">
        <v>8</v>
      </c>
    </row>
    <row r="128" spans="1:5" x14ac:dyDescent="0.25">
      <c r="A128" s="2">
        <v>15</v>
      </c>
      <c r="B128" s="2" t="s">
        <v>42</v>
      </c>
      <c r="C128" s="2">
        <v>0</v>
      </c>
      <c r="D128" s="2" t="s">
        <v>40</v>
      </c>
      <c r="E128" s="2">
        <v>8</v>
      </c>
    </row>
    <row r="129" spans="1:5" x14ac:dyDescent="0.25">
      <c r="A129" s="2">
        <v>16</v>
      </c>
      <c r="B129" s="2" t="s">
        <v>43</v>
      </c>
      <c r="C129" s="2">
        <v>0</v>
      </c>
      <c r="D129" s="2" t="s">
        <v>40</v>
      </c>
      <c r="E129" s="2">
        <v>8</v>
      </c>
    </row>
    <row r="130" spans="1:5" x14ac:dyDescent="0.25">
      <c r="A130" s="2">
        <v>1</v>
      </c>
      <c r="B130" s="2" t="s">
        <v>32</v>
      </c>
      <c r="C130" s="2">
        <v>3151</v>
      </c>
      <c r="D130" s="2" t="s">
        <v>84</v>
      </c>
      <c r="E130" s="2">
        <v>9</v>
      </c>
    </row>
    <row r="131" spans="1:5" x14ac:dyDescent="0.25">
      <c r="A131" s="2">
        <v>2</v>
      </c>
      <c r="B131" s="2" t="s">
        <v>33</v>
      </c>
      <c r="C131" s="2">
        <v>281</v>
      </c>
      <c r="D131" s="2" t="s">
        <v>84</v>
      </c>
      <c r="E131" s="2">
        <v>9</v>
      </c>
    </row>
    <row r="132" spans="1:5" x14ac:dyDescent="0.25">
      <c r="A132" s="2">
        <v>3</v>
      </c>
      <c r="B132" s="2" t="s">
        <v>34</v>
      </c>
      <c r="C132" s="2">
        <v>66</v>
      </c>
      <c r="D132" s="2" t="s">
        <v>84</v>
      </c>
      <c r="E132" s="2">
        <v>9</v>
      </c>
    </row>
    <row r="133" spans="1:5" x14ac:dyDescent="0.25">
      <c r="A133" s="2">
        <v>4</v>
      </c>
      <c r="B133" s="2" t="s">
        <v>35</v>
      </c>
      <c r="C133" s="2">
        <v>0</v>
      </c>
      <c r="D133" s="2" t="s">
        <v>84</v>
      </c>
      <c r="E133" s="2">
        <v>9</v>
      </c>
    </row>
    <row r="134" spans="1:5" x14ac:dyDescent="0.25">
      <c r="A134" s="2">
        <v>5</v>
      </c>
      <c r="B134" s="2" t="s">
        <v>36</v>
      </c>
      <c r="C134" s="2">
        <v>0</v>
      </c>
      <c r="D134" s="2" t="s">
        <v>84</v>
      </c>
      <c r="E134" s="2">
        <v>9</v>
      </c>
    </row>
    <row r="135" spans="1:5" x14ac:dyDescent="0.25">
      <c r="A135" s="2">
        <v>6</v>
      </c>
      <c r="B135" s="2" t="s">
        <v>44</v>
      </c>
      <c r="C135" s="2">
        <v>0</v>
      </c>
      <c r="D135" s="2" t="s">
        <v>84</v>
      </c>
      <c r="E135" s="2">
        <v>9</v>
      </c>
    </row>
    <row r="136" spans="1:5" x14ac:dyDescent="0.25">
      <c r="A136" s="2">
        <v>7</v>
      </c>
      <c r="B136" s="2" t="s">
        <v>117</v>
      </c>
      <c r="C136" s="2">
        <v>0</v>
      </c>
      <c r="D136" s="2" t="s">
        <v>84</v>
      </c>
      <c r="E136" s="2">
        <v>9</v>
      </c>
    </row>
    <row r="137" spans="1:5" x14ac:dyDescent="0.25">
      <c r="A137" s="2">
        <v>8</v>
      </c>
      <c r="B137" s="2" t="s">
        <v>4</v>
      </c>
      <c r="C137" s="2">
        <v>0</v>
      </c>
      <c r="D137" s="2" t="s">
        <v>84</v>
      </c>
      <c r="E137" s="2">
        <v>9</v>
      </c>
    </row>
    <row r="138" spans="1:5" x14ac:dyDescent="0.25">
      <c r="A138" s="2">
        <v>9</v>
      </c>
      <c r="B138" s="2" t="s">
        <v>37</v>
      </c>
      <c r="C138" s="2">
        <v>7</v>
      </c>
      <c r="D138" s="2" t="s">
        <v>84</v>
      </c>
      <c r="E138" s="2">
        <v>9</v>
      </c>
    </row>
    <row r="139" spans="1:5" x14ac:dyDescent="0.25">
      <c r="A139" s="2">
        <v>10</v>
      </c>
      <c r="B139" s="2" t="s">
        <v>38</v>
      </c>
      <c r="C139" s="2">
        <v>0</v>
      </c>
      <c r="D139" s="2" t="s">
        <v>84</v>
      </c>
      <c r="E139" s="2">
        <v>9</v>
      </c>
    </row>
    <row r="140" spans="1:5" x14ac:dyDescent="0.25">
      <c r="A140" s="2">
        <v>11</v>
      </c>
      <c r="B140" s="2" t="s">
        <v>39</v>
      </c>
      <c r="C140" s="2">
        <v>716</v>
      </c>
      <c r="D140" s="2" t="s">
        <v>84</v>
      </c>
      <c r="E140" s="2">
        <v>9</v>
      </c>
    </row>
    <row r="141" spans="1:5" x14ac:dyDescent="0.25">
      <c r="A141" s="2">
        <v>12</v>
      </c>
      <c r="B141" s="2" t="s">
        <v>40</v>
      </c>
      <c r="C141" s="2">
        <v>0</v>
      </c>
      <c r="D141" s="2" t="s">
        <v>84</v>
      </c>
      <c r="E141" s="2">
        <v>9</v>
      </c>
    </row>
    <row r="142" spans="1:5" x14ac:dyDescent="0.25">
      <c r="A142" s="2">
        <v>13</v>
      </c>
      <c r="B142" s="2" t="s">
        <v>10</v>
      </c>
      <c r="C142" s="2">
        <v>0</v>
      </c>
      <c r="D142" s="2" t="s">
        <v>84</v>
      </c>
      <c r="E142" s="2">
        <v>9</v>
      </c>
    </row>
    <row r="143" spans="1:5" x14ac:dyDescent="0.25">
      <c r="A143" s="2">
        <v>14</v>
      </c>
      <c r="B143" s="2" t="s">
        <v>41</v>
      </c>
      <c r="C143" s="2">
        <v>2</v>
      </c>
      <c r="D143" s="2" t="s">
        <v>84</v>
      </c>
      <c r="E143" s="2">
        <v>9</v>
      </c>
    </row>
    <row r="144" spans="1:5" x14ac:dyDescent="0.25">
      <c r="A144" s="2">
        <v>15</v>
      </c>
      <c r="B144" s="2" t="s">
        <v>42</v>
      </c>
      <c r="C144" s="2">
        <v>0</v>
      </c>
      <c r="D144" s="2" t="s">
        <v>84</v>
      </c>
      <c r="E144" s="2">
        <v>9</v>
      </c>
    </row>
    <row r="145" spans="1:5" x14ac:dyDescent="0.25">
      <c r="A145" s="2">
        <v>16</v>
      </c>
      <c r="B145" s="2" t="s">
        <v>43</v>
      </c>
      <c r="C145" s="2">
        <v>3</v>
      </c>
      <c r="D145" s="2" t="s">
        <v>84</v>
      </c>
      <c r="E145" s="2">
        <v>9</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96</v>
      </c>
      <c r="B1" t="s">
        <v>101</v>
      </c>
      <c r="C1" t="s">
        <v>2</v>
      </c>
      <c r="D1" t="s">
        <v>111</v>
      </c>
    </row>
    <row r="2" spans="1:4" x14ac:dyDescent="0.25">
      <c r="A2">
        <v>1</v>
      </c>
      <c r="B2">
        <v>17</v>
      </c>
      <c r="C2" t="s">
        <v>86</v>
      </c>
      <c r="D2" t="s">
        <v>3</v>
      </c>
    </row>
    <row r="3" spans="1:4" x14ac:dyDescent="0.25">
      <c r="A3">
        <v>2</v>
      </c>
      <c r="B3">
        <v>17</v>
      </c>
      <c r="C3" t="s">
        <v>86</v>
      </c>
      <c r="D3" t="s">
        <v>87</v>
      </c>
    </row>
    <row r="4" spans="1:4" x14ac:dyDescent="0.25">
      <c r="A4">
        <v>3</v>
      </c>
      <c r="B4">
        <v>0</v>
      </c>
      <c r="C4" t="s">
        <v>86</v>
      </c>
      <c r="D4" t="s">
        <v>88</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96</v>
      </c>
      <c r="B1" t="s">
        <v>131</v>
      </c>
      <c r="C1" t="s">
        <v>101</v>
      </c>
    </row>
    <row r="2" spans="1:3" x14ac:dyDescent="0.25">
      <c r="A2">
        <v>1</v>
      </c>
      <c r="B2" t="s">
        <v>12</v>
      </c>
      <c r="C2">
        <v>243</v>
      </c>
    </row>
    <row r="3" spans="1:3" x14ac:dyDescent="0.25">
      <c r="A3">
        <v>2</v>
      </c>
      <c r="B3" t="s">
        <v>13</v>
      </c>
      <c r="C3">
        <v>52</v>
      </c>
    </row>
    <row r="4" spans="1:3" x14ac:dyDescent="0.25">
      <c r="A4">
        <v>3</v>
      </c>
      <c r="B4" t="s">
        <v>14</v>
      </c>
      <c r="C4">
        <v>26</v>
      </c>
    </row>
    <row r="5" spans="1:3" x14ac:dyDescent="0.25">
      <c r="A5">
        <v>4</v>
      </c>
      <c r="B5" t="s">
        <v>81</v>
      </c>
      <c r="C5">
        <v>97</v>
      </c>
    </row>
    <row r="6" spans="1:3" x14ac:dyDescent="0.25">
      <c r="A6">
        <v>5</v>
      </c>
      <c r="B6" t="s">
        <v>82</v>
      </c>
      <c r="C6">
        <v>0</v>
      </c>
    </row>
    <row r="7" spans="1:3" x14ac:dyDescent="0.25">
      <c r="A7">
        <v>6</v>
      </c>
      <c r="B7" t="s">
        <v>132</v>
      </c>
      <c r="C7">
        <v>0</v>
      </c>
    </row>
    <row r="8" spans="1:3" x14ac:dyDescent="0.25">
      <c r="A8">
        <v>7</v>
      </c>
      <c r="B8" t="s">
        <v>15</v>
      </c>
      <c r="C8">
        <v>0</v>
      </c>
    </row>
    <row r="9" spans="1:3" x14ac:dyDescent="0.25">
      <c r="A9">
        <v>8</v>
      </c>
      <c r="B9" t="s">
        <v>16</v>
      </c>
      <c r="C9">
        <v>0</v>
      </c>
    </row>
    <row r="10" spans="1:3" x14ac:dyDescent="0.25">
      <c r="A10">
        <v>9</v>
      </c>
      <c r="B10" t="s">
        <v>17</v>
      </c>
      <c r="C10">
        <v>0</v>
      </c>
    </row>
    <row r="11" spans="1:3" x14ac:dyDescent="0.25">
      <c r="A11">
        <v>10</v>
      </c>
      <c r="B11" t="s">
        <v>18</v>
      </c>
      <c r="C11">
        <v>0</v>
      </c>
    </row>
    <row r="12" spans="1:3" x14ac:dyDescent="0.25">
      <c r="A12">
        <v>11</v>
      </c>
      <c r="B12" t="s">
        <v>83</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96</v>
      </c>
      <c r="B1" t="s">
        <v>127</v>
      </c>
      <c r="C1" t="s">
        <v>28</v>
      </c>
      <c r="D1" t="s">
        <v>128</v>
      </c>
    </row>
    <row r="2" spans="1:4" x14ac:dyDescent="0.25">
      <c r="A2">
        <v>1</v>
      </c>
      <c r="B2" t="s">
        <v>129</v>
      </c>
      <c r="C2">
        <v>0</v>
      </c>
      <c r="D2">
        <v>0</v>
      </c>
    </row>
    <row r="3" spans="1:4" x14ac:dyDescent="0.25">
      <c r="A3">
        <v>2</v>
      </c>
      <c r="B3" t="s">
        <v>130</v>
      </c>
      <c r="C3">
        <v>0</v>
      </c>
      <c r="D3">
        <v>0</v>
      </c>
    </row>
    <row r="4" spans="1:4" x14ac:dyDescent="0.25">
      <c r="A4">
        <v>3</v>
      </c>
      <c r="B4" t="s">
        <v>20</v>
      </c>
      <c r="C4">
        <v>0</v>
      </c>
      <c r="D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96</v>
      </c>
      <c r="B1" t="s">
        <v>97</v>
      </c>
      <c r="C1" t="s">
        <v>98</v>
      </c>
      <c r="D1" t="s">
        <v>99</v>
      </c>
      <c r="E1" t="s">
        <v>100</v>
      </c>
      <c r="F1" t="s">
        <v>101</v>
      </c>
      <c r="G1" t="s">
        <v>102</v>
      </c>
    </row>
    <row r="2" spans="1:7" x14ac:dyDescent="0.25">
      <c r="A2">
        <v>1</v>
      </c>
      <c r="B2" t="s">
        <v>124</v>
      </c>
      <c r="C2" t="s">
        <v>29</v>
      </c>
      <c r="D2" t="s">
        <v>28</v>
      </c>
      <c r="E2">
        <v>1</v>
      </c>
      <c r="F2">
        <v>46</v>
      </c>
      <c r="G2">
        <v>1</v>
      </c>
    </row>
    <row r="3" spans="1:7" x14ac:dyDescent="0.25">
      <c r="A3">
        <v>2</v>
      </c>
      <c r="B3" t="s">
        <v>123</v>
      </c>
      <c r="C3" t="s">
        <v>29</v>
      </c>
      <c r="D3" t="s">
        <v>28</v>
      </c>
      <c r="E3">
        <v>1</v>
      </c>
      <c r="F3">
        <v>13</v>
      </c>
      <c r="G3">
        <v>1</v>
      </c>
    </row>
    <row r="4" spans="1:7" x14ac:dyDescent="0.25">
      <c r="A4">
        <v>3</v>
      </c>
      <c r="B4" t="s">
        <v>136</v>
      </c>
      <c r="C4" t="s">
        <v>29</v>
      </c>
      <c r="D4" t="s">
        <v>28</v>
      </c>
      <c r="E4">
        <v>1</v>
      </c>
      <c r="F4">
        <v>2</v>
      </c>
      <c r="G4">
        <v>1</v>
      </c>
    </row>
    <row r="5" spans="1:7" x14ac:dyDescent="0.25">
      <c r="A5">
        <v>4</v>
      </c>
      <c r="B5" t="s">
        <v>149</v>
      </c>
      <c r="C5" t="s">
        <v>29</v>
      </c>
      <c r="D5" t="s">
        <v>28</v>
      </c>
      <c r="E5">
        <v>1</v>
      </c>
      <c r="F5">
        <v>1</v>
      </c>
      <c r="G5">
        <v>1</v>
      </c>
    </row>
    <row r="6" spans="1:7" x14ac:dyDescent="0.25">
      <c r="A6">
        <v>5</v>
      </c>
      <c r="B6" t="s">
        <v>150</v>
      </c>
      <c r="C6" t="s">
        <v>29</v>
      </c>
      <c r="D6" t="s">
        <v>28</v>
      </c>
      <c r="E6">
        <v>1</v>
      </c>
      <c r="F6">
        <v>2</v>
      </c>
      <c r="G6">
        <v>1</v>
      </c>
    </row>
    <row r="7" spans="1:7" x14ac:dyDescent="0.25">
      <c r="A7">
        <v>6</v>
      </c>
      <c r="B7" t="s">
        <v>103</v>
      </c>
      <c r="C7" t="s">
        <v>29</v>
      </c>
      <c r="D7" t="s">
        <v>28</v>
      </c>
      <c r="E7">
        <v>1</v>
      </c>
      <c r="F7">
        <v>23</v>
      </c>
      <c r="G7">
        <v>1</v>
      </c>
    </row>
    <row r="8" spans="1:7" x14ac:dyDescent="0.25">
      <c r="A8">
        <v>1</v>
      </c>
      <c r="B8" t="s">
        <v>124</v>
      </c>
      <c r="C8" t="s">
        <v>29</v>
      </c>
      <c r="D8" t="s">
        <v>9</v>
      </c>
      <c r="E8">
        <v>2</v>
      </c>
      <c r="F8">
        <v>122</v>
      </c>
      <c r="G8">
        <v>1</v>
      </c>
    </row>
    <row r="9" spans="1:7" x14ac:dyDescent="0.25">
      <c r="A9">
        <v>2</v>
      </c>
      <c r="B9" t="s">
        <v>123</v>
      </c>
      <c r="C9" t="s">
        <v>29</v>
      </c>
      <c r="D9" t="s">
        <v>9</v>
      </c>
      <c r="E9">
        <v>2</v>
      </c>
      <c r="F9">
        <v>19</v>
      </c>
      <c r="G9">
        <v>1</v>
      </c>
    </row>
    <row r="10" spans="1:7" x14ac:dyDescent="0.25">
      <c r="A10">
        <v>3</v>
      </c>
      <c r="B10" t="s">
        <v>136</v>
      </c>
      <c r="C10" t="s">
        <v>29</v>
      </c>
      <c r="D10" t="s">
        <v>9</v>
      </c>
      <c r="E10">
        <v>2</v>
      </c>
      <c r="F10">
        <v>5</v>
      </c>
      <c r="G10">
        <v>1</v>
      </c>
    </row>
    <row r="11" spans="1:7" x14ac:dyDescent="0.25">
      <c r="A11">
        <v>4</v>
      </c>
      <c r="B11" t="s">
        <v>149</v>
      </c>
      <c r="C11" t="s">
        <v>29</v>
      </c>
      <c r="D11" t="s">
        <v>9</v>
      </c>
      <c r="E11">
        <v>2</v>
      </c>
      <c r="F11">
        <v>1</v>
      </c>
      <c r="G11">
        <v>1</v>
      </c>
    </row>
    <row r="12" spans="1:7" x14ac:dyDescent="0.25">
      <c r="A12">
        <v>5</v>
      </c>
      <c r="B12" t="s">
        <v>150</v>
      </c>
      <c r="C12" t="s">
        <v>29</v>
      </c>
      <c r="D12" t="s">
        <v>9</v>
      </c>
      <c r="E12">
        <v>2</v>
      </c>
      <c r="F12">
        <v>2</v>
      </c>
      <c r="G12">
        <v>1</v>
      </c>
    </row>
    <row r="13" spans="1:7" x14ac:dyDescent="0.25">
      <c r="A13">
        <v>6</v>
      </c>
      <c r="B13" t="s">
        <v>103</v>
      </c>
      <c r="C13" t="s">
        <v>29</v>
      </c>
      <c r="D13" t="s">
        <v>9</v>
      </c>
      <c r="E13">
        <v>2</v>
      </c>
      <c r="F13">
        <v>26</v>
      </c>
      <c r="G13">
        <v>1</v>
      </c>
    </row>
    <row r="14" spans="1:7" x14ac:dyDescent="0.25">
      <c r="A14">
        <v>1</v>
      </c>
      <c r="B14" t="s">
        <v>124</v>
      </c>
      <c r="C14" t="s">
        <v>54</v>
      </c>
      <c r="D14" t="s">
        <v>28</v>
      </c>
      <c r="E14">
        <v>1</v>
      </c>
      <c r="F14">
        <v>69</v>
      </c>
      <c r="G14">
        <v>2</v>
      </c>
    </row>
    <row r="15" spans="1:7" x14ac:dyDescent="0.25">
      <c r="A15">
        <v>2</v>
      </c>
      <c r="B15" t="s">
        <v>123</v>
      </c>
      <c r="C15" s="2" t="s">
        <v>54</v>
      </c>
      <c r="D15" t="s">
        <v>28</v>
      </c>
      <c r="E15">
        <v>1</v>
      </c>
      <c r="F15" s="2">
        <v>22</v>
      </c>
      <c r="G15">
        <v>2</v>
      </c>
    </row>
    <row r="16" spans="1:7" x14ac:dyDescent="0.25">
      <c r="A16">
        <v>3</v>
      </c>
      <c r="B16" t="s">
        <v>136</v>
      </c>
      <c r="C16" s="2" t="s">
        <v>54</v>
      </c>
      <c r="D16" t="s">
        <v>28</v>
      </c>
      <c r="E16">
        <v>1</v>
      </c>
      <c r="F16" s="2">
        <v>3</v>
      </c>
      <c r="G16">
        <v>2</v>
      </c>
    </row>
    <row r="17" spans="1:7" x14ac:dyDescent="0.25">
      <c r="A17">
        <v>4</v>
      </c>
      <c r="B17" t="s">
        <v>149</v>
      </c>
      <c r="C17" s="2" t="s">
        <v>54</v>
      </c>
      <c r="D17" t="s">
        <v>28</v>
      </c>
      <c r="E17">
        <v>1</v>
      </c>
      <c r="F17" s="2">
        <v>3</v>
      </c>
      <c r="G17">
        <v>2</v>
      </c>
    </row>
    <row r="18" spans="1:7" x14ac:dyDescent="0.25">
      <c r="A18">
        <v>5</v>
      </c>
      <c r="B18" t="s">
        <v>150</v>
      </c>
      <c r="C18" s="2" t="s">
        <v>54</v>
      </c>
      <c r="D18" t="s">
        <v>28</v>
      </c>
      <c r="E18">
        <v>1</v>
      </c>
      <c r="F18" s="2">
        <v>2</v>
      </c>
      <c r="G18">
        <v>2</v>
      </c>
    </row>
    <row r="19" spans="1:7" x14ac:dyDescent="0.25">
      <c r="A19">
        <v>6</v>
      </c>
      <c r="B19" t="s">
        <v>103</v>
      </c>
      <c r="C19" s="2" t="s">
        <v>54</v>
      </c>
      <c r="D19" t="s">
        <v>28</v>
      </c>
      <c r="E19">
        <v>1</v>
      </c>
      <c r="F19" s="2">
        <v>31</v>
      </c>
      <c r="G19">
        <v>2</v>
      </c>
    </row>
    <row r="20" spans="1:7" x14ac:dyDescent="0.25">
      <c r="A20">
        <v>1</v>
      </c>
      <c r="B20" t="s">
        <v>124</v>
      </c>
      <c r="C20" s="2" t="s">
        <v>54</v>
      </c>
      <c r="D20" t="s">
        <v>9</v>
      </c>
      <c r="E20">
        <v>2</v>
      </c>
      <c r="F20" s="2">
        <v>184</v>
      </c>
      <c r="G20">
        <v>2</v>
      </c>
    </row>
    <row r="21" spans="1:7" x14ac:dyDescent="0.25">
      <c r="A21">
        <v>2</v>
      </c>
      <c r="B21" t="s">
        <v>123</v>
      </c>
      <c r="C21" s="2" t="s">
        <v>54</v>
      </c>
      <c r="D21" t="s">
        <v>9</v>
      </c>
      <c r="E21">
        <v>2</v>
      </c>
      <c r="F21" s="2">
        <v>32</v>
      </c>
      <c r="G21">
        <v>2</v>
      </c>
    </row>
    <row r="22" spans="1:7" x14ac:dyDescent="0.25">
      <c r="A22">
        <v>3</v>
      </c>
      <c r="B22" t="s">
        <v>136</v>
      </c>
      <c r="C22" s="2" t="s">
        <v>54</v>
      </c>
      <c r="D22" t="s">
        <v>9</v>
      </c>
      <c r="E22">
        <v>2</v>
      </c>
      <c r="F22" s="2">
        <v>11</v>
      </c>
      <c r="G22">
        <v>2</v>
      </c>
    </row>
    <row r="23" spans="1:7" x14ac:dyDescent="0.25">
      <c r="A23">
        <v>4</v>
      </c>
      <c r="B23" t="s">
        <v>149</v>
      </c>
      <c r="C23" s="2" t="s">
        <v>54</v>
      </c>
      <c r="D23" t="s">
        <v>9</v>
      </c>
      <c r="E23">
        <v>2</v>
      </c>
      <c r="F23" s="2">
        <v>8</v>
      </c>
      <c r="G23">
        <v>2</v>
      </c>
    </row>
    <row r="24" spans="1:7" x14ac:dyDescent="0.25">
      <c r="A24">
        <v>5</v>
      </c>
      <c r="B24" t="s">
        <v>150</v>
      </c>
      <c r="C24" s="2" t="s">
        <v>54</v>
      </c>
      <c r="D24" t="s">
        <v>9</v>
      </c>
      <c r="E24">
        <v>2</v>
      </c>
      <c r="F24" s="2">
        <v>2</v>
      </c>
      <c r="G24">
        <v>2</v>
      </c>
    </row>
    <row r="25" spans="1:7" x14ac:dyDescent="0.25">
      <c r="A25">
        <v>6</v>
      </c>
      <c r="B25" t="s">
        <v>103</v>
      </c>
      <c r="C25" s="2" t="s">
        <v>54</v>
      </c>
      <c r="D25" t="s">
        <v>9</v>
      </c>
      <c r="E25">
        <v>2</v>
      </c>
      <c r="F25" s="2">
        <v>35</v>
      </c>
      <c r="G25">
        <v>2</v>
      </c>
    </row>
    <row r="26" spans="1:7" x14ac:dyDescent="0.25">
      <c r="A26">
        <v>1</v>
      </c>
      <c r="B26" t="s">
        <v>124</v>
      </c>
      <c r="C26" t="s">
        <v>104</v>
      </c>
      <c r="D26" t="s">
        <v>28</v>
      </c>
      <c r="E26">
        <v>1</v>
      </c>
      <c r="F26">
        <v>1</v>
      </c>
      <c r="G26">
        <v>3</v>
      </c>
    </row>
    <row r="27" spans="1:7" x14ac:dyDescent="0.25">
      <c r="A27">
        <v>2</v>
      </c>
      <c r="B27" t="s">
        <v>123</v>
      </c>
      <c r="C27" t="s">
        <v>104</v>
      </c>
      <c r="D27" t="s">
        <v>28</v>
      </c>
      <c r="E27">
        <v>1</v>
      </c>
      <c r="F27">
        <v>1</v>
      </c>
      <c r="G27">
        <v>3</v>
      </c>
    </row>
    <row r="28" spans="1:7" x14ac:dyDescent="0.25">
      <c r="A28">
        <v>3</v>
      </c>
      <c r="B28" t="s">
        <v>136</v>
      </c>
      <c r="C28" t="s">
        <v>104</v>
      </c>
      <c r="D28" t="s">
        <v>28</v>
      </c>
      <c r="E28">
        <v>1</v>
      </c>
      <c r="F28">
        <v>1</v>
      </c>
      <c r="G28">
        <v>3</v>
      </c>
    </row>
    <row r="29" spans="1:7" x14ac:dyDescent="0.25">
      <c r="A29">
        <v>4</v>
      </c>
      <c r="B29" t="s">
        <v>149</v>
      </c>
      <c r="C29" t="s">
        <v>104</v>
      </c>
      <c r="D29" t="s">
        <v>28</v>
      </c>
      <c r="E29">
        <v>1</v>
      </c>
      <c r="F29">
        <v>0</v>
      </c>
      <c r="G29">
        <v>3</v>
      </c>
    </row>
    <row r="30" spans="1:7" x14ac:dyDescent="0.25">
      <c r="A30">
        <v>5</v>
      </c>
      <c r="B30" t="s">
        <v>150</v>
      </c>
      <c r="C30" t="s">
        <v>104</v>
      </c>
      <c r="D30" t="s">
        <v>28</v>
      </c>
      <c r="E30">
        <v>1</v>
      </c>
      <c r="F30">
        <v>1</v>
      </c>
      <c r="G30">
        <v>3</v>
      </c>
    </row>
    <row r="31" spans="1:7" x14ac:dyDescent="0.25">
      <c r="A31">
        <v>6</v>
      </c>
      <c r="B31" t="s">
        <v>103</v>
      </c>
      <c r="C31" t="s">
        <v>104</v>
      </c>
      <c r="D31" t="s">
        <v>28</v>
      </c>
      <c r="E31">
        <v>1</v>
      </c>
      <c r="F31">
        <v>2</v>
      </c>
      <c r="G31">
        <v>3</v>
      </c>
    </row>
    <row r="32" spans="1:7" x14ac:dyDescent="0.25">
      <c r="A32">
        <v>1</v>
      </c>
      <c r="B32" t="s">
        <v>124</v>
      </c>
      <c r="C32" t="s">
        <v>104</v>
      </c>
      <c r="D32" t="s">
        <v>9</v>
      </c>
      <c r="E32">
        <v>2</v>
      </c>
      <c r="F32">
        <v>4</v>
      </c>
      <c r="G32">
        <v>3</v>
      </c>
    </row>
    <row r="33" spans="1:7" x14ac:dyDescent="0.25">
      <c r="A33">
        <v>2</v>
      </c>
      <c r="B33" t="s">
        <v>123</v>
      </c>
      <c r="C33" t="s">
        <v>104</v>
      </c>
      <c r="D33" t="s">
        <v>9</v>
      </c>
      <c r="E33">
        <v>2</v>
      </c>
      <c r="F33">
        <v>1</v>
      </c>
      <c r="G33">
        <v>3</v>
      </c>
    </row>
    <row r="34" spans="1:7" x14ac:dyDescent="0.25">
      <c r="A34">
        <v>3</v>
      </c>
      <c r="B34" t="s">
        <v>136</v>
      </c>
      <c r="C34" t="s">
        <v>104</v>
      </c>
      <c r="D34" t="s">
        <v>9</v>
      </c>
      <c r="E34">
        <v>2</v>
      </c>
      <c r="F34">
        <v>2</v>
      </c>
      <c r="G34">
        <v>3</v>
      </c>
    </row>
    <row r="35" spans="1:7" x14ac:dyDescent="0.25">
      <c r="A35">
        <v>4</v>
      </c>
      <c r="B35" t="s">
        <v>149</v>
      </c>
      <c r="C35" t="s">
        <v>104</v>
      </c>
      <c r="D35" t="s">
        <v>9</v>
      </c>
      <c r="E35">
        <v>2</v>
      </c>
      <c r="F35">
        <v>0</v>
      </c>
      <c r="G35">
        <v>3</v>
      </c>
    </row>
    <row r="36" spans="1:7" x14ac:dyDescent="0.25">
      <c r="A36">
        <v>5</v>
      </c>
      <c r="B36" t="s">
        <v>150</v>
      </c>
      <c r="C36" t="s">
        <v>104</v>
      </c>
      <c r="D36" t="s">
        <v>9</v>
      </c>
      <c r="E36">
        <v>2</v>
      </c>
      <c r="F36">
        <v>1</v>
      </c>
      <c r="G36">
        <v>3</v>
      </c>
    </row>
    <row r="37" spans="1:7" x14ac:dyDescent="0.25">
      <c r="A37">
        <v>6</v>
      </c>
      <c r="B37" t="s">
        <v>103</v>
      </c>
      <c r="C37" t="s">
        <v>104</v>
      </c>
      <c r="D37" t="s">
        <v>9</v>
      </c>
      <c r="E37">
        <v>2</v>
      </c>
      <c r="F37">
        <v>2</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election activeCell="E33" sqref="E33"/>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96</v>
      </c>
      <c r="B1" t="s">
        <v>97</v>
      </c>
      <c r="C1" t="s">
        <v>98</v>
      </c>
      <c r="D1" t="s">
        <v>99</v>
      </c>
      <c r="E1" t="s">
        <v>100</v>
      </c>
      <c r="F1" t="s">
        <v>101</v>
      </c>
      <c r="G1" t="s">
        <v>102</v>
      </c>
    </row>
    <row r="2" spans="1:7" x14ac:dyDescent="0.25">
      <c r="A2">
        <v>1</v>
      </c>
      <c r="B2" t="s">
        <v>124</v>
      </c>
      <c r="C2" t="s">
        <v>29</v>
      </c>
      <c r="D2" t="s">
        <v>28</v>
      </c>
      <c r="E2">
        <v>1</v>
      </c>
      <c r="F2">
        <v>387</v>
      </c>
      <c r="G2">
        <v>1</v>
      </c>
    </row>
    <row r="3" spans="1:7" x14ac:dyDescent="0.25">
      <c r="A3">
        <v>2</v>
      </c>
      <c r="B3" t="s">
        <v>123</v>
      </c>
      <c r="C3" t="s">
        <v>29</v>
      </c>
      <c r="D3" t="s">
        <v>28</v>
      </c>
      <c r="E3">
        <v>1</v>
      </c>
      <c r="F3">
        <v>111</v>
      </c>
      <c r="G3">
        <v>1</v>
      </c>
    </row>
    <row r="4" spans="1:7" x14ac:dyDescent="0.25">
      <c r="A4">
        <v>3</v>
      </c>
      <c r="B4" t="s">
        <v>136</v>
      </c>
      <c r="C4" t="s">
        <v>29</v>
      </c>
      <c r="D4" t="s">
        <v>28</v>
      </c>
      <c r="E4">
        <v>1</v>
      </c>
      <c r="F4">
        <v>16</v>
      </c>
      <c r="G4">
        <v>1</v>
      </c>
    </row>
    <row r="5" spans="1:7" x14ac:dyDescent="0.25">
      <c r="A5">
        <v>4</v>
      </c>
      <c r="B5" t="s">
        <v>149</v>
      </c>
      <c r="C5" t="s">
        <v>29</v>
      </c>
      <c r="D5" t="s">
        <v>28</v>
      </c>
      <c r="E5">
        <v>1</v>
      </c>
      <c r="F5">
        <v>16</v>
      </c>
      <c r="G5">
        <v>1</v>
      </c>
    </row>
    <row r="6" spans="1:7" x14ac:dyDescent="0.25">
      <c r="A6">
        <v>5</v>
      </c>
      <c r="B6" t="s">
        <v>150</v>
      </c>
      <c r="C6" t="s">
        <v>29</v>
      </c>
      <c r="D6" t="s">
        <v>28</v>
      </c>
      <c r="E6">
        <v>1</v>
      </c>
      <c r="F6">
        <v>36</v>
      </c>
      <c r="G6">
        <v>1</v>
      </c>
    </row>
    <row r="7" spans="1:7" x14ac:dyDescent="0.25">
      <c r="A7">
        <v>6</v>
      </c>
      <c r="B7" t="s">
        <v>103</v>
      </c>
      <c r="C7" t="s">
        <v>29</v>
      </c>
      <c r="D7" t="s">
        <v>28</v>
      </c>
      <c r="E7">
        <v>1</v>
      </c>
      <c r="F7">
        <v>215</v>
      </c>
      <c r="G7">
        <v>1</v>
      </c>
    </row>
    <row r="8" spans="1:7" x14ac:dyDescent="0.25">
      <c r="A8">
        <v>1</v>
      </c>
      <c r="B8" t="s">
        <v>124</v>
      </c>
      <c r="C8" t="s">
        <v>29</v>
      </c>
      <c r="D8" t="s">
        <v>9</v>
      </c>
      <c r="E8">
        <v>2</v>
      </c>
      <c r="F8">
        <v>1096</v>
      </c>
      <c r="G8">
        <v>1</v>
      </c>
    </row>
    <row r="9" spans="1:7" x14ac:dyDescent="0.25">
      <c r="A9">
        <v>2</v>
      </c>
      <c r="B9" t="s">
        <v>123</v>
      </c>
      <c r="C9" t="s">
        <v>29</v>
      </c>
      <c r="D9" t="s">
        <v>9</v>
      </c>
      <c r="E9">
        <v>2</v>
      </c>
      <c r="F9">
        <v>145</v>
      </c>
      <c r="G9">
        <v>1</v>
      </c>
    </row>
    <row r="10" spans="1:7" x14ac:dyDescent="0.25">
      <c r="A10">
        <v>3</v>
      </c>
      <c r="B10" t="s">
        <v>136</v>
      </c>
      <c r="C10" t="s">
        <v>29</v>
      </c>
      <c r="D10" t="s">
        <v>9</v>
      </c>
      <c r="E10">
        <v>2</v>
      </c>
      <c r="F10">
        <v>37</v>
      </c>
      <c r="G10">
        <v>1</v>
      </c>
    </row>
    <row r="11" spans="1:7" x14ac:dyDescent="0.25">
      <c r="A11">
        <v>4</v>
      </c>
      <c r="B11" t="s">
        <v>149</v>
      </c>
      <c r="C11" t="s">
        <v>29</v>
      </c>
      <c r="D11" t="s">
        <v>9</v>
      </c>
      <c r="E11">
        <v>2</v>
      </c>
      <c r="F11">
        <v>30</v>
      </c>
      <c r="G11">
        <v>1</v>
      </c>
    </row>
    <row r="12" spans="1:7" x14ac:dyDescent="0.25">
      <c r="A12">
        <v>5</v>
      </c>
      <c r="B12" t="s">
        <v>150</v>
      </c>
      <c r="C12" t="s">
        <v>29</v>
      </c>
      <c r="D12" t="s">
        <v>9</v>
      </c>
      <c r="E12">
        <v>2</v>
      </c>
      <c r="F12">
        <v>46</v>
      </c>
      <c r="G12">
        <v>1</v>
      </c>
    </row>
    <row r="13" spans="1:7" x14ac:dyDescent="0.25">
      <c r="A13">
        <v>6</v>
      </c>
      <c r="B13" t="s">
        <v>103</v>
      </c>
      <c r="C13" t="s">
        <v>29</v>
      </c>
      <c r="D13" t="s">
        <v>9</v>
      </c>
      <c r="E13">
        <v>2</v>
      </c>
      <c r="F13">
        <v>278</v>
      </c>
      <c r="G13">
        <v>1</v>
      </c>
    </row>
    <row r="14" spans="1:7" x14ac:dyDescent="0.25">
      <c r="A14">
        <v>1</v>
      </c>
      <c r="B14" t="s">
        <v>124</v>
      </c>
      <c r="C14" t="s">
        <v>54</v>
      </c>
      <c r="D14" t="s">
        <v>28</v>
      </c>
      <c r="E14">
        <v>1</v>
      </c>
      <c r="F14">
        <v>614</v>
      </c>
      <c r="G14">
        <v>2</v>
      </c>
    </row>
    <row r="15" spans="1:7" x14ac:dyDescent="0.25">
      <c r="A15">
        <v>2</v>
      </c>
      <c r="B15" t="s">
        <v>123</v>
      </c>
      <c r="C15" s="2" t="s">
        <v>54</v>
      </c>
      <c r="D15" t="s">
        <v>28</v>
      </c>
      <c r="E15">
        <v>1</v>
      </c>
      <c r="F15" s="2">
        <v>198</v>
      </c>
      <c r="G15">
        <v>2</v>
      </c>
    </row>
    <row r="16" spans="1:7" x14ac:dyDescent="0.25">
      <c r="A16">
        <v>3</v>
      </c>
      <c r="B16" t="s">
        <v>136</v>
      </c>
      <c r="C16" s="2" t="s">
        <v>54</v>
      </c>
      <c r="D16" t="s">
        <v>28</v>
      </c>
      <c r="E16">
        <v>1</v>
      </c>
      <c r="F16" s="2">
        <v>40</v>
      </c>
      <c r="G16">
        <v>2</v>
      </c>
    </row>
    <row r="17" spans="1:7" x14ac:dyDescent="0.25">
      <c r="A17">
        <v>4</v>
      </c>
      <c r="B17" t="s">
        <v>149</v>
      </c>
      <c r="C17" s="2" t="s">
        <v>54</v>
      </c>
      <c r="D17" t="s">
        <v>28</v>
      </c>
      <c r="E17">
        <v>1</v>
      </c>
      <c r="F17" s="2">
        <v>28</v>
      </c>
      <c r="G17">
        <v>2</v>
      </c>
    </row>
    <row r="18" spans="1:7" x14ac:dyDescent="0.25">
      <c r="A18">
        <v>5</v>
      </c>
      <c r="B18" t="s">
        <v>150</v>
      </c>
      <c r="C18" s="2" t="s">
        <v>54</v>
      </c>
      <c r="D18" t="s">
        <v>28</v>
      </c>
      <c r="E18">
        <v>1</v>
      </c>
      <c r="F18" s="2">
        <v>37</v>
      </c>
      <c r="G18">
        <v>2</v>
      </c>
    </row>
    <row r="19" spans="1:7" x14ac:dyDescent="0.25">
      <c r="A19">
        <v>6</v>
      </c>
      <c r="B19" t="s">
        <v>103</v>
      </c>
      <c r="C19" s="2" t="s">
        <v>54</v>
      </c>
      <c r="D19" t="s">
        <v>28</v>
      </c>
      <c r="E19">
        <v>1</v>
      </c>
      <c r="F19" s="2">
        <v>292</v>
      </c>
      <c r="G19">
        <v>2</v>
      </c>
    </row>
    <row r="20" spans="1:7" x14ac:dyDescent="0.25">
      <c r="A20">
        <v>1</v>
      </c>
      <c r="B20" t="s">
        <v>124</v>
      </c>
      <c r="C20" s="2" t="s">
        <v>54</v>
      </c>
      <c r="D20" t="s">
        <v>9</v>
      </c>
      <c r="E20">
        <v>2</v>
      </c>
      <c r="F20" s="2">
        <v>1741</v>
      </c>
      <c r="G20">
        <v>2</v>
      </c>
    </row>
    <row r="21" spans="1:7" x14ac:dyDescent="0.25">
      <c r="A21">
        <v>2</v>
      </c>
      <c r="B21" t="s">
        <v>123</v>
      </c>
      <c r="C21" s="2" t="s">
        <v>54</v>
      </c>
      <c r="D21" t="s">
        <v>9</v>
      </c>
      <c r="E21">
        <v>2</v>
      </c>
      <c r="F21" s="2">
        <v>286</v>
      </c>
      <c r="G21">
        <v>2</v>
      </c>
    </row>
    <row r="22" spans="1:7" x14ac:dyDescent="0.25">
      <c r="A22">
        <v>3</v>
      </c>
      <c r="B22" t="s">
        <v>136</v>
      </c>
      <c r="C22" s="2" t="s">
        <v>54</v>
      </c>
      <c r="D22" t="s">
        <v>9</v>
      </c>
      <c r="E22">
        <v>2</v>
      </c>
      <c r="F22" s="2">
        <v>114</v>
      </c>
      <c r="G22">
        <v>2</v>
      </c>
    </row>
    <row r="23" spans="1:7" x14ac:dyDescent="0.25">
      <c r="A23">
        <v>4</v>
      </c>
      <c r="B23" t="s">
        <v>149</v>
      </c>
      <c r="C23" s="2" t="s">
        <v>54</v>
      </c>
      <c r="D23" t="s">
        <v>9</v>
      </c>
      <c r="E23">
        <v>2</v>
      </c>
      <c r="F23" s="2">
        <v>55</v>
      </c>
      <c r="G23">
        <v>2</v>
      </c>
    </row>
    <row r="24" spans="1:7" x14ac:dyDescent="0.25">
      <c r="A24">
        <v>5</v>
      </c>
      <c r="B24" t="s">
        <v>150</v>
      </c>
      <c r="C24" s="2" t="s">
        <v>54</v>
      </c>
      <c r="D24" t="s">
        <v>9</v>
      </c>
      <c r="E24">
        <v>2</v>
      </c>
      <c r="F24" s="2">
        <v>47</v>
      </c>
      <c r="G24">
        <v>2</v>
      </c>
    </row>
    <row r="25" spans="1:7" x14ac:dyDescent="0.25">
      <c r="A25">
        <v>6</v>
      </c>
      <c r="B25" t="s">
        <v>103</v>
      </c>
      <c r="C25" s="2" t="s">
        <v>54</v>
      </c>
      <c r="D25" t="s">
        <v>9</v>
      </c>
      <c r="E25">
        <v>2</v>
      </c>
      <c r="F25" s="2">
        <v>390</v>
      </c>
      <c r="G25">
        <v>2</v>
      </c>
    </row>
    <row r="26" spans="1:7" x14ac:dyDescent="0.25">
      <c r="A26">
        <v>1</v>
      </c>
      <c r="B26" t="s">
        <v>124</v>
      </c>
      <c r="C26" t="s">
        <v>104</v>
      </c>
      <c r="D26" t="s">
        <v>28</v>
      </c>
      <c r="E26">
        <v>1</v>
      </c>
      <c r="F26">
        <v>38</v>
      </c>
      <c r="G26">
        <v>3</v>
      </c>
    </row>
    <row r="27" spans="1:7" x14ac:dyDescent="0.25">
      <c r="A27">
        <v>2</v>
      </c>
      <c r="B27" t="s">
        <v>123</v>
      </c>
      <c r="C27" t="s">
        <v>104</v>
      </c>
      <c r="D27" t="s">
        <v>28</v>
      </c>
      <c r="E27">
        <v>1</v>
      </c>
      <c r="F27">
        <v>6</v>
      </c>
      <c r="G27">
        <v>3</v>
      </c>
    </row>
    <row r="28" spans="1:7" x14ac:dyDescent="0.25">
      <c r="A28">
        <v>3</v>
      </c>
      <c r="B28" t="s">
        <v>136</v>
      </c>
      <c r="C28" t="s">
        <v>104</v>
      </c>
      <c r="D28" t="s">
        <v>28</v>
      </c>
      <c r="E28">
        <v>1</v>
      </c>
      <c r="F28">
        <v>2</v>
      </c>
      <c r="G28">
        <v>3</v>
      </c>
    </row>
    <row r="29" spans="1:7" x14ac:dyDescent="0.25">
      <c r="A29">
        <v>4</v>
      </c>
      <c r="B29" t="s">
        <v>149</v>
      </c>
      <c r="C29" t="s">
        <v>104</v>
      </c>
      <c r="D29" t="s">
        <v>28</v>
      </c>
      <c r="E29">
        <v>1</v>
      </c>
      <c r="F29">
        <v>0</v>
      </c>
      <c r="G29">
        <v>3</v>
      </c>
    </row>
    <row r="30" spans="1:7" x14ac:dyDescent="0.25">
      <c r="A30">
        <v>5</v>
      </c>
      <c r="B30" t="s">
        <v>150</v>
      </c>
      <c r="C30" t="s">
        <v>104</v>
      </c>
      <c r="D30" t="s">
        <v>28</v>
      </c>
      <c r="E30">
        <v>1</v>
      </c>
      <c r="F30">
        <v>2</v>
      </c>
      <c r="G30">
        <v>3</v>
      </c>
    </row>
    <row r="31" spans="1:7" x14ac:dyDescent="0.25">
      <c r="A31">
        <v>6</v>
      </c>
      <c r="B31" t="s">
        <v>103</v>
      </c>
      <c r="C31" t="s">
        <v>104</v>
      </c>
      <c r="D31" t="s">
        <v>28</v>
      </c>
      <c r="E31">
        <v>1</v>
      </c>
      <c r="F31">
        <v>11</v>
      </c>
      <c r="G31">
        <v>3</v>
      </c>
    </row>
    <row r="32" spans="1:7" x14ac:dyDescent="0.25">
      <c r="A32">
        <v>1</v>
      </c>
      <c r="B32" t="s">
        <v>124</v>
      </c>
      <c r="C32" t="s">
        <v>104</v>
      </c>
      <c r="D32" t="s">
        <v>9</v>
      </c>
      <c r="E32">
        <v>2</v>
      </c>
      <c r="F32">
        <v>108</v>
      </c>
      <c r="G32">
        <v>3</v>
      </c>
    </row>
    <row r="33" spans="1:7" x14ac:dyDescent="0.25">
      <c r="A33">
        <v>2</v>
      </c>
      <c r="B33" t="s">
        <v>123</v>
      </c>
      <c r="C33" t="s">
        <v>104</v>
      </c>
      <c r="D33" t="s">
        <v>9</v>
      </c>
      <c r="E33">
        <v>2</v>
      </c>
      <c r="F33">
        <v>6</v>
      </c>
      <c r="G33">
        <v>3</v>
      </c>
    </row>
    <row r="34" spans="1:7" x14ac:dyDescent="0.25">
      <c r="A34">
        <v>3</v>
      </c>
      <c r="B34" t="s">
        <v>136</v>
      </c>
      <c r="C34" t="s">
        <v>104</v>
      </c>
      <c r="D34" t="s">
        <v>9</v>
      </c>
      <c r="E34">
        <v>2</v>
      </c>
      <c r="F34">
        <v>6</v>
      </c>
      <c r="G34">
        <v>3</v>
      </c>
    </row>
    <row r="35" spans="1:7" x14ac:dyDescent="0.25">
      <c r="A35">
        <v>4</v>
      </c>
      <c r="B35" t="s">
        <v>149</v>
      </c>
      <c r="C35" t="s">
        <v>104</v>
      </c>
      <c r="D35" t="s">
        <v>9</v>
      </c>
      <c r="E35">
        <v>2</v>
      </c>
      <c r="F35">
        <v>0</v>
      </c>
      <c r="G35">
        <v>3</v>
      </c>
    </row>
    <row r="36" spans="1:7" x14ac:dyDescent="0.25">
      <c r="A36">
        <v>5</v>
      </c>
      <c r="B36" t="s">
        <v>150</v>
      </c>
      <c r="C36" t="s">
        <v>104</v>
      </c>
      <c r="D36" t="s">
        <v>9</v>
      </c>
      <c r="E36">
        <v>2</v>
      </c>
      <c r="F36">
        <v>4</v>
      </c>
      <c r="G36">
        <v>3</v>
      </c>
    </row>
    <row r="37" spans="1:7" x14ac:dyDescent="0.25">
      <c r="A37">
        <v>6</v>
      </c>
      <c r="B37" t="s">
        <v>103</v>
      </c>
      <c r="C37" t="s">
        <v>104</v>
      </c>
      <c r="D37" t="s">
        <v>9</v>
      </c>
      <c r="E37">
        <v>2</v>
      </c>
      <c r="F37">
        <v>14</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96</v>
      </c>
      <c r="B1" t="s">
        <v>0</v>
      </c>
      <c r="C1" t="s">
        <v>56</v>
      </c>
      <c r="D1" t="s">
        <v>105</v>
      </c>
      <c r="E1" t="s">
        <v>53</v>
      </c>
    </row>
    <row r="2" spans="1:5" x14ac:dyDescent="0.25">
      <c r="A2">
        <v>1</v>
      </c>
      <c r="B2" t="s">
        <v>125</v>
      </c>
      <c r="C2">
        <v>1447</v>
      </c>
      <c r="D2">
        <v>1357</v>
      </c>
      <c r="E2">
        <v>417</v>
      </c>
    </row>
    <row r="3" spans="1:5" x14ac:dyDescent="0.25">
      <c r="A3">
        <v>2</v>
      </c>
      <c r="B3" t="s">
        <v>126</v>
      </c>
      <c r="C3">
        <v>956</v>
      </c>
      <c r="D3">
        <v>720</v>
      </c>
      <c r="E3">
        <v>20</v>
      </c>
    </row>
    <row r="4" spans="1:5" x14ac:dyDescent="0.25">
      <c r="A4">
        <v>3</v>
      </c>
      <c r="B4" t="s">
        <v>151</v>
      </c>
      <c r="C4">
        <v>104</v>
      </c>
      <c r="D4">
        <v>103</v>
      </c>
      <c r="E4">
        <v>42</v>
      </c>
    </row>
    <row r="5" spans="1:5" x14ac:dyDescent="0.25">
      <c r="A5" s="2">
        <v>4</v>
      </c>
      <c r="B5" s="2" t="s">
        <v>139</v>
      </c>
      <c r="C5" s="2">
        <v>90</v>
      </c>
      <c r="D5" s="2">
        <v>76</v>
      </c>
      <c r="E5" s="2">
        <v>24</v>
      </c>
    </row>
    <row r="6" spans="1:5" x14ac:dyDescent="0.25">
      <c r="A6" s="2">
        <v>5</v>
      </c>
      <c r="B6" s="2" t="s">
        <v>138</v>
      </c>
      <c r="C6" s="2">
        <v>79</v>
      </c>
      <c r="D6" s="2">
        <v>51</v>
      </c>
      <c r="E6" s="2">
        <v>10</v>
      </c>
    </row>
    <row r="7" spans="1:5" x14ac:dyDescent="0.25">
      <c r="A7" s="2">
        <v>6</v>
      </c>
      <c r="B7" s="2" t="s">
        <v>103</v>
      </c>
      <c r="C7" s="2">
        <v>260</v>
      </c>
      <c r="D7" s="2">
        <v>200</v>
      </c>
      <c r="E7" s="2">
        <v>65</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96</v>
      </c>
      <c r="B1" t="s">
        <v>0</v>
      </c>
      <c r="C1" t="s">
        <v>58</v>
      </c>
      <c r="D1" t="s">
        <v>105</v>
      </c>
      <c r="E1" t="s">
        <v>53</v>
      </c>
    </row>
    <row r="2" spans="1:5" x14ac:dyDescent="0.25">
      <c r="A2" s="2">
        <v>1</v>
      </c>
      <c r="B2" s="2" t="s">
        <v>125</v>
      </c>
      <c r="C2" s="2">
        <v>38</v>
      </c>
      <c r="D2" s="2">
        <v>26</v>
      </c>
      <c r="E2" s="2">
        <v>15</v>
      </c>
    </row>
    <row r="3" spans="1:5" x14ac:dyDescent="0.25">
      <c r="A3" s="2">
        <v>2</v>
      </c>
      <c r="B3" s="2" t="s">
        <v>126</v>
      </c>
      <c r="C3" s="2">
        <v>16</v>
      </c>
      <c r="D3" s="2">
        <v>3</v>
      </c>
      <c r="E3" s="2">
        <v>1</v>
      </c>
    </row>
    <row r="4" spans="1:5" x14ac:dyDescent="0.25">
      <c r="A4" s="2">
        <v>3</v>
      </c>
      <c r="B4" s="2" t="s">
        <v>152</v>
      </c>
      <c r="C4" s="2">
        <v>12</v>
      </c>
      <c r="D4" s="2">
        <v>2</v>
      </c>
      <c r="E4" s="2">
        <v>0</v>
      </c>
    </row>
    <row r="5" spans="1:5" x14ac:dyDescent="0.25">
      <c r="A5" s="2">
        <v>4</v>
      </c>
      <c r="B5" s="2" t="s">
        <v>153</v>
      </c>
      <c r="C5" s="2">
        <v>9</v>
      </c>
      <c r="D5" s="2">
        <v>7</v>
      </c>
      <c r="E5" s="2">
        <v>0</v>
      </c>
    </row>
    <row r="6" spans="1:5" x14ac:dyDescent="0.25">
      <c r="A6" s="2">
        <v>5</v>
      </c>
      <c r="B6" s="2" t="s">
        <v>140</v>
      </c>
      <c r="C6" s="2">
        <v>9</v>
      </c>
      <c r="D6" s="2">
        <v>1</v>
      </c>
      <c r="E6" s="2">
        <v>0</v>
      </c>
    </row>
    <row r="7" spans="1:5" x14ac:dyDescent="0.25">
      <c r="A7" s="2">
        <v>6</v>
      </c>
      <c r="B7" s="2" t="s">
        <v>103</v>
      </c>
      <c r="C7" s="2">
        <v>42</v>
      </c>
      <c r="D7" s="2">
        <v>15</v>
      </c>
      <c r="E7" s="2">
        <v>12</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120</v>
      </c>
      <c r="B1" t="s">
        <v>121</v>
      </c>
      <c r="C1" t="s">
        <v>122</v>
      </c>
    </row>
    <row r="2" spans="1:3" x14ac:dyDescent="0.25">
      <c r="A2" s="1" t="s">
        <v>146</v>
      </c>
      <c r="B2" s="1" t="s">
        <v>147</v>
      </c>
      <c r="C2" s="1" t="s">
        <v>148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101</v>
      </c>
      <c r="B1" t="s">
        <v>119</v>
      </c>
      <c r="C1" t="s">
        <v>111</v>
      </c>
      <c r="D1" t="s">
        <v>96</v>
      </c>
    </row>
    <row r="2" spans="1:4" x14ac:dyDescent="0.25">
      <c r="A2">
        <v>0</v>
      </c>
      <c r="B2" t="s">
        <v>89</v>
      </c>
      <c r="C2" t="s">
        <v>64</v>
      </c>
      <c r="D2">
        <v>1</v>
      </c>
    </row>
    <row r="3" spans="1:4" x14ac:dyDescent="0.25">
      <c r="A3">
        <v>0</v>
      </c>
      <c r="B3" t="s">
        <v>89</v>
      </c>
      <c r="C3" t="s">
        <v>91</v>
      </c>
      <c r="D3">
        <v>2</v>
      </c>
    </row>
    <row r="4" spans="1:4" x14ac:dyDescent="0.25">
      <c r="A4">
        <v>1</v>
      </c>
      <c r="B4" t="s">
        <v>89</v>
      </c>
      <c r="C4" t="s">
        <v>63</v>
      </c>
      <c r="D4">
        <v>3</v>
      </c>
    </row>
    <row r="5" spans="1:4" x14ac:dyDescent="0.25">
      <c r="A5">
        <v>0</v>
      </c>
      <c r="B5" t="s">
        <v>89</v>
      </c>
      <c r="C5" t="s">
        <v>90</v>
      </c>
      <c r="D5">
        <v>4</v>
      </c>
    </row>
    <row r="6" spans="1:4" x14ac:dyDescent="0.25">
      <c r="A6">
        <v>774</v>
      </c>
      <c r="B6" t="s">
        <v>50</v>
      </c>
      <c r="C6" t="s">
        <v>64</v>
      </c>
      <c r="D6">
        <v>1</v>
      </c>
    </row>
    <row r="7" spans="1:4" x14ac:dyDescent="0.25">
      <c r="A7">
        <v>4</v>
      </c>
      <c r="B7" t="s">
        <v>50</v>
      </c>
      <c r="C7" t="s">
        <v>91</v>
      </c>
      <c r="D7">
        <v>2</v>
      </c>
    </row>
    <row r="8" spans="1:4" x14ac:dyDescent="0.25">
      <c r="A8">
        <v>13</v>
      </c>
      <c r="B8" t="s">
        <v>50</v>
      </c>
      <c r="C8" t="s">
        <v>63</v>
      </c>
      <c r="D8">
        <v>3</v>
      </c>
    </row>
    <row r="9" spans="1:4" x14ac:dyDescent="0.25">
      <c r="A9">
        <v>1</v>
      </c>
      <c r="B9" t="s">
        <v>50</v>
      </c>
      <c r="C9" t="s">
        <v>90</v>
      </c>
      <c r="D9">
        <v>4</v>
      </c>
    </row>
    <row r="10" spans="1:4" x14ac:dyDescent="0.25">
      <c r="A10">
        <v>336</v>
      </c>
      <c r="B10" t="s">
        <v>51</v>
      </c>
      <c r="C10" t="s">
        <v>64</v>
      </c>
      <c r="D10">
        <v>1</v>
      </c>
    </row>
    <row r="11" spans="1:4" x14ac:dyDescent="0.25">
      <c r="A11">
        <v>3</v>
      </c>
      <c r="B11" t="s">
        <v>51</v>
      </c>
      <c r="C11" t="s">
        <v>91</v>
      </c>
      <c r="D11">
        <v>2</v>
      </c>
    </row>
    <row r="12" spans="1:4" x14ac:dyDescent="0.25">
      <c r="A12">
        <v>11</v>
      </c>
      <c r="B12" t="s">
        <v>51</v>
      </c>
      <c r="C12" t="s">
        <v>63</v>
      </c>
      <c r="D12">
        <v>3</v>
      </c>
    </row>
    <row r="13" spans="1:4" x14ac:dyDescent="0.25">
      <c r="A13">
        <v>2</v>
      </c>
      <c r="B13" t="s">
        <v>51</v>
      </c>
      <c r="C13" t="s">
        <v>90</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D5FCF27-C05A-47F7-AB6B-3FBE333CBFD7}">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D053771-9B70-4F39-9638-641F51FA38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miesięczny sierpień 2018</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 v.3</dc:title>
  <dc:creator>Sebastian</dc:creator>
  <cp:lastModifiedBy>Kozłowska Magdalena</cp:lastModifiedBy>
  <cp:lastPrinted>2018-09-12T11:06:07Z</cp:lastPrinted>
  <dcterms:created xsi:type="dcterms:W3CDTF">2014-07-29T18:33:30Z</dcterms:created>
  <dcterms:modified xsi:type="dcterms:W3CDTF">2018-09-12T14:18:35Z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