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C4B125AC-A3EE-4241-B940-692ADA2D06BE}"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IX_2024" sheetId="82" r:id="rId15"/>
    <sheet name="Eksport_I-IX_2024" sheetId="81" r:id="rId16"/>
    <sheet name="Import_I-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'Eksport_I-IX_2024'!$K$6:$N$39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<sst xmlns="http://schemas.openxmlformats.org/spreadsheetml/2006/main" count="4645" uniqueCount="539">
  <si>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</si>
  <si>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</si>
  <si>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</si>
  <si>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</si>
  <si>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</si>
  <si>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</si>
  <si>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</si>
  <si>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</si>
  <si>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</si>
  <si>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</si>
  <si>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</si>
  <si>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</si>
  <si>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</si>
  <si>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</si>
  <si>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</si>
  <si>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</si>
  <si>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</si>
  <si>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</si>
  <si>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</si>
  <si>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</si>
  <si>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</si>
  <si>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</si>
  <si>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</si>
  <si>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</si>
  <si>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</si>
  <si>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</si>
  <si>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</si>
  <si>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</si>
  <si>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</si>
  <si>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</si>
  <si>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</si>
  <si>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</si>
  <si>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</si>
  <si>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</si>
  <si>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</si>
  <si>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</si>
  <si>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</si>
  <si>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</si>
  <si>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</si>
  <si>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</si>
  <si>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</si>
  <si>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</si>
  <si>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</si>
  <si>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</si>
  <si>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</si>
  <si>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</si>
  <si>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</si>
  <si>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</si>
  <si>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</si>
  <si>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</si>
  <si>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</si>
  <si>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</si>
  <si>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</si>
  <si>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</si>
  <si>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</si>
  <si>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</si>
  <si>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</si>
  <si>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</si>
  <si>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</si>
  <si>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</si>
  <si>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</si>
  <si>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</si>
  <si>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</si>
  <si>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</si>
  <si>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</si>
  <si>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</si>
  <si>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</si>
  <si>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</si>
  <si>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</si>
  <si>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</si>
  <si>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</si>
  <si>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</si>
  <si>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</si>
  <si>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</si>
  <si>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</si>
  <si>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</si>
  <si>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</si>
  <si>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</si>
  <si>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</si>
  <si>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</si>
  <si>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</si>
  <si>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</si>
  <si>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</si>
  <si>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</si>
  <si>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</si>
  <si>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</si>
  <si>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</si>
  <si>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</si>
  <si>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</si>
  <si>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</si>
  <si>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</si>
  <si>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</si>
  <si>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</si>
  <si>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</si>
  <si>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</si>
  <si>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</si>
  <si>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</si>
  <si>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</si>
  <si>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</si>
  <si>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</si>
  <si>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</si>
  <si>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</si>
  <si>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</si>
  <si>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</si>
  <si>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</si>
  <si>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</si>
  <si>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</si>
  <si>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</si>
  <si>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</si>
  <si>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</si>
  <si>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</si>
  <si>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</si>
  <si>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</si>
  <si>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</si>
  <si>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</si>
  <si>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</si>
  <si>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</si>
  <si>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</si>
  <si>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</si>
  <si>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</si>
  <si>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</si>
  <si>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</si>
  <si>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</si>
  <si>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</si>
  <si>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</si>
  <si>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</si>
  <si>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</si>
  <si>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</si>
  <si>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</si>
  <si>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</si>
  <si>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</si>
  <si>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</si>
  <si>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</si>
  <si>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</si>
  <si>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</si>
  <si>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</si>
  <si>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</si>
  <si>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</si>
  <si>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</si>
  <si>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</si>
  <si>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</si>
  <si>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</si>
  <si>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</si>
  <si>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</si>
  <si>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</si>
  <si>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</si>
  <si>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</si>
  <si>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</si>
  <si>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</si>
  <si>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</si>
  <si>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</si>
  <si>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</si>
  <si>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</si>
  <si>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</si>
  <si>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</si>
  <si>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</si>
  <si>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</si>
  <si>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</si>
  <si>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</si>
  <si>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</si>
  <si>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</si>
  <si>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</si>
  <si>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</si>
  <si>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</si>
  <si>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</si>
  <si>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</si>
  <si>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</si>
  <si>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</si>
  <si>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</si>
  <si>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</si>
  <si>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</si>
  <si>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</si>
  <si>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</si>
  <si>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</si>
  <si>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</si>
  <si>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</si>
  <si>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</si>
  <si>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</si>
  <si>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</si>
  <si>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</si>
  <si>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</si>
  <si>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</si>
  <si>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</si>
  <si>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</si>
  <si>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</si>
  <si>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</si>
  <si>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</si>
  <si>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</si>
  <si>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</si>
  <si>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</si>
  <si>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</si>
  <si>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</si>
  <si>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</si>
  <si>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</si>
  <si>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</si>
  <si>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</si>
  <si>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</si>
  <si>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</si>
  <si>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</si>
  <si>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</si>
  <si>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</si>
  <si>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</si>
  <si>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</si>
  <si>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</si>
  <si>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</si>
  <si>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</si>
  <si>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</si>
  <si>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</si>
  <si>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</si>
  <si>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</si>
  <si>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</si>
  <si>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</si>
  <si>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</si>
  <si>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</si>
  <si>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</si>
  <si>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</si>
  <si>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</si>
  <si>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</si>
  <si>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</si>
  <si>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</si>
  <si>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</si>
  <si>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</si>
  <si>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</si>
  <si>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</si>
  <si>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</si>
  <si>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</si>
  <si>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</si>
  <si>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</si>
  <si>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</si>
  <si>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</si>
  <si>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</si>
  <si>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</si>
  <si>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</si>
  <si>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</si>
  <si>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</si>
  <si>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</si>
  <si>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</si>
  <si>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</si>
  <si>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</si>
  <si>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</si>
  <si>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</si>
  <si>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</si>
  <si>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</si>
  <si>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</si>
  <si>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</si>
  <si>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</si>
  <si>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</si>
  <si>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</si>
  <si>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</si>
  <si>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</si>
  <si>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</si>
  <si>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</si>
  <si>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</si>
  <si>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</si>
  <si>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</si>
  <si>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</si>
  <si>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</si>
  <si>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</si>
  <si>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</si>
  <si>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</si>
  <si>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</si>
  <si>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</si>
  <si>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</si>
  <si>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</si>
  <si>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</si>
  <si>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</si>
  <si>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</si>
  <si>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</si>
  <si>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</si>
  <si>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</si>
  <si>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</si>
  <si>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</si>
  <si>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</si>
  <si>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</si>
  <si>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</si>
  <si>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</si>
  <si>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</si>
  <si>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</si>
  <si>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</si>
  <si>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</si>
  <si>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</si>
  <si>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</si>
  <si>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</si>
  <si>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</si>
  <si>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</si>
  <si>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</si>
  <si>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</si>
  <si>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</si>
  <si>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</si>
  <si>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</si>
  <si>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</si>
  <si>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</si>
  <si>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</si>
  <si>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</si>
  <si>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</si>
  <si>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</si>
  <si>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</si>
  <si>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</si>
  <si>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</si>
  <si>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</si>
  <si>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</si>
  <si>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</si>
  <si>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</si>
  <si>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</si>
  <si>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</si>
  <si>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</si>
  <si>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</si>
  <si>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</si>
  <si>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</si>
  <si>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</si>
  <si>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</si>
  <si>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</si>
  <si>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</si>
  <si>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</si>
  <si>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</si>
  <si>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</si>
  <si>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</si>
  <si>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</si>
  <si>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</si>
  <si>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</si>
  <si>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</si>
  <si>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</si>
  <si>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</si>
  <si>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</si>
  <si>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</si>
  <si>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</si>
  <si>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</si>
  <si>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</si>
  <si>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</si>
  <si>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</si>
  <si>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</si>
  <si>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</si>
  <si>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</si>
  <si>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</si>
  <si>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</si>
  <si>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</si>
  <si>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</si>
  <si>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</si>
  <si>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</si>
  <si>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</si>
  <si>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</si>
  <si>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</si>
  <si>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</si>
  <si>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</si>
  <si>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</si>
  <si>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</si>
  <si>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</si>
  <si>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</si>
  <si>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</si>
  <si>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</si>
  <si>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</si>
  <si>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</si>
  <si>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</si>
  <si>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</si>
  <si>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</si>
  <si>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</si>
  <si>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</si>
  <si>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</si>
  <si>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</si>
  <si>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</si>
  <si>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</si>
  <si>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</si>
  <si>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</si>
  <si>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</si>
  <si>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</si>
  <si>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</si>
  <si>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</si>
  <si>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</si>
  <si>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</si>
  <si>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</si>
  <si>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</si>
  <si>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</si>
  <si>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</si>
  <si>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</si>
  <si>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</si>
  <si>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</si>
  <si>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</si>
  <si>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</si>
  <si>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</si>
  <si>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</si>
  <si>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</si>
  <si>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</si>
  <si>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</si>
  <si>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</si>
  <si>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</si>
  <si>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</si>
  <si>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</si>
  <si>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</si>
  <si>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</si>
  <si>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</si>
  <si>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</si>
  <si>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</si>
  <si>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</si>
  <si>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</si>
  <si>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</si>
  <si>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</si>
  <si>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</si>
  <si>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</si>
  <si>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</si>
  <si>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</si>
  <si>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</si>
  <si>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</si>
  <si>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</si>
  <si>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</si>
  <si>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</si>
  <si>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</si>
  <si>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</si>
  <si>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</si>
  <si>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</si>
  <si>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</si>
  <si>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</si>
  <si>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</si>
  <si>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</si>
  <si>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</si>
  <si>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</si>
  <si>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</si>
  <si>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</si>
  <si>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</si>
  <si>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</si>
  <si>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</si>
  <si>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</si>
  <si>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</si>
  <si>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</si>
  <si>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</si>
  <si>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</si>
  <si>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</si>
  <si>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</si>
  <si>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</si>
  <si>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</si>
  <si>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</si>
  <si>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</si>
  <si>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</si>
  <si>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</si>
  <si>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</si>
  <si>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</si>
  <si>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</si>
  <si>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</si>
  <si>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</si>
  <si>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</si>
  <si>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</si>
  <si>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</si>
  <si>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</si>
  <si>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</si>
  <si>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</si>
  <si>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</si>
  <si>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</si>
  <si>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</si>
  <si>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</si>
  <si>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</si>
  <si>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</si>
  <si>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</si>
  <si>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</si>
  <si>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</si>
  <si>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</si>
  <si>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</si>
  <si>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</si>
  <si>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</si>
  <si>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</si>
  <si>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</si>
  <si>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</si>
  <si>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</si>
  <si>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</si>
  <si>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</si>
  <si>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</si>
  <si>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</si>
  <si>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</si>
  <si>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</si>
  <si>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</si>
  <si>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</si>
  <si>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</si>
  <si>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</si>
  <si>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</si>
  <si>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</si>
  <si>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</si>
  <si>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</si>
  <si>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</si>
  <si>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</si>
  <si>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</si>
  <si>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</si>
  <si>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</si>
  <si>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</si>
  <si>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</si>
  <si>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</si>
  <si>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</si>
  <si>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</si>
  <si>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</si>
  <si>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</si>
  <si>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</si>
  <si>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</si>
  <si>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</si>
  <si>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</si>
  <si>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</si>
  <si>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</si>
  <si>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</si>
  <si>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</si>
  <si>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</si>
  <si>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</si>
  <si>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</si>
  <si>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</si>
  <si>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</si>
  <si>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</si>
  <si>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</si>
  <si>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</si>
  <si>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</si>
  <si>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</si>
  <si>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</si>
  <si>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</si>
  <si>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</si>
  <si>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</si>
  <si>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</si>
  <si>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</si>
  <si>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</si>
  <si>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</si>
  <si>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</si>
  <si>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 xml:space="preserve">(daty podane w tabeli oznaczają ostatni dzień  analizowanego tygodnia)  </t>
  </si>
  <si>
    <t>OKRES: I-IX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</si>
  <si>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2024 r. (dane wstępne) </t>
    </r>
    <r>
      <rPr>
        <b/>
        <sz val="11"/>
        <rFont val="Calibri"/>
        <family val="2"/>
        <charset val="238"/>
        <scheme val="minor"/>
      </rPr>
      <t xml:space="preserve">w porównaniu do I-IX 2023 r. </t>
    </r>
    <r>
      <rPr>
        <i/>
        <sz val="11"/>
        <rFont val="Calibri"/>
        <family val="2"/>
        <charset val="238"/>
        <scheme val="minor"/>
      </rPr>
      <t>(wg wstępnych danych Min. Finansów).</t>
    </r>
  </si>
  <si>
    <t>I-IX 2024 r. (wstępne)</t>
  </si>
  <si>
    <t>2024-11-17</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</si>
  <si>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</si>
  <si>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2024 r. (dane wstępne)  </t>
    </r>
    <r>
      <rPr>
        <b/>
        <sz val="11"/>
        <rFont val="Calibri"/>
        <family val="2"/>
        <charset val="238"/>
        <scheme val="minor"/>
      </rPr>
      <t>w porównaniu do I-IX 2023 r.  (</t>
    </r>
    <r>
      <rPr>
        <i/>
        <sz val="11"/>
        <rFont val="Calibri"/>
        <family val="2"/>
        <charset val="238"/>
        <scheme val="minor"/>
      </rPr>
      <t>wg wstępnych danych Min. Finansów</t>
    </r>
    <r>
      <rPr>
        <b/>
        <sz val="11"/>
        <rFont val="Calibri"/>
        <family val="2"/>
        <charset val="238"/>
        <scheme val="minor"/>
      </rPr>
      <t>).</t>
    </r>
  </si>
  <si>
    <t>I-IX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</si>
  <si>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2024 r.</t>
    </r>
    <r>
      <rPr>
        <b/>
        <sz val="14"/>
        <color indexed="8"/>
        <rFont val="Calibri"/>
        <family val="2"/>
        <charset val="238"/>
        <scheme val="minor"/>
      </rPr>
      <t xml:space="preserve"> (dane wstępne)</t>
    </r>
  </si>
  <si>
    <t>I-IX 2023 r.</t>
  </si>
  <si>
    <t>zm. w stos. do  I-IX 2023 r. (%)</t>
  </si>
  <si>
    <t>zm. w stos. do I-IX 2023 r. (%)</t>
  </si>
  <si>
    <t>NR 47/2024</t>
  </si>
  <si>
    <t>28 listopada 2024r.</t>
  </si>
  <si>
    <t>18.11 - 24.11.2024 r.</t>
  </si>
  <si>
    <r>
      <t>Tablica 9. Średnie ceny zakupu mięsa wołowego płacone przez podmioty handlu detalicznego w okresie:</t>
    </r>
    <r>
      <rPr>
        <b/>
        <sz val="14"/>
        <color rgb="FF0000FF"/>
        <rFont val="Calibri"/>
        <family val="2"/>
        <charset val="238"/>
        <scheme val="minor"/>
      </rPr>
      <t xml:space="preserve"> 18-24.11.2024 r.</t>
    </r>
  </si>
  <si>
    <t>2024-11-24</t>
  </si>
  <si>
    <t>18.11.2024 - 24.11.2024</t>
  </si>
  <si>
    <r>
      <t>Tablica 6. Średnie ceny sprzedaży netto (bez VAT) elementów mięsa wołowego (kraj) wg makroregionów:</t>
    </r>
    <r>
      <rPr>
        <b/>
        <sz val="14"/>
        <color rgb="FF0000FF"/>
        <rFont val="Calibri"/>
        <family val="2"/>
        <charset val="238"/>
        <scheme val="minor"/>
      </rPr>
      <t xml:space="preserve"> 18-24.11.2024 r. </t>
    </r>
  </si>
  <si>
    <r>
      <t>Tablica 7. Średnie ceny sprzedaży netto (bez VAT) elementów mięsa wołowego (zagranica):</t>
    </r>
    <r>
      <rPr>
        <b/>
        <sz val="12"/>
        <color rgb="FF0000FF"/>
        <rFont val="Calibri"/>
        <family val="2"/>
        <charset val="238"/>
        <scheme val="minor"/>
      </rPr>
      <t xml:space="preserve"> 18-24.11.2024 r.</t>
    </r>
  </si>
  <si>
    <r>
      <t>Tablica 5. Średnie ceny sprzedaży netto (bez VAT) ćwierci wołowych (zagranica):</t>
    </r>
    <r>
      <rPr>
        <b/>
        <sz val="12"/>
        <color rgb="FF0000FF"/>
        <rFont val="Calibri"/>
        <family val="2"/>
        <charset val="238"/>
        <scheme val="minor"/>
      </rPr>
      <t xml:space="preserve">  18-24.11.2024 r. </t>
    </r>
  </si>
  <si>
    <t>28.11.2024</t>
  </si>
  <si>
    <t>Prices not received : EL, NL</t>
  </si>
  <si>
    <t>Week 47</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</si>
  <si>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- 17 153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</si>
</sst>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Arial"/>
      <family val="2"/>
      <charset val="238"/>
    </font>
    <font>
      <b/>
      <sz val="10"/>
      <color theme="1"/>
      <name val="Times New Roman CE"/>
      <family val="1"/>
      <charset val="238"/>
    </font>
    <font>
      <sz val="10"/>
      <color theme="1"/>
      <name val="Times New Roman CE"/>
      <family val="1"/>
      <charset val="238"/>
    </font>
    <font>
      <sz val="10"/>
      <color theme="1"/>
      <name val="Times New Roman CE"/>
      <charset val="238"/>
    </font>
    <font>
      <sz val="10"/>
      <color theme="1"/>
      <name val="Arial CE"/>
      <charset val="238"/>
    </font>
    <font>
      <sz val="16"/>
      <color theme="1"/>
      <name val="Times New Roman CE"/>
      <family val="1"/>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cellStyleXfs>
  <cellXfs count="1396">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98" fillId="0" borderId="0" xfId="0" applyFont="1" applyAlignment="1">
      <alignment vertical="center" wrapText="1"/>
    </xf>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241"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47" fillId="0" borderId="23" xfId="0" applyFont="1" applyBorder="1" applyAlignment="1">
      <alignment horizontal="center" vertical="center" wrapText="1"/>
    </xf>
    <xf numFmtId="0" fontId="247" fillId="0" borderId="30" xfId="0" applyFont="1" applyBorder="1" applyAlignment="1">
      <alignment horizontal="center" vertical="center" wrapText="1"/>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55" fillId="0" borderId="0" xfId="51" applyFont="1"/>
    <xf numFmtId="0" fontId="256"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4" fillId="0" borderId="21" xfId="0" applyNumberFormat="1" applyFont="1" applyBorder="1"/>
    <xf numFmtId="3" fontId="245"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165" fontId="257" fillId="0" borderId="59" xfId="234" quotePrefix="1" applyNumberFormat="1" applyFont="1" applyBorder="1"/>
    <xf numFmtId="0" fontId="258" fillId="0" borderId="0" xfId="41" applyFont="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165" fontId="254"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165" fontId="158" fillId="0" borderId="7" xfId="0" quotePrefix="1" applyNumberFormat="1" applyFont="1" applyBorder="1" applyAlignment="1">
      <alignment horizontal="center" vertical="center" wrapText="1"/>
    </xf>
    <xf numFmtId="0" fontId="248" fillId="4" borderId="30" xfId="0" applyFont="1" applyFill="1" applyBorder="1" applyAlignment="1">
      <alignment horizontal="center" vertical="center" wrapText="1"/>
    </xf>
    <xf numFmtId="165" fontId="257" fillId="0" borderId="13" xfId="234" quotePrefix="1" applyNumberFormat="1" applyFont="1" applyBorder="1"/>
    <xf numFmtId="3" fontId="173" fillId="0" borderId="7" xfId="0" quotePrefix="1" applyNumberFormat="1" applyFont="1" applyBorder="1" applyAlignment="1">
      <alignment horizontal="center" vertical="center"/>
    </xf>
    <xf numFmtId="2" fontId="157" fillId="0" borderId="1" xfId="0" applyNumberFormat="1" applyFont="1" applyBorder="1" applyAlignment="1">
      <alignment horizontal="left" vertical="center" wrapText="1"/>
    </xf>
    <xf numFmtId="2" fontId="157" fillId="0" borderId="51" xfId="0" applyNumberFormat="1" applyFont="1" applyBorder="1" applyAlignment="1">
      <alignment horizontal="left"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4" fontId="240" fillId="66" borderId="1" xfId="234" applyNumberFormat="1" applyFont="1" applyFill="1" applyBorder="1" applyAlignment="1">
      <alignment horizontal="lef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0" fontId="145" fillId="0" borderId="0" xfId="96" applyFont="1"/>
    <xf numFmtId="2" fontId="112" fillId="59" borderId="0" xfId="96" applyNumberFormat="1" applyFont="1" applyFill="1" applyAlignment="1" applyProtection="1">
      <alignment horizontal="center" vertical="center"/>
      <protection locked="0"/>
    </xf>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69" fontId="108" fillId="59" borderId="0" xfId="96" applyNumberFormat="1" applyFont="1" applyFill="1" applyAlignment="1">
      <alignment horizontal="center" vertical="center"/>
    </xf>
    <xf numFmtId="173" fontId="113" fillId="62" borderId="0" xfId="99" applyNumberFormat="1" applyFont="1" applyFill="1" applyBorder="1" applyAlignment="1" applyProtection="1">
      <alignment horizontal="center" vertical="center"/>
      <protection locked="0"/>
    </xf>
    <xf numFmtId="0" fontId="108" fillId="62" borderId="0" xfId="96" applyFont="1" applyFill="1" applyAlignment="1">
      <alignment horizontal="center" vertical="center"/>
    </xf>
    <xf numFmtId="173" fontId="108" fillId="62" borderId="0" xfId="99" applyNumberFormat="1" applyFont="1" applyFill="1" applyBorder="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173" fontId="112" fillId="59" borderId="98" xfId="99" applyNumberFormat="1" applyFont="1" applyFill="1" applyBorder="1" applyAlignment="1">
      <alignment horizontal="center" vertical="center"/>
    </xf>
    <xf numFmtId="2" fontId="112" fillId="62" borderId="99" xfId="96" applyNumberFormat="1" applyFont="1" applyFill="1" applyBorder="1" applyAlignment="1">
      <alignment horizontal="center" vertical="center"/>
    </xf>
    <xf numFmtId="0" fontId="108" fillId="59" borderId="0" xfId="96" applyFont="1" applyFill="1"/>
    <xf numFmtId="171" fontId="112" fillId="59" borderId="96" xfId="99" applyNumberFormat="1" applyFont="1" applyFill="1" applyBorder="1" applyAlignment="1">
      <alignment horizontal="center" vertical="center"/>
    </xf>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175" fontId="112" fillId="59" borderId="101" xfId="99" applyNumberFormat="1" applyFont="1" applyFill="1" applyBorder="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146" fillId="0" borderId="0" xfId="96" applyFont="1" applyAlignment="1">
      <alignment vertical="center"/>
    </xf>
    <xf numFmtId="3" fontId="174" fillId="59" borderId="30" xfId="0" quotePrefix="1" applyNumberFormat="1" applyFont="1" applyFill="1" applyBorder="1" applyAlignment="1">
      <alignment horizontal="left"/>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0" fontId="261" fillId="0" borderId="0" xfId="41" applyFont="1" applyAlignment="1">
      <alignment vertical="center"/>
    </xf>
    <xf numFmtId="0" fontId="262" fillId="0" borderId="0" xfId="41" applyFont="1" applyAlignment="1">
      <alignment vertical="center"/>
    </xf>
    <xf numFmtId="0" fontId="264" fillId="0" borderId="0" xfId="41" quotePrefix="1" applyFont="1" applyAlignment="1">
      <alignment vertical="center"/>
    </xf>
    <xf numFmtId="0" fontId="263" fillId="0" borderId="0" xfId="41" applyFont="1" applyAlignment="1">
      <alignment vertical="center"/>
    </xf>
    <xf numFmtId="0" fontId="265" fillId="0" borderId="2" xfId="41" applyFont="1" applyBorder="1" applyAlignment="1">
      <alignment horizontal="centerContinuous"/>
    </xf>
    <xf numFmtId="0" fontId="266" fillId="0" borderId="3" xfId="41" applyFont="1" applyBorder="1" applyAlignment="1">
      <alignment horizontal="centerContinuous"/>
    </xf>
    <xf numFmtId="0" fontId="266" fillId="0" borderId="4" xfId="41" applyFont="1" applyBorder="1" applyAlignment="1">
      <alignment horizontal="centerContinuous"/>
    </xf>
    <xf numFmtId="0" fontId="244" fillId="0" borderId="5"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1" xfId="41" applyFont="1" applyBorder="1" applyAlignment="1">
      <alignment horizontal="centerContinuous" vertical="center"/>
    </xf>
    <xf numFmtId="0" fontId="244" fillId="0" borderId="7" xfId="41" applyFont="1" applyBorder="1" applyAlignment="1">
      <alignment horizontal="centerContinuous" vertical="center" wrapText="1"/>
    </xf>
    <xf numFmtId="0" fontId="244" fillId="0" borderId="8" xfId="41" applyFont="1" applyBorder="1" applyAlignment="1">
      <alignment horizontal="centerContinuous" vertical="center"/>
    </xf>
    <xf numFmtId="0" fontId="244" fillId="0" borderId="8" xfId="41" applyFont="1" applyBorder="1" applyAlignment="1">
      <alignment horizontal="centerContinuous" vertical="center" wrapText="1"/>
    </xf>
    <xf numFmtId="0" fontId="244" fillId="0" borderId="9" xfId="41" applyFont="1" applyBorder="1" applyAlignment="1">
      <alignment horizontal="centerContinuous" vertical="center" wrapText="1"/>
    </xf>
    <xf numFmtId="0" fontId="267" fillId="0" borderId="10" xfId="41" applyFont="1" applyBorder="1" applyAlignment="1">
      <alignment horizontal="center" vertical="center" wrapText="1"/>
    </xf>
    <xf numFmtId="0" fontId="267" fillId="0" borderId="11" xfId="41" applyFont="1" applyBorder="1" applyAlignment="1">
      <alignment horizontal="center" vertical="center" wrapText="1"/>
    </xf>
    <xf numFmtId="0" fontId="244" fillId="0" borderId="12" xfId="41" applyFont="1" applyBorder="1" applyAlignment="1">
      <alignment horizontal="centerContinuous" vertical="center"/>
    </xf>
    <xf numFmtId="0" fontId="244" fillId="2" borderId="52" xfId="41" applyFont="1" applyFill="1" applyBorder="1" applyAlignment="1">
      <alignment horizontal="centerContinuous" vertical="center"/>
    </xf>
    <xf numFmtId="0" fontId="244" fillId="2" borderId="12" xfId="41" applyFont="1" applyFill="1" applyBorder="1" applyAlignment="1">
      <alignment horizontal="centerContinuous" vertical="center"/>
    </xf>
    <xf numFmtId="0" fontId="244" fillId="0" borderId="0" xfId="41" applyFont="1" applyAlignment="1">
      <alignment horizontal="center" vertical="center" wrapText="1"/>
    </xf>
    <xf numFmtId="0" fontId="244" fillId="0" borderId="52" xfId="41" applyFont="1" applyBorder="1" applyAlignment="1">
      <alignment horizontal="centerContinuous" vertical="center"/>
    </xf>
    <xf numFmtId="0" fontId="244" fillId="0" borderId="54" xfId="41" applyFont="1" applyBorder="1" applyAlignment="1">
      <alignment horizontal="centerContinuous" vertical="center" wrapText="1"/>
    </xf>
    <xf numFmtId="0" fontId="244" fillId="0" borderId="13" xfId="41" applyFont="1" applyBorder="1" applyAlignment="1">
      <alignment horizontal="centerContinuous" vertical="center" wrapText="1"/>
    </xf>
    <xf numFmtId="0" fontId="267" fillId="0" borderId="14" xfId="41" applyFont="1" applyBorder="1" applyAlignment="1">
      <alignment horizontal="center" vertical="center"/>
    </xf>
    <xf numFmtId="0" fontId="267" fillId="0" borderId="15" xfId="41" applyFont="1" applyBorder="1" applyAlignment="1">
      <alignment horizontal="center" vertical="center"/>
    </xf>
    <xf numFmtId="0" fontId="268" fillId="0" borderId="16" xfId="41" applyFont="1" applyBorder="1"/>
    <xf numFmtId="0" fontId="268" fillId="0" borderId="17" xfId="41" applyFont="1" applyBorder="1" applyAlignment="1">
      <alignment horizontal="center"/>
    </xf>
    <xf numFmtId="0" fontId="268" fillId="0" borderId="2" xfId="41" applyFont="1" applyBorder="1"/>
    <xf numFmtId="0" fontId="268" fillId="0" borderId="3" xfId="41" applyFont="1" applyBorder="1" applyAlignment="1">
      <alignment horizontal="center"/>
    </xf>
    <xf numFmtId="0" fontId="212" fillId="0" borderId="18" xfId="41" applyFont="1" applyBorder="1"/>
    <xf numFmtId="0" fontId="212" fillId="0" borderId="19" xfId="41" applyFont="1" applyBorder="1" applyAlignment="1">
      <alignment horizontal="center"/>
    </xf>
    <xf numFmtId="0" fontId="212" fillId="0" borderId="14" xfId="41" applyFont="1" applyBorder="1"/>
    <xf numFmtId="0" fontId="212" fillId="0" borderId="15" xfId="41" applyFont="1" applyBorder="1" applyAlignment="1">
      <alignment horizontal="center"/>
    </xf>
    <xf numFmtId="0" fontId="212" fillId="0" borderId="20" xfId="41" applyFont="1" applyBorder="1"/>
    <xf numFmtId="0" fontId="212" fillId="0" borderId="21" xfId="41" applyFont="1" applyBorder="1" applyAlignment="1">
      <alignment horizontal="center"/>
    </xf>
    <xf numFmtId="0" fontId="212" fillId="0" borderId="22" xfId="41" applyFont="1" applyBorder="1"/>
    <xf numFmtId="0" fontId="212" fillId="0" borderId="23" xfId="41" applyFont="1" applyBorder="1" applyAlignment="1">
      <alignment horizontal="center"/>
    </xf>
    <xf numFmtId="0" fontId="268" fillId="0" borderId="3" xfId="41" applyFont="1" applyBorder="1"/>
    <xf numFmtId="0" fontId="268" fillId="0" borderId="14" xfId="41" applyFont="1" applyBorder="1"/>
    <xf numFmtId="0" fontId="268" fillId="0" borderId="15" xfId="41" applyFont="1" applyBorder="1"/>
    <xf numFmtId="0" fontId="212" fillId="0" borderId="21" xfId="41" applyFont="1" applyBorder="1"/>
    <xf numFmtId="0" fontId="268" fillId="0" borderId="21" xfId="41" applyFont="1" applyBorder="1"/>
    <xf numFmtId="0" fontId="212" fillId="0" borderId="10" xfId="41" applyFont="1" applyBorder="1"/>
    <xf numFmtId="0" fontId="212" fillId="0" borderId="24" xfId="41" applyFont="1" applyBorder="1"/>
    <xf numFmtId="0" fontId="212" fillId="0" borderId="2" xfId="41" applyFont="1" applyBorder="1"/>
    <xf numFmtId="0" fontId="212" fillId="0" borderId="3" xfId="41" applyFont="1" applyBorder="1"/>
    <xf numFmtId="0" fontId="212" fillId="0" borderId="11" xfId="41" applyFont="1" applyBorder="1"/>
    <xf numFmtId="0" fontId="268" fillId="0" borderId="20" xfId="41" applyFont="1" applyBorder="1"/>
    <xf numFmtId="0" fontId="212" fillId="0" borderId="25" xfId="41" applyFont="1" applyBorder="1"/>
    <xf numFmtId="0" fontId="212" fillId="0" borderId="26" xfId="41" applyFont="1" applyBorder="1"/>
    <xf numFmtId="0" fontId="212" fillId="0" borderId="23" xfId="41" applyFont="1" applyBorder="1"/>
    <xf numFmtId="0" fontId="245" fillId="0" borderId="0" xfId="41" applyFont="1"/>
    <xf numFmtId="0" fontId="172" fillId="0" borderId="0" xfId="41" applyFont="1" applyAlignment="1">
      <alignment vertical="center"/>
    </xf>
    <xf numFmtId="165" fontId="187" fillId="60" borderId="42" xfId="0" quotePrefix="1" applyNumberFormat="1" applyFont="1" applyFill="1" applyBorder="1" applyAlignment="1">
      <alignment horizontal="right"/>
    </xf>
    <xf numFmtId="0" fontId="269" fillId="0" borderId="0" xfId="0" applyFont="1"/>
    <xf numFmtId="0" fontId="112"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21" fillId="62" borderId="0" xfId="96" applyFont="1" applyFill="1" applyAlignment="1">
      <alignment horizontal="center" vertical="center"/>
    </xf>
    <xf numFmtId="3" fontId="164" fillId="0" borderId="39" xfId="0" applyNumberFormat="1" applyFont="1" applyBorder="1" applyAlignment="1">
      <alignment horizontal="left"/>
    </xf>
    <xf numFmtId="43" fontId="112" fillId="59" borderId="3" xfId="101" applyFont="1" applyFill="1" applyBorder="1" applyAlignment="1">
      <alignment horizontal="center" vertical="center"/>
    </xf>
    <xf numFmtId="3" fontId="157" fillId="59" borderId="46" xfId="0" quotePrefix="1" applyNumberFormat="1" applyFont="1" applyFill="1" applyBorder="1" applyAlignment="1">
      <alignment horizontal="left"/>
    </xf>
    <xf numFmtId="165" fontId="157" fillId="59" borderId="93" xfId="0" quotePrefix="1" applyNumberFormat="1" applyFont="1" applyFill="1" applyBorder="1" applyAlignment="1">
      <alignment horizontal="left"/>
    </xf>
    <xf numFmtId="14" fontId="270" fillId="0" borderId="46" xfId="41" applyNumberFormat="1" applyFont="1" applyBorder="1" applyAlignment="1">
      <alignment horizontal="center" vertical="center" wrapText="1"/>
    </xf>
    <xf numFmtId="14" fontId="270" fillId="0" borderId="47" xfId="41" applyNumberFormat="1" applyFont="1" applyBorder="1" applyAlignment="1">
      <alignment horizontal="center" vertical="center" wrapText="1"/>
    </xf>
    <xf numFmtId="14" fontId="270" fillId="2" borderId="51" xfId="41" applyNumberFormat="1" applyFont="1" applyFill="1" applyBorder="1" applyAlignment="1">
      <alignment horizontal="center" vertical="center" wrapText="1"/>
    </xf>
    <xf numFmtId="14" fontId="270" fillId="2" borderId="21" xfId="41" applyNumberFormat="1" applyFont="1" applyFill="1" applyBorder="1" applyAlignment="1">
      <alignment horizontal="center" vertical="center" wrapText="1"/>
    </xf>
    <xf numFmtId="0" fontId="270" fillId="0" borderId="13" xfId="41" applyFont="1" applyBorder="1" applyAlignment="1">
      <alignment horizontal="center" vertical="center" wrapText="1"/>
    </xf>
    <xf numFmtId="14" fontId="270" fillId="0" borderId="53" xfId="41" applyNumberFormat="1" applyFont="1" applyBorder="1" applyAlignment="1">
      <alignment horizontal="center" vertical="center" wrapText="1"/>
    </xf>
    <xf numFmtId="0" fontId="270" fillId="0" borderId="12" xfId="41" applyFont="1" applyBorder="1" applyAlignment="1">
      <alignment horizontal="center" vertical="center" wrapText="1"/>
    </xf>
    <xf numFmtId="14" fontId="270" fillId="0" borderId="12" xfId="41" applyNumberFormat="1" applyFont="1" applyBorder="1" applyAlignment="1">
      <alignment horizontal="center" vertical="center" wrapText="1"/>
    </xf>
    <xf numFmtId="14" fontId="270" fillId="0" borderId="29" xfId="41" applyNumberFormat="1" applyFont="1" applyBorder="1" applyAlignment="1">
      <alignment horizontal="center" vertical="center" wrapText="1"/>
    </xf>
    <xf numFmtId="3" fontId="270" fillId="0" borderId="55" xfId="41" applyNumberFormat="1" applyFont="1" applyBorder="1"/>
    <xf numFmtId="3" fontId="270" fillId="2" borderId="43" xfId="41" applyNumberFormat="1" applyFont="1" applyFill="1" applyBorder="1"/>
    <xf numFmtId="3" fontId="270" fillId="2" borderId="55" xfId="41" applyNumberFormat="1" applyFont="1" applyFill="1" applyBorder="1"/>
    <xf numFmtId="2" fontId="270" fillId="0" borderId="4" xfId="41" applyNumberFormat="1" applyFont="1" applyBorder="1"/>
    <xf numFmtId="165" fontId="270" fillId="0" borderId="56" xfId="41" applyNumberFormat="1" applyFont="1" applyBorder="1"/>
    <xf numFmtId="165" fontId="270" fillId="0" borderId="3" xfId="41" applyNumberFormat="1" applyFont="1" applyBorder="1"/>
    <xf numFmtId="165" fontId="270" fillId="0" borderId="27" xfId="41" applyNumberFormat="1" applyFont="1" applyBorder="1"/>
    <xf numFmtId="3" fontId="270" fillId="0" borderId="3" xfId="41" applyNumberFormat="1" applyFont="1" applyBorder="1"/>
    <xf numFmtId="2" fontId="270" fillId="0" borderId="3" xfId="41" applyNumberFormat="1" applyFont="1" applyBorder="1"/>
    <xf numFmtId="165" fontId="270" fillId="0" borderId="4" xfId="41" applyNumberFormat="1" applyFont="1" applyBorder="1"/>
    <xf numFmtId="3" fontId="271" fillId="0" borderId="1" xfId="41" applyNumberFormat="1" applyFont="1" applyBorder="1"/>
    <xf numFmtId="3" fontId="271" fillId="2" borderId="1" xfId="41" applyNumberFormat="1" applyFont="1" applyFill="1" applyBorder="1"/>
    <xf numFmtId="2" fontId="271" fillId="0" borderId="35" xfId="41" applyNumberFormat="1" applyFont="1" applyBorder="1"/>
    <xf numFmtId="165" fontId="271" fillId="0" borderId="57" xfId="41" applyNumberFormat="1" applyFont="1" applyBorder="1"/>
    <xf numFmtId="165" fontId="271" fillId="0" borderId="7" xfId="41" applyNumberFormat="1" applyFont="1" applyBorder="1"/>
    <xf numFmtId="3" fontId="271" fillId="0" borderId="12" xfId="41" applyNumberFormat="1" applyFont="1" applyBorder="1"/>
    <xf numFmtId="3" fontId="271" fillId="2" borderId="12" xfId="41" applyNumberFormat="1" applyFont="1" applyFill="1" applyBorder="1"/>
    <xf numFmtId="2" fontId="271" fillId="0" borderId="13" xfId="41" applyNumberFormat="1" applyFont="1" applyBorder="1"/>
    <xf numFmtId="165" fontId="271" fillId="0" borderId="53" xfId="41" applyNumberFormat="1" applyFont="1" applyBorder="1"/>
    <xf numFmtId="165" fontId="271" fillId="0" borderId="28" xfId="41" applyNumberFormat="1" applyFont="1" applyBorder="1"/>
    <xf numFmtId="3" fontId="271" fillId="0" borderId="46" xfId="41" applyNumberFormat="1" applyFont="1" applyBorder="1"/>
    <xf numFmtId="3" fontId="271" fillId="2" borderId="46" xfId="41" applyNumberFormat="1" applyFont="1" applyFill="1" applyBorder="1"/>
    <xf numFmtId="2" fontId="271" fillId="0" borderId="58" xfId="41" applyNumberFormat="1" applyFont="1" applyBorder="1"/>
    <xf numFmtId="165" fontId="271" fillId="0" borderId="47" xfId="41" applyNumberFormat="1" applyFont="1" applyBorder="1"/>
    <xf numFmtId="165" fontId="271" fillId="0" borderId="29" xfId="41" applyNumberFormat="1" applyFont="1" applyBorder="1"/>
    <xf numFmtId="3" fontId="271" fillId="0" borderId="51" xfId="41" applyNumberFormat="1" applyFont="1" applyBorder="1"/>
    <xf numFmtId="3" fontId="271" fillId="2" borderId="51" xfId="41" applyNumberFormat="1" applyFont="1" applyFill="1" applyBorder="1"/>
    <xf numFmtId="2" fontId="271" fillId="0" borderId="59" xfId="41" applyNumberFormat="1" applyFont="1" applyBorder="1"/>
    <xf numFmtId="165" fontId="271" fillId="0" borderId="60" xfId="41" applyNumberFormat="1" applyFont="1" applyBorder="1"/>
    <xf numFmtId="165" fontId="271" fillId="0" borderId="30" xfId="41" applyNumberFormat="1" applyFont="1" applyBorder="1"/>
    <xf numFmtId="3" fontId="270" fillId="0" borderId="12" xfId="41" applyNumberFormat="1" applyFont="1" applyBorder="1"/>
    <xf numFmtId="3" fontId="270" fillId="2" borderId="12" xfId="41" applyNumberFormat="1" applyFont="1" applyFill="1" applyBorder="1"/>
    <xf numFmtId="2" fontId="270" fillId="0" borderId="13" xfId="41" applyNumberFormat="1" applyFont="1" applyBorder="1"/>
    <xf numFmtId="165" fontId="270" fillId="0" borderId="53" xfId="41" applyNumberFormat="1" applyFont="1" applyBorder="1"/>
    <xf numFmtId="165" fontId="270" fillId="0" borderId="49" xfId="41" applyNumberFormat="1" applyFont="1" applyBorder="1"/>
    <xf numFmtId="165" fontId="270" fillId="0" borderId="37" xfId="41" applyNumberFormat="1" applyFont="1" applyBorder="1"/>
    <xf numFmtId="3" fontId="272" fillId="2" borderId="46" xfId="41" applyNumberFormat="1" applyFont="1" applyFill="1" applyBorder="1"/>
    <xf numFmtId="165" fontId="272" fillId="0" borderId="47" xfId="41" applyNumberFormat="1" applyFont="1" applyBorder="1"/>
    <xf numFmtId="165" fontId="271" fillId="0" borderId="61" xfId="41" applyNumberFormat="1" applyFont="1" applyBorder="1"/>
    <xf numFmtId="165" fontId="271" fillId="0" borderId="62" xfId="41" applyNumberFormat="1" applyFont="1" applyBorder="1"/>
    <xf numFmtId="3" fontId="270" fillId="0" borderId="46" xfId="41" applyNumberFormat="1" applyFont="1" applyBorder="1"/>
    <xf numFmtId="3" fontId="270" fillId="2" borderId="46" xfId="41" applyNumberFormat="1" applyFont="1" applyFill="1" applyBorder="1"/>
    <xf numFmtId="2" fontId="270" fillId="0" borderId="58" xfId="41" applyNumberFormat="1" applyFont="1" applyBorder="1"/>
    <xf numFmtId="165" fontId="270" fillId="0" borderId="47" xfId="41" applyNumberFormat="1" applyFont="1" applyBorder="1"/>
    <xf numFmtId="165" fontId="270" fillId="0" borderId="61" xfId="41" applyNumberFormat="1" applyFont="1" applyBorder="1"/>
    <xf numFmtId="165" fontId="270" fillId="0" borderId="62" xfId="41" applyNumberFormat="1" applyFont="1" applyBorder="1"/>
    <xf numFmtId="3" fontId="271" fillId="0" borderId="48" xfId="41" applyNumberFormat="1" applyFont="1" applyBorder="1"/>
    <xf numFmtId="3" fontId="272" fillId="2" borderId="48" xfId="41" applyNumberFormat="1" applyFont="1" applyFill="1" applyBorder="1"/>
    <xf numFmtId="2" fontId="271" fillId="0" borderId="63" xfId="41" applyNumberFormat="1" applyFont="1" applyBorder="1"/>
    <xf numFmtId="165" fontId="272" fillId="0" borderId="61" xfId="41" applyNumberFormat="1" applyFont="1" applyBorder="1"/>
    <xf numFmtId="3" fontId="271" fillId="0" borderId="3" xfId="41" applyNumberFormat="1" applyFont="1" applyBorder="1"/>
    <xf numFmtId="2" fontId="271" fillId="0" borderId="3" xfId="41" applyNumberFormat="1" applyFont="1" applyBorder="1"/>
    <xf numFmtId="165" fontId="271" fillId="0" borderId="3" xfId="41" applyNumberFormat="1" applyFont="1" applyBorder="1"/>
    <xf numFmtId="165" fontId="271" fillId="0" borderId="4" xfId="41" applyNumberFormat="1" applyFont="1" applyBorder="1"/>
    <xf numFmtId="3" fontId="271" fillId="0" borderId="52" xfId="41" applyNumberFormat="1" applyFont="1" applyBorder="1"/>
    <xf numFmtId="3" fontId="272" fillId="2" borderId="52" xfId="41" applyNumberFormat="1" applyFont="1" applyFill="1" applyBorder="1"/>
    <xf numFmtId="2" fontId="271" fillId="0" borderId="64" xfId="41" applyNumberFormat="1" applyFont="1" applyBorder="1"/>
    <xf numFmtId="165" fontId="272" fillId="0" borderId="49" xfId="41" applyNumberFormat="1" applyFont="1" applyBorder="1"/>
    <xf numFmtId="165" fontId="271" fillId="0" borderId="49" xfId="41" applyNumberFormat="1" applyFont="1" applyBorder="1"/>
    <xf numFmtId="165" fontId="271" fillId="0" borderId="37" xfId="41" applyNumberFormat="1" applyFont="1" applyBorder="1"/>
    <xf numFmtId="3" fontId="272" fillId="0" borderId="46" xfId="41" applyNumberFormat="1" applyFont="1" applyBorder="1"/>
    <xf numFmtId="2" fontId="272" fillId="0" borderId="58" xfId="41" applyNumberFormat="1" applyFont="1" applyBorder="1"/>
    <xf numFmtId="165" fontId="272" fillId="0" borderId="62" xfId="41" applyNumberFormat="1" applyFont="1" applyBorder="1"/>
    <xf numFmtId="3" fontId="272" fillId="2" borderId="51" xfId="41" applyNumberFormat="1" applyFont="1" applyFill="1" applyBorder="1"/>
    <xf numFmtId="165" fontId="272" fillId="0" borderId="60" xfId="41" applyNumberFormat="1" applyFont="1" applyBorder="1"/>
    <xf numFmtId="4" fontId="271" fillId="0" borderId="0" xfId="41" applyNumberFormat="1" applyFont="1"/>
    <xf numFmtId="0" fontId="271" fillId="0" borderId="0" xfId="41" applyFont="1"/>
    <xf numFmtId="0" fontId="273" fillId="0" borderId="0" xfId="41" applyFont="1"/>
    <xf numFmtId="0" fontId="273" fillId="0" borderId="41" xfId="41" applyFont="1" applyBorder="1"/>
    <xf numFmtId="0" fontId="274" fillId="0" borderId="3" xfId="41" applyFont="1" applyBorder="1" applyAlignment="1">
      <alignment horizontal="centerContinuous"/>
    </xf>
    <xf numFmtId="0" fontId="274" fillId="0" borderId="4" xfId="41" applyFont="1" applyBorder="1" applyAlignment="1">
      <alignment horizontal="centerContinuous"/>
    </xf>
    <xf numFmtId="0" fontId="270" fillId="0" borderId="1" xfId="41" applyFont="1" applyBorder="1" applyAlignment="1">
      <alignment horizontal="centerContinuous" vertical="center"/>
    </xf>
    <xf numFmtId="0" fontId="270" fillId="0" borderId="7" xfId="41" applyFont="1" applyBorder="1" applyAlignment="1">
      <alignment horizontal="centerContinuous" vertical="center" wrapText="1"/>
    </xf>
    <xf numFmtId="0" fontId="270" fillId="0" borderId="8" xfId="41" applyFont="1" applyBorder="1" applyAlignment="1">
      <alignment horizontal="centerContinuous" vertical="center"/>
    </xf>
    <xf numFmtId="0" fontId="270" fillId="0" borderId="8" xfId="41" applyFont="1" applyBorder="1" applyAlignment="1">
      <alignment horizontal="centerContinuous" vertical="center" wrapText="1"/>
    </xf>
    <xf numFmtId="0" fontId="270" fillId="0" borderId="9" xfId="41" applyFont="1" applyBorder="1" applyAlignment="1">
      <alignment horizontal="centerContinuous" vertical="center" wrapText="1"/>
    </xf>
    <xf numFmtId="0" fontId="270" fillId="0" borderId="12" xfId="41" applyFont="1" applyBorder="1" applyAlignment="1">
      <alignment horizontal="centerContinuous" vertical="center"/>
    </xf>
    <xf numFmtId="0" fontId="270" fillId="2" borderId="52" xfId="41" applyFont="1" applyFill="1" applyBorder="1" applyAlignment="1">
      <alignment horizontal="centerContinuous" vertical="center"/>
    </xf>
    <xf numFmtId="0" fontId="270" fillId="2" borderId="12" xfId="41" applyFont="1" applyFill="1" applyBorder="1" applyAlignment="1">
      <alignment horizontal="centerContinuous" vertical="center"/>
    </xf>
    <xf numFmtId="0" fontId="270" fillId="0" borderId="0" xfId="41" applyFont="1" applyAlignment="1">
      <alignment horizontal="center" vertical="center" wrapText="1"/>
    </xf>
    <xf numFmtId="0" fontId="270" fillId="0" borderId="52" xfId="41" applyFont="1" applyBorder="1" applyAlignment="1">
      <alignment horizontal="centerContinuous" vertical="center"/>
    </xf>
    <xf numFmtId="0" fontId="270" fillId="0" borderId="54" xfId="41" applyFont="1" applyBorder="1" applyAlignment="1">
      <alignment horizontal="centerContinuous" vertical="center" wrapText="1"/>
    </xf>
    <xf numFmtId="0" fontId="270" fillId="0" borderId="13" xfId="41" applyFont="1" applyBorder="1" applyAlignment="1">
      <alignment horizontal="centerContinuous" vertical="center" wrapText="1"/>
    </xf>
    <xf numFmtId="2" fontId="155" fillId="2" borderId="18" xfId="0" quotePrefix="1" applyNumberFormat="1" applyFont="1" applyFill="1" applyBorder="1" applyAlignment="1">
      <alignment horizontal="right" vertical="center" wrapText="1"/>
    </xf>
    <xf numFmtId="2" fontId="155" fillId="2" borderId="22" xfId="0" quotePrefix="1" applyNumberFormat="1" applyFont="1" applyFill="1" applyBorder="1" applyAlignment="1">
      <alignment horizontal="right" vertical="center" wrapText="1"/>
    </xf>
    <xf numFmtId="2" fontId="157" fillId="0" borderId="1" xfId="0" applyNumberFormat="1" applyFont="1" applyBorder="1" applyAlignment="1">
      <alignment horizontal="right" vertical="center" wrapText="1"/>
    </xf>
    <xf numFmtId="2" fontId="157" fillId="0" borderId="51" xfId="0" applyNumberFormat="1" applyFont="1" applyBorder="1" applyAlignment="1">
      <alignment horizontal="right" vertical="center" wrapText="1"/>
    </xf>
    <xf numFmtId="3" fontId="172" fillId="0" borderId="51" xfId="0" quotePrefix="1" applyNumberFormat="1" applyFont="1" applyBorder="1" applyAlignment="1">
      <alignment horizontal="left" vertical="center"/>
    </xf>
    <xf numFmtId="3" fontId="172" fillId="0" borderId="1" xfId="0" quotePrefix="1" applyNumberFormat="1" applyFont="1" applyBorder="1" applyAlignment="1">
      <alignment horizontal="right" vertical="center"/>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70" fillId="0" borderId="32" xfId="41" applyFont="1" applyBorder="1" applyAlignment="1">
      <alignment horizontal="center" vertical="center" wrapText="1"/>
    </xf>
    <xf numFmtId="0" fontId="270" fillId="0" borderId="6" xfId="41" applyFont="1" applyBorder="1" applyAlignment="1">
      <alignment horizontal="center" vertical="center" wrapText="1"/>
    </xf>
    <xf numFmtId="0" fontId="270" fillId="0" borderId="66" xfId="41" applyFont="1" applyBorder="1" applyAlignment="1">
      <alignment horizontal="center" vertical="center" wrapText="1"/>
    </xf>
    <xf numFmtId="0" fontId="270" fillId="0" borderId="54" xfId="41" applyFont="1" applyBorder="1" applyAlignment="1">
      <alignment horizontal="center" vertical="center" wrapText="1"/>
    </xf>
    <xf numFmtId="0" fontId="244" fillId="0" borderId="32"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66" xfId="41" applyFont="1" applyBorder="1" applyAlignment="1">
      <alignment horizontal="center" vertical="center" wrapText="1"/>
    </xf>
    <xf numFmtId="0" fontId="244"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0" fontId="112" fillId="62" borderId="33" xfId="96" applyFont="1" applyFill="1" applyBorder="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cellXfs>
  <cellStyles count="243">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00000000-0005-0000-0000-000086000000}"/>
    <cellStyle name="Dziesiętny 5" xfId="52" xr:uid="{00000000-0005-0000-0000-000087000000}"/>
    <cellStyle name="Dziesiętny 6" xfId="55" xr:uid="{00000000-0005-0000-0000-000088000000}"/>
    <cellStyle name="Dziesiętny 7" xfId="57" xr:uid="{00000000-0005-0000-0000-000089000000}"/>
    <cellStyle name="Dziesiętny 8" xfId="61" xr:uid="{00000000-0005-0000-0000-00008A000000}"/>
    <cellStyle name="Dziesiętny 9" xfId="64" xr:uid="{00000000-0005-0000-0000-00008B000000}"/>
    <cellStyle name="Hiperłącze" xfId="238" builtinId="8"/>
    <cellStyle name="Komórka połączona" xfId="12" builtinId="24" customBuiltin="1"/>
    <cellStyle name="Komórka połączona 2" xfId="160" xr:uid="{00000000-0005-0000-0000-00008E000000}"/>
    <cellStyle name="Komórka połączona 3" xfId="161" xr:uid="{00000000-0005-0000-0000-00008F000000}"/>
    <cellStyle name="Komórka zaznaczona" xfId="13" builtinId="23" customBuiltin="1"/>
    <cellStyle name="Komórka zaznaczona 2" xfId="162" xr:uid="{00000000-0005-0000-0000-000091000000}"/>
    <cellStyle name="Komórka zaznaczona 3" xfId="163" xr:uid="{00000000-0005-0000-0000-000092000000}"/>
    <cellStyle name="Nagłówek 1" xfId="2" builtinId="16" customBuiltin="1"/>
    <cellStyle name="Nagłówek 1 2" xfId="164" xr:uid="{00000000-0005-0000-0000-000094000000}"/>
    <cellStyle name="Nagłówek 1 3" xfId="165" xr:uid="{00000000-0005-0000-0000-000095000000}"/>
    <cellStyle name="Nagłówek 2" xfId="3" builtinId="17" customBuiltin="1"/>
    <cellStyle name="Nagłówek 2 2" xfId="166" xr:uid="{00000000-0005-0000-0000-000097000000}"/>
    <cellStyle name="Nagłówek 2 3" xfId="167" xr:uid="{00000000-0005-0000-0000-000098000000}"/>
    <cellStyle name="Nagłówek 3" xfId="4" builtinId="18" customBuiltin="1"/>
    <cellStyle name="Nagłówek 3 2" xfId="168" xr:uid="{00000000-0005-0000-0000-00009A000000}"/>
    <cellStyle name="Nagłówek 3 3" xfId="169" xr:uid="{00000000-0005-0000-0000-00009B000000}"/>
    <cellStyle name="Nagłówek 4" xfId="5" builtinId="19" customBuiltin="1"/>
    <cellStyle name="Nagłówek 4 2" xfId="170" xr:uid="{00000000-0005-0000-0000-00009D000000}"/>
    <cellStyle name="Nagłówek 4 3" xfId="171" xr:uid="{00000000-0005-0000-0000-00009E000000}"/>
    <cellStyle name="Neutralne 2" xfId="172" xr:uid="{00000000-0005-0000-0000-00009F000000}"/>
    <cellStyle name="Neutralne 3" xfId="173" xr:uid="{00000000-0005-0000-0000-0000A0000000}"/>
    <cellStyle name="Neutralny" xfId="8" builtinId="28" customBuiltin="1"/>
    <cellStyle name="Normal 2" xfId="174" xr:uid="{00000000-0005-0000-0000-0000A2000000}"/>
    <cellStyle name="Normal 7" xfId="96" xr:uid="{00000000-0005-0000-0000-0000A3000000}"/>
    <cellStyle name="Normal_sce25" xfId="97" xr:uid="{00000000-0005-0000-0000-0000A4000000}"/>
    <cellStyle name="Normalny" xfId="0" builtinId="0"/>
    <cellStyle name="Normalny 10" xfId="63" xr:uid="{00000000-0005-0000-0000-0000A6000000}"/>
    <cellStyle name="Normalny 11" xfId="66" xr:uid="{00000000-0005-0000-0000-0000A7000000}"/>
    <cellStyle name="Normalny 12" xfId="69" xr:uid="{00000000-0005-0000-0000-0000A8000000}"/>
    <cellStyle name="Normalny 13" xfId="72" xr:uid="{00000000-0005-0000-0000-0000A9000000}"/>
    <cellStyle name="Normalny 14" xfId="75" xr:uid="{00000000-0005-0000-0000-0000AA000000}"/>
    <cellStyle name="Normalny 14 2" xfId="104" xr:uid="{00000000-0005-0000-0000-0000AB000000}"/>
    <cellStyle name="Normalny 15" xfId="78" xr:uid="{00000000-0005-0000-0000-0000AC000000}"/>
    <cellStyle name="Normalny 16" xfId="81" xr:uid="{00000000-0005-0000-0000-0000AD000000}"/>
    <cellStyle name="Normalny 17" xfId="84" xr:uid="{00000000-0005-0000-0000-0000AE000000}"/>
    <cellStyle name="Normalny 18" xfId="87" xr:uid="{00000000-0005-0000-0000-0000AF000000}"/>
    <cellStyle name="Normalny 19" xfId="90" xr:uid="{00000000-0005-0000-0000-0000B0000000}"/>
    <cellStyle name="Normalny 2" xfId="41" xr:uid="{00000000-0005-0000-0000-0000B1000000}"/>
    <cellStyle name="Normalny 2 2" xfId="190" xr:uid="{00000000-0005-0000-0000-0000B2000000}"/>
    <cellStyle name="Normalny 20" xfId="93" xr:uid="{00000000-0005-0000-0000-0000B3000000}"/>
    <cellStyle name="Normalny 21" xfId="100" xr:uid="{00000000-0005-0000-0000-0000B4000000}"/>
    <cellStyle name="Normalny 22" xfId="102" xr:uid="{00000000-0005-0000-0000-0000B5000000}"/>
    <cellStyle name="Normalny 23" xfId="103" xr:uid="{00000000-0005-0000-0000-0000B6000000}"/>
    <cellStyle name="Normalny 24" xfId="192" xr:uid="{00000000-0005-0000-0000-0000B7000000}"/>
    <cellStyle name="Normalny 25" xfId="206" xr:uid="{00000000-0005-0000-0000-0000B8000000}"/>
    <cellStyle name="Normalny 26" xfId="207" xr:uid="{00000000-0005-0000-0000-0000B9000000}"/>
    <cellStyle name="Normalny 27" xfId="213" xr:uid="{00000000-0005-0000-0000-0000BA000000}"/>
    <cellStyle name="Normalny 28" xfId="216" xr:uid="{00000000-0005-0000-0000-0000BB000000}"/>
    <cellStyle name="Normalny 29" xfId="221" xr:uid="{00000000-0005-0000-0000-0000BC000000}"/>
    <cellStyle name="Normalny 3" xfId="45" xr:uid="{00000000-0005-0000-0000-0000BD000000}"/>
    <cellStyle name="Normalny 3 2" xfId="105" xr:uid="{00000000-0005-0000-0000-0000BE000000}"/>
    <cellStyle name="Normalny 3 2 2 2" xfId="239" xr:uid="{00000000-0005-0000-0000-0000BF000000}"/>
    <cellStyle name="Normalny 3 3" xfId="188" xr:uid="{00000000-0005-0000-0000-0000C0000000}"/>
    <cellStyle name="Normalny 3 4" xfId="191" xr:uid="{00000000-0005-0000-0000-0000C1000000}"/>
    <cellStyle name="Normalny 30" xfId="230" xr:uid="{00000000-0005-0000-0000-0000C2000000}"/>
    <cellStyle name="Normalny 4" xfId="46" xr:uid="{00000000-0005-0000-0000-0000C3000000}"/>
    <cellStyle name="Normalny 5" xfId="48" xr:uid="{00000000-0005-0000-0000-0000C4000000}"/>
    <cellStyle name="Normalny 6" xfId="51" xr:uid="{00000000-0005-0000-0000-0000C5000000}"/>
    <cellStyle name="Normalny 7" xfId="54" xr:uid="{00000000-0005-0000-0000-0000C6000000}"/>
    <cellStyle name="Normalny 8" xfId="58" xr:uid="{00000000-0005-0000-0000-0000C7000000}"/>
    <cellStyle name="Normalny 80" xfId="234" xr:uid="{00000000-0005-0000-0000-0000C8000000}"/>
    <cellStyle name="Normalny 85" xfId="241" xr:uid="{00000000-0005-0000-0000-0000C9000000}"/>
    <cellStyle name="Normalny 9" xfId="60" xr:uid="{00000000-0005-0000-0000-0000CA000000}"/>
    <cellStyle name="Normalny_DROB41_0" xfId="237" xr:uid="{00000000-0005-0000-0000-0000CB000000}"/>
    <cellStyle name="Obliczenia" xfId="11" builtinId="22" customBuiltin="1"/>
    <cellStyle name="Obliczenia 2" xfId="175" xr:uid="{00000000-0005-0000-0000-0000CD000000}"/>
    <cellStyle name="Obliczenia 3" xfId="176" xr:uid="{00000000-0005-0000-0000-0000CE000000}"/>
    <cellStyle name="Procentowy 10" xfId="71" xr:uid="{00000000-0005-0000-0000-0000CF000000}"/>
    <cellStyle name="Procentowy 11" xfId="74" xr:uid="{00000000-0005-0000-0000-0000D0000000}"/>
    <cellStyle name="Procentowy 12" xfId="77" xr:uid="{00000000-0005-0000-0000-0000D1000000}"/>
    <cellStyle name="Procentowy 13" xfId="80" xr:uid="{00000000-0005-0000-0000-0000D2000000}"/>
    <cellStyle name="Procentowy 14" xfId="83" xr:uid="{00000000-0005-0000-0000-0000D3000000}"/>
    <cellStyle name="Procentowy 15" xfId="86" xr:uid="{00000000-0005-0000-0000-0000D4000000}"/>
    <cellStyle name="Procentowy 16" xfId="89" xr:uid="{00000000-0005-0000-0000-0000D5000000}"/>
    <cellStyle name="Procentowy 17" xfId="92" xr:uid="{00000000-0005-0000-0000-0000D6000000}"/>
    <cellStyle name="Procentowy 18" xfId="95" xr:uid="{00000000-0005-0000-0000-0000D7000000}"/>
    <cellStyle name="Procentowy 19" xfId="99" xr:uid="{00000000-0005-0000-0000-0000D8000000}"/>
    <cellStyle name="Procentowy 2" xfId="44" xr:uid="{00000000-0005-0000-0000-0000D9000000}"/>
    <cellStyle name="Procentowy 3" xfId="50" xr:uid="{00000000-0005-0000-0000-0000DA000000}"/>
    <cellStyle name="Procentowy 4" xfId="53" xr:uid="{00000000-0005-0000-0000-0000DB000000}"/>
    <cellStyle name="Procentowy 5" xfId="56" xr:uid="{00000000-0005-0000-0000-0000DC000000}"/>
    <cellStyle name="Procentowy 6" xfId="59" xr:uid="{00000000-0005-0000-0000-0000DD000000}"/>
    <cellStyle name="Procentowy 7" xfId="62" xr:uid="{00000000-0005-0000-0000-0000DE000000}"/>
    <cellStyle name="Procentowy 8" xfId="65" xr:uid="{00000000-0005-0000-0000-0000DF000000}"/>
    <cellStyle name="Procentowy 9" xfId="68" xr:uid="{00000000-0005-0000-0000-0000E0000000}"/>
    <cellStyle name="Suma" xfId="16" builtinId="25" customBuiltin="1"/>
    <cellStyle name="Suma 2" xfId="177" xr:uid="{00000000-0005-0000-0000-0000E2000000}"/>
    <cellStyle name="Suma 3" xfId="178" xr:uid="{00000000-0005-0000-0000-0000E3000000}"/>
    <cellStyle name="Tekst objaśnienia" xfId="15" builtinId="53" customBuiltin="1"/>
    <cellStyle name="Tekst objaśnienia 2" xfId="179" xr:uid="{00000000-0005-0000-0000-0000E5000000}"/>
    <cellStyle name="Tekst objaśnienia 3" xfId="180" xr:uid="{00000000-0005-0000-0000-0000E6000000}"/>
    <cellStyle name="Tekst ostrzeżenia" xfId="14" builtinId="11" customBuiltin="1"/>
    <cellStyle name="Tekst ostrzeżenia 2" xfId="181" xr:uid="{00000000-0005-0000-0000-0000E8000000}"/>
    <cellStyle name="Tekst ostrzeżenia 3" xfId="182" xr:uid="{00000000-0005-0000-0000-0000E9000000}"/>
    <cellStyle name="Tytuł" xfId="1" builtinId="15" customBuiltin="1"/>
    <cellStyle name="Tytuł 2" xfId="183" xr:uid="{00000000-0005-0000-0000-0000EB000000}"/>
    <cellStyle name="Tytuł 3" xfId="184" xr:uid="{00000000-0005-0000-0000-0000EC000000}"/>
    <cellStyle name="Uwaga 2" xfId="42" xr:uid="{00000000-0005-0000-0000-0000ED000000}"/>
    <cellStyle name="Uwaga 3" xfId="185" xr:uid="{00000000-0005-0000-0000-0000EE000000}"/>
    <cellStyle name="Uwaga 4" xfId="193" xr:uid="{00000000-0005-0000-0000-0000EF000000}"/>
    <cellStyle name="Złe 2" xfId="186" xr:uid="{00000000-0005-0000-0000-0000F0000000}"/>
    <cellStyle name="Złe 3" xfId="187" xr:uid="{00000000-0005-0000-0000-0000F1000000}"/>
    <cellStyle name="Zły" xfId="7" builtinId="27" customBuiltin="1"/>
  </cellStyles>
  <dxfs count="26">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228600</xdr:colOff>
      <xdr:row>20</xdr:row>
      <xdr:rowOff>9525</xdr:rowOff>
    </xdr:to>
    <xdr:pic>
      <xdr:nvPicPr>
        <xdr:cNvPr id="3" name="Obraz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6324600" cy="3371850"/>
        </a:xfrm>
        <a:prstGeom prst="rect">
          <a:avLst/>
        </a:prstGeom>
      </xdr:spPr>
    </xdr:pic>
    <xdr:clientData/>
  </xdr:twoCellAnchor>
  <xdr:twoCellAnchor editAs="oneCell">
    <xdr:from>
      <xdr:col>11</xdr:col>
      <xdr:colOff>0</xdr:colOff>
      <xdr:row>0</xdr:row>
      <xdr:rowOff>1</xdr:rowOff>
    </xdr:from>
    <xdr:to>
      <xdr:col>21</xdr:col>
      <xdr:colOff>200025</xdr:colOff>
      <xdr:row>20</xdr:row>
      <xdr:rowOff>9526</xdr:rowOff>
    </xdr:to>
    <xdr:pic>
      <xdr:nvPicPr>
        <xdr:cNvPr id="4" name="Obraz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6705600" y="1"/>
          <a:ext cx="6296025" cy="3371850"/>
        </a:xfrm>
        <a:prstGeom prst="rect">
          <a:avLst/>
        </a:prstGeom>
      </xdr:spPr>
    </xdr:pic>
    <xdr:clientData/>
  </xdr:twoCellAnchor>
  <xdr:twoCellAnchor editAs="oneCell">
    <xdr:from>
      <xdr:col>0</xdr:col>
      <xdr:colOff>0</xdr:colOff>
      <xdr:row>21</xdr:row>
      <xdr:rowOff>1</xdr:rowOff>
    </xdr:from>
    <xdr:to>
      <xdr:col>10</xdr:col>
      <xdr:colOff>238125</xdr:colOff>
      <xdr:row>42</xdr:row>
      <xdr:rowOff>114300</xdr:rowOff>
    </xdr:to>
    <xdr:pic>
      <xdr:nvPicPr>
        <xdr:cNvPr id="6" name="Obraz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3543301"/>
          <a:ext cx="6334125" cy="3467099"/>
        </a:xfrm>
        <a:prstGeom prst="rect">
          <a:avLst/>
        </a:prstGeom>
      </xdr:spPr>
    </xdr:pic>
    <xdr:clientData/>
  </xdr:twoCellAnchor>
  <xdr:twoCellAnchor editAs="oneCell">
    <xdr:from>
      <xdr:col>11</xdr:col>
      <xdr:colOff>0</xdr:colOff>
      <xdr:row>21</xdr:row>
      <xdr:rowOff>1</xdr:rowOff>
    </xdr:from>
    <xdr:to>
      <xdr:col>21</xdr:col>
      <xdr:colOff>200025</xdr:colOff>
      <xdr:row>42</xdr:row>
      <xdr:rowOff>114300</xdr:rowOff>
    </xdr:to>
    <xdr:pic>
      <xdr:nvPicPr>
        <xdr:cNvPr id="7" name="Obraz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6705600" y="3543301"/>
          <a:ext cx="6296025" cy="346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4" name="Picture 1">
          <a:extLst>
            <a:ext uri="{FF2B5EF4-FFF2-40B4-BE49-F238E27FC236}">
              <a16:creationId xmlns:a16="http://schemas.microsoft.com/office/drawing/2014/main" id="{57840A7B-34DD-4211-BC11-DEC59E14C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7" name="Picture 1">
          <a:extLst>
            <a:ext uri="{FF2B5EF4-FFF2-40B4-BE49-F238E27FC236}">
              <a16:creationId xmlns:a16="http://schemas.microsoft.com/office/drawing/2014/main" id="{FCC2E377-032D-4DC3-9D5C-A63F948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8" name="Right Arrow 11">
          <a:extLst>
            <a:ext uri="{FF2B5EF4-FFF2-40B4-BE49-F238E27FC236}">
              <a16:creationId xmlns:a16="http://schemas.microsoft.com/office/drawing/2014/main" id="{DF1D7DAA-70A6-4AB8-9386-00F3EA821CF1}"/>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topLeftCell="A7" zoomScale="99" zoomScaleNormal="99" workbookViewId="0">
      <selection activeCell="I10" sqref="I10"/>
    </sheetView>
  </sheetViews>
  <sheetFormatPr defaultColWidth="9.1796875" defaultRowHeight="12.5"/>
  <cols>
    <col min="1" max="1" width="7.81640625" style="290" customWidth="1"/>
    <col min="2" max="2" width="19.26953125" style="290" customWidth="1"/>
    <col min="3" max="3" width="19.81640625" style="290" customWidth="1"/>
    <col min="4" max="4" width="21" style="290" customWidth="1"/>
    <col min="5" max="5" width="14.7265625" style="290" customWidth="1"/>
    <col min="6" max="6" width="13.453125" style="290" customWidth="1"/>
    <col min="7" max="10" width="9.1796875" style="290"/>
    <col min="11" max="11" width="17.81640625" style="290" customWidth="1"/>
    <col min="12" max="16384" width="9.1796875" style="290"/>
  </cols>
  <sheetData>
    <row r="1" spans="2:36" ht="13">
      <c r="B1" s="423"/>
      <c r="C1" s="423"/>
      <c r="D1" s="423"/>
      <c r="E1" s="424"/>
      <c r="F1" s="424"/>
      <c r="L1" s="291"/>
      <c r="M1" s="291"/>
      <c r="N1" s="291"/>
      <c r="O1" s="291"/>
      <c r="P1" s="291"/>
      <c r="Q1" s="291"/>
      <c r="R1" s="291"/>
      <c r="S1" s="291"/>
      <c r="T1" s="291"/>
      <c r="AI1" s="292"/>
      <c r="AJ1" s="292"/>
    </row>
    <row r="2" spans="2:36" ht="19.5" customHeight="1">
      <c r="B2" s="423"/>
      <c r="C2" s="423"/>
      <c r="D2" s="425" t="s">
        <v>383</v>
      </c>
      <c r="E2" s="424"/>
      <c r="F2" s="424"/>
      <c r="G2" s="291"/>
      <c r="H2" s="291"/>
      <c r="I2" s="291"/>
      <c r="J2" s="291"/>
      <c r="K2" s="291"/>
      <c r="L2" s="291"/>
      <c r="M2" s="291"/>
      <c r="N2" s="291"/>
      <c r="O2" s="291"/>
      <c r="P2" s="291"/>
      <c r="Q2" s="291"/>
      <c r="R2" s="291"/>
      <c r="S2" s="291"/>
      <c r="T2" s="291"/>
      <c r="AI2" s="292"/>
      <c r="AJ2" s="292"/>
    </row>
    <row r="3" spans="2:36" ht="15.5">
      <c r="B3" s="423"/>
      <c r="C3" s="423"/>
      <c r="D3" s="425" t="s">
        <v>447</v>
      </c>
      <c r="E3" s="424"/>
      <c r="F3" s="424"/>
      <c r="G3" s="291"/>
      <c r="H3" s="293"/>
      <c r="I3" s="291"/>
      <c r="J3" s="291"/>
      <c r="K3" s="291"/>
      <c r="L3" s="291"/>
      <c r="M3" s="291"/>
      <c r="N3" s="291"/>
      <c r="O3" s="291"/>
      <c r="P3" s="291"/>
      <c r="Q3" s="291"/>
      <c r="R3" s="291"/>
      <c r="S3" s="291"/>
      <c r="T3" s="291"/>
    </row>
    <row r="4" spans="2:36" ht="17">
      <c r="B4" s="423"/>
      <c r="C4" s="423"/>
      <c r="D4" s="426" t="s">
        <v>433</v>
      </c>
      <c r="E4" s="423"/>
      <c r="F4" s="424"/>
      <c r="G4" s="291"/>
      <c r="H4" s="293"/>
      <c r="I4" s="291"/>
      <c r="J4" s="291"/>
      <c r="K4" s="291"/>
      <c r="L4" s="291"/>
      <c r="M4" s="291"/>
      <c r="N4" s="291"/>
      <c r="O4" s="291"/>
      <c r="P4" s="291"/>
      <c r="Q4" s="291"/>
      <c r="R4" s="291"/>
      <c r="S4" s="291"/>
      <c r="T4" s="291"/>
    </row>
    <row r="5" spans="2:36" ht="18" customHeight="1">
      <c r="B5" s="424"/>
      <c r="C5" s="424"/>
      <c r="D5" s="424"/>
      <c r="E5" s="424"/>
      <c r="F5" s="424"/>
      <c r="G5" s="291"/>
      <c r="H5" s="293"/>
      <c r="I5" s="291"/>
      <c r="J5" s="291"/>
      <c r="K5" s="291"/>
      <c r="L5" s="291"/>
      <c r="M5" s="291"/>
      <c r="N5" s="291"/>
      <c r="O5" s="291"/>
      <c r="P5" s="291"/>
      <c r="Q5" s="291"/>
      <c r="R5" s="291"/>
      <c r="S5" s="291"/>
      <c r="T5" s="291"/>
    </row>
    <row r="6" spans="2:36" ht="16.5" customHeight="1">
      <c r="B6" s="427" t="s">
        <v>0</v>
      </c>
      <c r="C6" s="314"/>
      <c r="D6" s="314"/>
      <c r="E6" s="291"/>
      <c r="F6" s="291"/>
      <c r="G6" s="291"/>
      <c r="H6" s="291"/>
      <c r="I6" s="291"/>
      <c r="J6" s="291"/>
      <c r="K6" s="291"/>
      <c r="L6" s="291"/>
      <c r="M6" s="291"/>
      <c r="N6" s="291"/>
      <c r="O6" s="291"/>
      <c r="P6" s="291"/>
      <c r="Q6" s="291"/>
      <c r="R6" s="291"/>
      <c r="S6" s="291"/>
      <c r="T6" s="291"/>
    </row>
    <row r="7" spans="2:36" ht="23.25" customHeight="1">
      <c r="B7" s="323"/>
      <c r="C7" s="314"/>
      <c r="D7" s="314"/>
      <c r="E7" s="291"/>
      <c r="F7" s="291"/>
      <c r="G7" s="291"/>
      <c r="H7" s="291"/>
      <c r="I7" s="291"/>
      <c r="J7" s="291"/>
      <c r="K7" s="291"/>
      <c r="L7" s="291"/>
      <c r="M7" s="291"/>
      <c r="N7" s="291"/>
      <c r="O7" s="291"/>
      <c r="P7" s="291"/>
      <c r="Q7" s="291"/>
      <c r="R7" s="291"/>
      <c r="S7" s="291"/>
      <c r="T7" s="291"/>
    </row>
    <row r="8" spans="2:36" ht="33" customHeight="1">
      <c r="B8" s="294" t="s">
        <v>48</v>
      </c>
      <c r="C8" s="295"/>
      <c r="D8" s="295"/>
      <c r="E8" s="295"/>
      <c r="F8" s="291"/>
      <c r="G8" s="291"/>
      <c r="H8" s="291"/>
      <c r="I8" s="291"/>
      <c r="J8" s="291"/>
      <c r="K8" s="291"/>
      <c r="L8" s="291"/>
      <c r="M8" s="291"/>
      <c r="N8" s="291"/>
      <c r="O8" s="291"/>
      <c r="P8" s="291"/>
      <c r="Q8" s="291"/>
      <c r="R8" s="291"/>
      <c r="S8" s="291"/>
      <c r="T8" s="291"/>
    </row>
    <row r="9" spans="2:36" ht="33" customHeight="1">
      <c r="B9" s="294"/>
      <c r="C9" s="295"/>
      <c r="D9" s="295"/>
      <c r="E9" s="295"/>
      <c r="F9" s="291"/>
      <c r="G9" s="291"/>
      <c r="H9" s="291"/>
      <c r="I9" s="291"/>
      <c r="J9" s="291"/>
      <c r="K9" s="291"/>
      <c r="L9" s="291"/>
      <c r="M9" s="291"/>
      <c r="N9" s="291"/>
      <c r="O9" s="291"/>
      <c r="P9" s="291"/>
      <c r="Q9" s="291"/>
      <c r="R9" s="291"/>
      <c r="S9" s="291"/>
      <c r="T9" s="291"/>
    </row>
    <row r="10" spans="2:36" ht="15">
      <c r="B10" s="862"/>
      <c r="C10" s="291"/>
      <c r="D10" s="291"/>
      <c r="E10" s="291"/>
      <c r="F10" s="291"/>
      <c r="G10" s="291"/>
      <c r="H10" s="291"/>
      <c r="I10" s="291"/>
      <c r="J10" s="291"/>
      <c r="K10" s="291"/>
      <c r="L10" s="291"/>
      <c r="M10" s="291"/>
      <c r="N10" s="291"/>
      <c r="O10" s="291"/>
      <c r="P10" s="291"/>
      <c r="Q10" s="291"/>
      <c r="R10" s="291"/>
      <c r="S10" s="291"/>
      <c r="T10" s="291"/>
    </row>
    <row r="11" spans="2:36" ht="23.5">
      <c r="B11" s="296" t="s">
        <v>526</v>
      </c>
      <c r="C11" s="297"/>
      <c r="D11" s="298"/>
      <c r="E11" s="299" t="s">
        <v>527</v>
      </c>
      <c r="F11" s="300"/>
      <c r="G11" s="298"/>
      <c r="Q11" s="291"/>
      <c r="R11" s="291"/>
      <c r="S11" s="291"/>
      <c r="T11" s="291"/>
    </row>
    <row r="12" spans="2:36" ht="13">
      <c r="B12" s="291"/>
      <c r="C12" s="291"/>
      <c r="D12" s="291"/>
      <c r="E12" s="291"/>
      <c r="F12" s="291"/>
      <c r="G12" s="291"/>
      <c r="H12" s="291"/>
      <c r="I12" s="291"/>
      <c r="J12" s="291"/>
      <c r="K12" s="291"/>
      <c r="L12" s="291"/>
      <c r="M12" s="291"/>
      <c r="N12" s="291"/>
      <c r="O12" s="291"/>
      <c r="P12" s="291"/>
      <c r="Q12" s="291"/>
      <c r="R12" s="291"/>
      <c r="S12" s="291"/>
      <c r="T12" s="291"/>
    </row>
    <row r="13" spans="2:36" ht="13">
      <c r="B13" s="291"/>
      <c r="C13" s="291"/>
      <c r="D13" s="291"/>
      <c r="E13" s="291"/>
      <c r="F13" s="291"/>
      <c r="G13" s="291"/>
      <c r="H13" s="291"/>
      <c r="I13" s="291"/>
      <c r="J13" s="291"/>
      <c r="K13" s="291"/>
      <c r="L13" s="291"/>
      <c r="M13" s="291"/>
      <c r="N13" s="291"/>
      <c r="O13" s="291"/>
      <c r="P13" s="291"/>
      <c r="Q13" s="291"/>
      <c r="R13" s="291"/>
      <c r="S13" s="291"/>
      <c r="T13" s="291"/>
    </row>
    <row r="14" spans="2:36" ht="18.5">
      <c r="B14" s="881" t="s">
        <v>434</v>
      </c>
      <c r="C14" s="431"/>
      <c r="D14" s="430" t="s">
        <v>528</v>
      </c>
      <c r="E14" s="431"/>
      <c r="F14" s="428"/>
      <c r="G14" s="429"/>
      <c r="H14" s="291"/>
      <c r="I14" s="291"/>
      <c r="J14" s="291"/>
      <c r="K14" s="291"/>
      <c r="L14" s="291"/>
      <c r="M14" s="291"/>
      <c r="N14" s="291"/>
      <c r="O14" s="291"/>
      <c r="P14" s="291"/>
      <c r="Q14" s="291"/>
      <c r="R14" s="291"/>
      <c r="S14" s="291"/>
      <c r="T14" s="291"/>
    </row>
    <row r="15" spans="2:36" ht="14.5">
      <c r="B15" s="301"/>
      <c r="C15" s="301"/>
      <c r="D15" s="301"/>
      <c r="E15" s="301"/>
      <c r="F15" s="301"/>
      <c r="G15" s="291"/>
      <c r="H15" s="291"/>
      <c r="I15" s="291"/>
      <c r="J15" s="291"/>
      <c r="K15" s="291"/>
      <c r="L15" s="291"/>
      <c r="M15" s="291"/>
      <c r="N15" s="291"/>
      <c r="O15" s="291"/>
      <c r="P15" s="291"/>
      <c r="Q15" s="291"/>
      <c r="R15" s="291"/>
      <c r="S15" s="291"/>
      <c r="T15" s="291"/>
    </row>
    <row r="16" spans="2:36" ht="14.5">
      <c r="B16" s="301" t="s">
        <v>507</v>
      </c>
      <c r="C16" s="301"/>
      <c r="D16" s="301"/>
      <c r="E16" s="301"/>
      <c r="F16" s="301"/>
      <c r="G16" s="291"/>
      <c r="H16" s="291"/>
      <c r="I16" s="291"/>
      <c r="J16" s="291"/>
      <c r="K16" s="291"/>
      <c r="L16" s="291"/>
      <c r="M16" s="291"/>
      <c r="N16" s="291"/>
      <c r="O16" s="291"/>
      <c r="P16" s="291"/>
      <c r="Q16" s="291"/>
      <c r="R16" s="291"/>
      <c r="S16" s="291"/>
      <c r="T16" s="291"/>
    </row>
    <row r="17" spans="2:20" ht="14.5">
      <c r="B17" s="301" t="s">
        <v>1</v>
      </c>
      <c r="C17" s="301"/>
      <c r="D17" s="301"/>
      <c r="E17" s="301"/>
      <c r="F17" s="301"/>
      <c r="G17" s="291"/>
      <c r="H17" s="291"/>
      <c r="I17" s="291"/>
      <c r="J17" s="291"/>
      <c r="K17" s="291"/>
      <c r="L17" s="291"/>
      <c r="M17" s="291"/>
      <c r="N17" s="291"/>
      <c r="O17" s="291"/>
      <c r="P17" s="291"/>
      <c r="Q17" s="291"/>
      <c r="R17" s="291"/>
      <c r="S17" s="291"/>
      <c r="T17" s="291"/>
    </row>
    <row r="18" spans="2:20" ht="14.5">
      <c r="B18" s="302" t="s">
        <v>445</v>
      </c>
      <c r="C18" s="302"/>
      <c r="D18" s="302"/>
      <c r="E18" s="302"/>
      <c r="F18" s="302"/>
      <c r="G18" s="303"/>
      <c r="H18" s="303"/>
      <c r="I18" s="303"/>
      <c r="J18" s="303"/>
      <c r="K18" s="291"/>
      <c r="L18" s="291"/>
      <c r="M18" s="291"/>
      <c r="N18" s="291"/>
      <c r="O18" s="291"/>
      <c r="P18" s="291"/>
      <c r="Q18" s="291"/>
      <c r="R18" s="291"/>
      <c r="S18" s="291"/>
      <c r="T18" s="291"/>
    </row>
    <row r="19" spans="2:20" ht="14.5">
      <c r="B19" s="302" t="s">
        <v>446</v>
      </c>
      <c r="C19" s="302"/>
      <c r="D19" s="302"/>
      <c r="E19" s="302"/>
      <c r="F19" s="301"/>
      <c r="G19" s="291"/>
      <c r="H19" s="291"/>
      <c r="I19" s="291"/>
      <c r="J19" s="291"/>
      <c r="K19" s="291"/>
      <c r="L19" s="291"/>
      <c r="M19" s="291"/>
      <c r="N19" s="291"/>
      <c r="O19" s="291"/>
      <c r="P19" s="291"/>
      <c r="Q19" s="291"/>
      <c r="R19" s="291"/>
      <c r="S19" s="291"/>
      <c r="T19" s="291"/>
    </row>
    <row r="20" spans="2:20" ht="14.5">
      <c r="B20" s="301" t="s">
        <v>2</v>
      </c>
      <c r="C20" s="301"/>
      <c r="D20" s="301"/>
      <c r="E20" s="301"/>
      <c r="F20" s="301"/>
      <c r="G20" s="291"/>
      <c r="H20" s="291"/>
      <c r="I20" s="291"/>
      <c r="J20" s="291"/>
      <c r="K20" s="291"/>
      <c r="L20" s="291"/>
      <c r="M20" s="291"/>
      <c r="N20" s="291"/>
      <c r="O20" s="291"/>
      <c r="P20" s="291"/>
      <c r="Q20" s="291"/>
      <c r="R20" s="291"/>
      <c r="S20" s="291"/>
      <c r="T20" s="291"/>
    </row>
    <row r="21" spans="2:20" ht="14.5">
      <c r="B21" s="301" t="s">
        <v>3</v>
      </c>
      <c r="C21" s="301"/>
      <c r="D21" s="301"/>
      <c r="E21" s="301"/>
      <c r="F21" s="301"/>
      <c r="G21" s="291"/>
      <c r="H21" s="291"/>
      <c r="I21" s="291"/>
      <c r="J21" s="291"/>
      <c r="K21" s="291"/>
      <c r="L21" s="291"/>
      <c r="M21" s="291"/>
      <c r="N21" s="291"/>
      <c r="O21" s="291"/>
      <c r="P21" s="291"/>
      <c r="Q21" s="291"/>
      <c r="R21" s="291"/>
      <c r="S21" s="291"/>
      <c r="T21" s="291"/>
    </row>
    <row r="22" spans="2:20" ht="14.5">
      <c r="B22" s="301"/>
      <c r="C22" s="301"/>
      <c r="D22" s="301"/>
      <c r="E22" s="301"/>
      <c r="F22" s="301"/>
      <c r="G22" s="291"/>
      <c r="H22" s="291"/>
      <c r="I22" s="291"/>
      <c r="J22" s="291"/>
      <c r="K22" s="291"/>
      <c r="L22" s="291"/>
      <c r="M22" s="291"/>
      <c r="N22" s="291"/>
      <c r="O22" s="291"/>
      <c r="P22" s="291"/>
      <c r="Q22" s="291"/>
      <c r="R22" s="291"/>
      <c r="S22" s="291"/>
      <c r="T22" s="291"/>
    </row>
    <row r="23" spans="2:20" ht="14.5">
      <c r="B23" s="301"/>
      <c r="C23" s="304"/>
      <c r="D23" s="301"/>
      <c r="E23" s="301"/>
      <c r="F23" s="301"/>
      <c r="G23" s="291"/>
      <c r="H23" s="291"/>
      <c r="I23" s="291"/>
      <c r="J23" s="291"/>
      <c r="K23" s="291"/>
      <c r="L23" s="291"/>
      <c r="M23" s="291"/>
      <c r="N23" s="291"/>
      <c r="O23" s="291"/>
      <c r="P23" s="291"/>
      <c r="Q23" s="291"/>
      <c r="R23" s="291"/>
      <c r="S23" s="291"/>
      <c r="T23" s="291"/>
    </row>
    <row r="24" spans="2:20" ht="14.5">
      <c r="B24" s="301"/>
      <c r="C24" s="304"/>
      <c r="D24" s="301"/>
      <c r="E24" s="301"/>
      <c r="F24" s="301"/>
      <c r="G24" s="291"/>
      <c r="H24" s="291"/>
      <c r="I24" s="291"/>
      <c r="J24" s="291"/>
      <c r="K24" s="291"/>
      <c r="L24" s="291"/>
      <c r="M24" s="291"/>
      <c r="N24" s="291"/>
      <c r="O24" s="291"/>
      <c r="P24" s="291"/>
      <c r="Q24" s="291"/>
      <c r="R24" s="291"/>
      <c r="S24" s="291"/>
      <c r="T24" s="291"/>
    </row>
    <row r="25" spans="2:20" ht="14.5">
      <c r="B25" s="302" t="s">
        <v>435</v>
      </c>
      <c r="C25" s="301"/>
      <c r="D25" s="301"/>
      <c r="E25" s="301"/>
      <c r="F25" s="301"/>
      <c r="G25" s="291"/>
      <c r="H25" s="291"/>
      <c r="I25" s="291"/>
      <c r="J25" s="291"/>
      <c r="K25" s="291"/>
      <c r="L25" s="291"/>
      <c r="M25" s="291"/>
      <c r="N25" s="291"/>
      <c r="O25" s="291"/>
      <c r="P25" s="291"/>
      <c r="Q25" s="291"/>
      <c r="R25" s="291"/>
      <c r="S25" s="291"/>
      <c r="T25" s="291"/>
    </row>
    <row r="26" spans="2:20" ht="14.5">
      <c r="B26" s="302" t="s">
        <v>440</v>
      </c>
      <c r="C26" s="302"/>
      <c r="D26" s="302"/>
      <c r="E26" s="302"/>
      <c r="F26" s="302"/>
      <c r="G26" s="303"/>
      <c r="H26" s="303"/>
      <c r="I26" s="303"/>
      <c r="J26" s="303"/>
      <c r="K26" s="291"/>
      <c r="L26" s="291"/>
      <c r="M26" s="291"/>
      <c r="N26" s="291"/>
      <c r="O26" s="291"/>
      <c r="P26" s="291"/>
      <c r="Q26" s="291"/>
      <c r="R26" s="291"/>
      <c r="S26" s="291"/>
      <c r="T26" s="291"/>
    </row>
    <row r="27" spans="2:20" ht="14.5">
      <c r="B27" s="301" t="s">
        <v>436</v>
      </c>
      <c r="C27" s="312" t="s">
        <v>458</v>
      </c>
      <c r="D27" s="301"/>
      <c r="E27" s="301"/>
      <c r="F27" s="301"/>
      <c r="G27" s="291"/>
      <c r="H27" s="291"/>
      <c r="I27" s="291"/>
      <c r="J27" s="291"/>
      <c r="K27" s="291"/>
      <c r="L27" s="291"/>
      <c r="M27" s="291"/>
      <c r="N27" s="291"/>
      <c r="O27" s="291"/>
      <c r="P27" s="291"/>
      <c r="Q27" s="291"/>
      <c r="R27" s="291"/>
      <c r="S27" s="291"/>
      <c r="T27" s="291"/>
    </row>
    <row r="28" spans="2:20" ht="14.5">
      <c r="B28" s="301" t="s">
        <v>448</v>
      </c>
      <c r="C28" s="301"/>
      <c r="D28" s="301"/>
      <c r="E28" s="301"/>
      <c r="F28" s="301"/>
      <c r="G28" s="291"/>
      <c r="H28" s="291"/>
      <c r="I28" s="291"/>
      <c r="J28" s="291"/>
      <c r="K28" s="291"/>
      <c r="L28" s="291"/>
      <c r="M28" s="291"/>
      <c r="N28" s="291"/>
      <c r="O28" s="291"/>
      <c r="P28" s="291"/>
      <c r="Q28" s="291"/>
      <c r="R28" s="291"/>
      <c r="S28" s="291"/>
      <c r="T28" s="291"/>
    </row>
    <row r="29" spans="2:20" ht="14.5">
      <c r="B29" s="301"/>
      <c r="C29" s="301"/>
      <c r="D29" s="301"/>
      <c r="E29" s="301"/>
      <c r="F29" s="301"/>
      <c r="G29" s="291"/>
      <c r="H29" s="291"/>
      <c r="I29" s="291"/>
      <c r="J29" s="291"/>
      <c r="K29" s="291"/>
      <c r="L29" s="291"/>
      <c r="M29" s="291"/>
      <c r="N29" s="291"/>
      <c r="O29" s="291"/>
      <c r="P29" s="291"/>
      <c r="Q29" s="291"/>
      <c r="R29" s="291"/>
      <c r="S29" s="291"/>
      <c r="T29" s="291"/>
    </row>
    <row r="30" spans="2:20" ht="14.5">
      <c r="B30" s="305" t="s">
        <v>437</v>
      </c>
      <c r="C30" s="306"/>
      <c r="D30" s="306"/>
      <c r="E30" s="306"/>
      <c r="F30" s="306"/>
      <c r="G30" s="307"/>
      <c r="H30" s="307"/>
      <c r="I30" s="307"/>
      <c r="J30" s="307"/>
      <c r="K30" s="307"/>
      <c r="L30" s="307"/>
      <c r="M30" s="307"/>
      <c r="N30" s="307"/>
      <c r="O30" s="307"/>
      <c r="P30" s="307"/>
      <c r="Q30" s="291"/>
      <c r="R30" s="291"/>
      <c r="S30" s="291"/>
      <c r="T30" s="291"/>
    </row>
    <row r="31" spans="2:20" ht="15">
      <c r="B31" s="308" t="s">
        <v>438</v>
      </c>
      <c r="C31" s="306"/>
      <c r="D31" s="306"/>
      <c r="E31" s="306"/>
      <c r="F31" s="306"/>
      <c r="G31" s="307"/>
      <c r="H31" s="307"/>
      <c r="I31" s="307"/>
      <c r="J31" s="307"/>
      <c r="K31" s="307"/>
      <c r="L31" s="307"/>
      <c r="M31" s="307"/>
      <c r="N31" s="307"/>
      <c r="O31" s="307"/>
      <c r="P31" s="307"/>
      <c r="Q31" s="291"/>
      <c r="R31" s="291"/>
      <c r="S31" s="291"/>
      <c r="T31" s="291"/>
    </row>
    <row r="32" spans="2:20" ht="15.5">
      <c r="B32" s="308" t="s">
        <v>439</v>
      </c>
      <c r="C32" s="301"/>
      <c r="D32" s="301"/>
      <c r="E32" s="301"/>
      <c r="F32" s="301"/>
      <c r="G32" s="291"/>
      <c r="H32" s="291"/>
      <c r="I32" s="291"/>
      <c r="J32" s="291"/>
      <c r="K32" s="291"/>
      <c r="L32" s="291"/>
      <c r="M32" s="291"/>
      <c r="N32" s="309"/>
      <c r="O32" s="291"/>
      <c r="P32" s="291"/>
      <c r="Q32" s="291"/>
      <c r="R32" s="291"/>
      <c r="S32" s="291"/>
      <c r="T32" s="291"/>
    </row>
    <row r="33" spans="2:20" ht="15.5">
      <c r="B33" s="301"/>
      <c r="C33" s="301"/>
      <c r="D33" s="301"/>
      <c r="E33" s="301"/>
      <c r="F33" s="301"/>
      <c r="G33" s="291"/>
      <c r="H33" s="291"/>
      <c r="I33" s="291"/>
      <c r="J33" s="291"/>
      <c r="K33" s="291"/>
      <c r="L33" s="291"/>
      <c r="M33" s="291"/>
      <c r="N33" s="309"/>
      <c r="O33" s="291"/>
      <c r="P33" s="291"/>
      <c r="Q33" s="291"/>
      <c r="R33" s="291"/>
      <c r="S33" s="291"/>
      <c r="T33" s="291"/>
    </row>
    <row r="34" spans="2:20" ht="15.5">
      <c r="B34" s="291"/>
      <c r="C34" s="291"/>
      <c r="D34" s="291"/>
      <c r="E34" s="291"/>
      <c r="F34" s="291"/>
      <c r="G34" s="291"/>
      <c r="H34" s="291"/>
      <c r="I34" s="291"/>
      <c r="J34" s="291"/>
      <c r="K34" s="291"/>
      <c r="L34" s="291"/>
      <c r="M34" s="291"/>
      <c r="N34" s="309"/>
      <c r="O34" s="291"/>
      <c r="P34" s="291"/>
      <c r="Q34" s="291"/>
      <c r="R34" s="291"/>
      <c r="S34" s="291"/>
      <c r="T34" s="291"/>
    </row>
    <row r="35" spans="2:20" ht="15.5">
      <c r="B35" s="291"/>
      <c r="C35" s="291"/>
      <c r="D35" s="291"/>
      <c r="E35" s="291"/>
      <c r="F35" s="291"/>
      <c r="G35" s="291"/>
      <c r="H35" s="291"/>
      <c r="I35" s="291"/>
      <c r="J35" s="291"/>
      <c r="K35" s="291"/>
      <c r="L35" s="291"/>
      <c r="M35" s="291"/>
      <c r="N35" s="309"/>
      <c r="O35" s="291"/>
      <c r="P35" s="291"/>
      <c r="Q35" s="291"/>
      <c r="R35" s="291"/>
      <c r="S35" s="291"/>
      <c r="T35" s="291"/>
    </row>
    <row r="36" spans="2:20" ht="15.5">
      <c r="B36" s="310"/>
      <c r="C36" s="310"/>
      <c r="D36" s="310"/>
      <c r="E36" s="310"/>
      <c r="F36" s="310"/>
      <c r="G36" s="310"/>
      <c r="H36" s="310"/>
      <c r="I36" s="310"/>
      <c r="J36" s="310"/>
      <c r="K36" s="310"/>
      <c r="N36" s="311"/>
    </row>
    <row r="37" spans="2:20" ht="15.5">
      <c r="B37" s="310"/>
      <c r="C37" s="310"/>
      <c r="D37" s="310"/>
      <c r="E37" s="310"/>
      <c r="F37" s="310"/>
      <c r="G37" s="310"/>
      <c r="H37" s="310"/>
      <c r="I37" s="310"/>
      <c r="J37" s="310"/>
      <c r="K37" s="310"/>
      <c r="N37" s="311"/>
    </row>
    <row r="38" spans="2:20">
      <c r="B38" s="310"/>
      <c r="C38" s="310"/>
      <c r="D38" s="310"/>
      <c r="E38" s="310"/>
      <c r="F38" s="310"/>
      <c r="G38" s="310"/>
      <c r="H38" s="310"/>
      <c r="I38" s="310"/>
      <c r="J38" s="310"/>
      <c r="K38" s="310"/>
    </row>
    <row r="39" spans="2:20">
      <c r="B39" s="310"/>
      <c r="C39" s="310"/>
      <c r="D39" s="310"/>
      <c r="E39" s="310"/>
      <c r="F39" s="310"/>
      <c r="G39" s="310"/>
      <c r="H39" s="310"/>
      <c r="I39" s="310"/>
      <c r="J39" s="310"/>
      <c r="K39" s="310"/>
    </row>
    <row r="40" spans="2:20">
      <c r="B40" s="310"/>
      <c r="C40" s="310"/>
      <c r="D40" s="310"/>
      <c r="E40" s="310"/>
      <c r="F40" s="310"/>
      <c r="G40" s="310"/>
      <c r="H40" s="310"/>
      <c r="I40" s="310"/>
      <c r="J40" s="310"/>
      <c r="K40" s="310"/>
    </row>
    <row r="41" spans="2:20">
      <c r="B41" s="310"/>
      <c r="C41" s="310"/>
      <c r="D41" s="310"/>
      <c r="E41" s="310"/>
      <c r="F41" s="310"/>
      <c r="G41" s="310"/>
      <c r="H41" s="310"/>
      <c r="I41" s="310"/>
      <c r="J41" s="310"/>
      <c r="K41" s="310"/>
    </row>
    <row r="42" spans="2:20">
      <c r="B42" s="310"/>
      <c r="C42" s="310"/>
      <c r="D42" s="310"/>
      <c r="E42" s="310"/>
      <c r="F42" s="310"/>
      <c r="G42" s="310"/>
      <c r="H42" s="310"/>
      <c r="I42" s="310"/>
      <c r="J42" s="310"/>
      <c r="K42" s="310"/>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J15" sqref="J15"/>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85" t="s">
        <v>533</v>
      </c>
      <c r="B2" s="313"/>
      <c r="C2" s="313"/>
      <c r="D2" s="313"/>
      <c r="E2" s="313"/>
      <c r="F2" s="321"/>
      <c r="G2" s="321"/>
      <c r="H2" s="321"/>
    </row>
    <row r="3" spans="1:14" ht="18" customHeight="1" thickBot="1">
      <c r="A3" s="439"/>
      <c r="B3"/>
      <c r="C3"/>
      <c r="D3"/>
      <c r="E3"/>
      <c r="G3"/>
      <c r="H3"/>
    </row>
    <row r="4" spans="1:14" s="195" customFormat="1" ht="18" customHeight="1" thickBot="1">
      <c r="A4" s="1269" t="s">
        <v>389</v>
      </c>
      <c r="B4" s="647" t="s">
        <v>387</v>
      </c>
      <c r="C4" s="648"/>
      <c r="D4" s="649"/>
      <c r="E4" s="650" t="s">
        <v>219</v>
      </c>
      <c r="F4" s="651"/>
      <c r="G4" s="625"/>
      <c r="H4" s="194"/>
    </row>
    <row r="5" spans="1:14" s="195" customFormat="1" ht="30" customHeight="1" thickBot="1">
      <c r="A5" s="1270"/>
      <c r="B5" s="652" t="s">
        <v>111</v>
      </c>
      <c r="C5" s="653" t="s">
        <v>112</v>
      </c>
      <c r="D5" s="654" t="s">
        <v>386</v>
      </c>
      <c r="E5" s="655" t="s">
        <v>111</v>
      </c>
      <c r="F5" s="656" t="s">
        <v>112</v>
      </c>
      <c r="G5" s="657" t="s">
        <v>386</v>
      </c>
      <c r="H5" s="194"/>
      <c r="I5" s="690"/>
      <c r="J5" s="690"/>
      <c r="K5" s="690"/>
      <c r="L5" s="690"/>
      <c r="M5" s="690"/>
      <c r="N5" s="316"/>
    </row>
    <row r="6" spans="1:14" s="197" customFormat="1" ht="25" customHeight="1" thickBot="1">
      <c r="A6" s="315"/>
      <c r="B6" s="669">
        <v>42790.597763658181</v>
      </c>
      <c r="C6" s="870">
        <v>36689.889049389385</v>
      </c>
      <c r="D6" s="1052" t="s">
        <v>468</v>
      </c>
      <c r="E6" s="670">
        <v>1.7898497606980146</v>
      </c>
      <c r="F6" s="869">
        <v>1.2499329698351775</v>
      </c>
      <c r="G6" s="671" t="s">
        <v>72</v>
      </c>
      <c r="H6" s="196"/>
    </row>
    <row r="7" spans="1:14" customFormat="1" ht="15.75" customHeight="1">
      <c r="A7" s="414" t="s">
        <v>503</v>
      </c>
      <c r="B7" s="409"/>
      <c r="C7" s="409"/>
      <c r="D7" s="409"/>
      <c r="E7" s="409"/>
      <c r="F7" s="409"/>
      <c r="G7" s="409"/>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I11"/>
  <sheetViews>
    <sheetView showGridLines="0" zoomScale="90" zoomScaleNormal="90" workbookViewId="0">
      <selection activeCell="J16" sqref="J16"/>
    </sheetView>
  </sheetViews>
  <sheetFormatPr defaultRowHeight="12.5"/>
  <cols>
    <col min="1" max="1" width="42.26953125" customWidth="1"/>
    <col min="2" max="2" width="11.81640625" customWidth="1"/>
    <col min="3" max="5" width="11.54296875" bestFit="1" customWidth="1"/>
    <col min="6" max="7" width="9.54296875" customWidth="1"/>
  </cols>
  <sheetData>
    <row r="1" spans="1:9" ht="50.25" customHeight="1">
      <c r="A1" s="1275" t="s">
        <v>388</v>
      </c>
      <c r="B1" s="1275"/>
      <c r="C1" s="1275"/>
      <c r="D1" s="1275"/>
      <c r="E1" s="1275"/>
      <c r="F1" s="1275"/>
      <c r="G1" s="58"/>
      <c r="H1" s="58"/>
    </row>
    <row r="2" spans="1:9" ht="18.75" customHeight="1" thickBot="1">
      <c r="A2" s="325"/>
      <c r="B2" s="324"/>
      <c r="C2" s="324"/>
      <c r="D2" s="324"/>
      <c r="E2" s="324"/>
      <c r="F2" s="324"/>
    </row>
    <row r="3" spans="1:9" ht="27" customHeight="1">
      <c r="A3" s="1271" t="s">
        <v>53</v>
      </c>
      <c r="B3" s="1271" t="s">
        <v>89</v>
      </c>
      <c r="C3" s="1276" t="s">
        <v>59</v>
      </c>
      <c r="D3" s="1277"/>
      <c r="E3" s="1278"/>
      <c r="F3" s="1273" t="s">
        <v>90</v>
      </c>
      <c r="G3" s="1274"/>
    </row>
    <row r="4" spans="1:9" ht="32.25" customHeight="1" thickBot="1">
      <c r="A4" s="1272"/>
      <c r="B4" s="1272"/>
      <c r="C4" s="865">
        <v>45620</v>
      </c>
      <c r="D4" s="866">
        <v>45613</v>
      </c>
      <c r="E4" s="866">
        <v>45256</v>
      </c>
      <c r="F4" s="867" t="s">
        <v>237</v>
      </c>
      <c r="G4" s="868" t="s">
        <v>91</v>
      </c>
    </row>
    <row r="5" spans="1:9" ht="29.25" customHeight="1">
      <c r="A5" s="658" t="s">
        <v>95</v>
      </c>
      <c r="B5" s="659" t="s">
        <v>224</v>
      </c>
      <c r="C5" s="1212">
        <v>900.28</v>
      </c>
      <c r="D5" s="944" t="s">
        <v>468</v>
      </c>
      <c r="E5" s="1214">
        <v>821.81</v>
      </c>
      <c r="F5" s="929" t="s">
        <v>72</v>
      </c>
      <c r="G5" s="940">
        <v>9.5484357698251454</v>
      </c>
      <c r="I5" s="320"/>
    </row>
    <row r="6" spans="1:9" ht="28.5" customHeight="1" thickBot="1">
      <c r="A6" s="660" t="s">
        <v>96</v>
      </c>
      <c r="B6" s="661" t="s">
        <v>224</v>
      </c>
      <c r="C6" s="1213">
        <v>1364.14</v>
      </c>
      <c r="D6" s="945" t="s">
        <v>468</v>
      </c>
      <c r="E6" s="1215">
        <v>1223.3699999999999</v>
      </c>
      <c r="F6" s="930" t="s">
        <v>72</v>
      </c>
      <c r="G6" s="931">
        <v>11.506739580012606</v>
      </c>
    </row>
    <row r="7" spans="1:9" ht="32.25" customHeight="1" thickBot="1">
      <c r="A7" s="662" t="s">
        <v>92</v>
      </c>
      <c r="B7" s="663" t="s">
        <v>93</v>
      </c>
      <c r="C7" s="884" t="s">
        <v>468</v>
      </c>
      <c r="D7" s="885" t="s">
        <v>468</v>
      </c>
      <c r="E7" s="885" t="s">
        <v>468</v>
      </c>
      <c r="F7" s="932" t="s">
        <v>72</v>
      </c>
      <c r="G7" s="933" t="s">
        <v>72</v>
      </c>
    </row>
    <row r="8" spans="1:9" ht="19.5" customHeight="1">
      <c r="A8" s="419" t="s">
        <v>38</v>
      </c>
      <c r="B8" s="314"/>
    </row>
    <row r="9" spans="1:9" ht="13">
      <c r="A9" s="420" t="s">
        <v>509</v>
      </c>
      <c r="B9" s="314"/>
    </row>
    <row r="10" spans="1:9" ht="14.5">
      <c r="A10" s="421"/>
      <c r="B10" s="314"/>
    </row>
    <row r="11" spans="1:9"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G9" sqref="G9"/>
    </sheetView>
  </sheetViews>
  <sheetFormatPr defaultColWidth="9.1796875" defaultRowHeight="13"/>
  <cols>
    <col min="1" max="1" width="19.7265625" style="314" customWidth="1"/>
    <col min="2" max="2" width="38.81640625" style="314" bestFit="1" customWidth="1"/>
    <col min="3" max="3" width="16" style="314" bestFit="1" customWidth="1"/>
    <col min="4" max="4" width="15.7265625" style="314" customWidth="1"/>
    <col min="5" max="5" width="11.453125" style="314" customWidth="1"/>
    <col min="6" max="6" width="12" style="314" customWidth="1"/>
    <col min="7" max="8" width="10.26953125" style="314" bestFit="1" customWidth="1"/>
    <col min="9" max="9" width="11.26953125" style="314" bestFit="1" customWidth="1"/>
    <col min="10" max="16384" width="9.1796875" style="314"/>
  </cols>
  <sheetData>
    <row r="1" spans="1:24" ht="27.75" customHeight="1">
      <c r="A1" s="938" t="s">
        <v>529</v>
      </c>
      <c r="B1" s="321"/>
      <c r="C1" s="321"/>
      <c r="D1" s="321"/>
      <c r="E1" s="321"/>
      <c r="F1" s="321"/>
      <c r="G1" s="321"/>
      <c r="H1" s="321"/>
      <c r="I1" s="321"/>
      <c r="J1" s="321"/>
      <c r="K1" s="319"/>
      <c r="L1" s="319"/>
      <c r="M1" s="319"/>
      <c r="N1" s="319"/>
    </row>
    <row r="2" spans="1:24" ht="21">
      <c r="A2" s="939" t="s">
        <v>514</v>
      </c>
      <c r="B2" s="321"/>
      <c r="C2" s="321"/>
      <c r="D2" s="321"/>
      <c r="E2" s="321"/>
      <c r="F2" s="321"/>
      <c r="G2" s="321"/>
      <c r="H2" s="321"/>
      <c r="I2" s="321"/>
      <c r="J2" s="321"/>
      <c r="K2" s="319"/>
      <c r="L2" s="319"/>
      <c r="M2" s="319"/>
      <c r="N2" s="319"/>
    </row>
    <row r="3" spans="1:24" ht="25.5" customHeight="1" thickBot="1">
      <c r="A3" s="325"/>
      <c r="B3" s="320"/>
      <c r="C3" s="321"/>
      <c r="D3" s="321"/>
      <c r="E3" s="321"/>
      <c r="F3" s="321"/>
      <c r="G3" s="321"/>
      <c r="H3" s="321"/>
    </row>
    <row r="4" spans="1:24" ht="25" customHeight="1">
      <c r="B4" s="1279" t="s">
        <v>94</v>
      </c>
      <c r="C4" s="1281" t="s">
        <v>384</v>
      </c>
      <c r="D4" s="1282"/>
      <c r="E4" s="1283" t="s">
        <v>385</v>
      </c>
      <c r="F4" s="322"/>
    </row>
    <row r="5" spans="1:24" ht="25" customHeight="1" thickBot="1">
      <c r="B5" s="1280"/>
      <c r="C5" s="847">
        <v>45620</v>
      </c>
      <c r="D5" s="848">
        <v>45613</v>
      </c>
      <c r="E5" s="1284"/>
    </row>
    <row r="6" spans="1:24" ht="25" customHeight="1" thickBot="1">
      <c r="B6" s="1285" t="s">
        <v>401</v>
      </c>
      <c r="C6" s="1286"/>
      <c r="D6" s="1286"/>
      <c r="E6" s="1287"/>
    </row>
    <row r="7" spans="1:24" ht="25" customHeight="1">
      <c r="B7" s="849" t="s">
        <v>430</v>
      </c>
      <c r="C7" s="919">
        <v>64.099999999999994</v>
      </c>
      <c r="D7" s="951" t="s">
        <v>468</v>
      </c>
      <c r="E7" s="943" t="s">
        <v>72</v>
      </c>
    </row>
    <row r="8" spans="1:24" ht="25" customHeight="1">
      <c r="B8" s="850" t="s">
        <v>402</v>
      </c>
      <c r="C8" s="920">
        <v>39.65</v>
      </c>
      <c r="D8" s="921">
        <v>36.29</v>
      </c>
      <c r="E8" s="942">
        <v>9.25874896665748</v>
      </c>
      <c r="G8" s="320"/>
      <c r="H8" s="320"/>
      <c r="I8" s="320"/>
      <c r="J8" s="320"/>
    </row>
    <row r="9" spans="1:24" ht="25" customHeight="1" thickBot="1">
      <c r="B9" s="851" t="s">
        <v>403</v>
      </c>
      <c r="C9" s="922">
        <v>23.14</v>
      </c>
      <c r="D9" s="923">
        <v>23.01</v>
      </c>
      <c r="E9" s="924">
        <v>0.56497175141242495</v>
      </c>
      <c r="G9" s="320"/>
      <c r="H9" s="320"/>
      <c r="I9" s="320"/>
      <c r="J9" s="320"/>
    </row>
    <row r="10" spans="1:24" ht="25.5" customHeight="1" thickBot="1">
      <c r="B10" s="1288" t="s">
        <v>404</v>
      </c>
      <c r="C10" s="1286"/>
      <c r="D10" s="1286"/>
      <c r="E10" s="1287"/>
    </row>
    <row r="11" spans="1:24" ht="20.25" customHeight="1" thickBot="1">
      <c r="B11" s="852" t="s">
        <v>402</v>
      </c>
      <c r="C11" s="853">
        <v>36</v>
      </c>
      <c r="D11" s="854">
        <v>35.43</v>
      </c>
      <c r="E11" s="855">
        <v>1.6088060965283699</v>
      </c>
    </row>
    <row r="12" spans="1:24" ht="15.5">
      <c r="B12" s="323" t="s">
        <v>504</v>
      </c>
    </row>
    <row r="16" spans="1:24" ht="18.5">
      <c r="R16" s="320"/>
      <c r="S16" s="320"/>
      <c r="T16" s="320"/>
      <c r="U16" s="320"/>
      <c r="V16" s="320"/>
      <c r="W16" s="691"/>
      <c r="X16" s="691"/>
    </row>
    <row r="17" spans="18:22" ht="18.5">
      <c r="R17" s="324"/>
      <c r="S17" s="324"/>
      <c r="T17" s="324"/>
      <c r="U17" s="324"/>
      <c r="V17" s="32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F51"/>
  <sheetViews>
    <sheetView showGridLines="0" topLeftCell="C1" workbookViewId="0">
      <selection activeCell="K16" sqref="K16"/>
    </sheetView>
  </sheetViews>
  <sheetFormatPr defaultRowHeight="12.5" outlineLevelCol="1"/>
  <cols>
    <col min="1" max="2" width="8.6328125" style="167" hidden="1" customWidth="1" outlineLevel="1"/>
    <col min="3" max="3" width="32" customWidth="1" collapsed="1"/>
    <col min="4" max="20" width="10.453125" customWidth="1"/>
  </cols>
  <sheetData>
    <row r="1" spans="1:32" ht="53.15" customHeight="1">
      <c r="C1" s="952" t="s">
        <v>372</v>
      </c>
      <c r="D1" s="953"/>
      <c r="E1" s="953"/>
      <c r="F1" s="954"/>
      <c r="G1" s="954"/>
      <c r="H1" s="953"/>
      <c r="I1" s="953"/>
      <c r="J1" s="953"/>
      <c r="K1" s="953"/>
      <c r="L1" s="953"/>
      <c r="M1" s="953"/>
      <c r="N1" s="953"/>
      <c r="O1" s="953"/>
      <c r="P1" s="953"/>
      <c r="Q1" s="953"/>
      <c r="R1" s="953"/>
      <c r="S1" s="953"/>
      <c r="T1" s="955" t="s">
        <v>373</v>
      </c>
      <c r="V1" s="167">
        <v>0</v>
      </c>
      <c r="AF1">
        <v>0</v>
      </c>
    </row>
    <row r="2" spans="1:32" s="132" customFormat="1" ht="20.9" customHeight="1">
      <c r="A2" s="506"/>
      <c r="B2" s="506"/>
      <c r="C2" s="958"/>
      <c r="D2" s="959"/>
      <c r="E2" s="959"/>
      <c r="F2" s="960"/>
      <c r="G2" s="960"/>
      <c r="H2" s="959"/>
      <c r="I2" s="959"/>
      <c r="J2" s="959"/>
      <c r="K2" s="959"/>
      <c r="L2" s="959"/>
      <c r="M2" s="959"/>
      <c r="N2" s="959"/>
      <c r="O2" s="959"/>
      <c r="P2" s="959"/>
      <c r="Q2" s="959"/>
      <c r="R2" s="959"/>
      <c r="S2" s="959"/>
      <c r="T2" s="962" t="s">
        <v>535</v>
      </c>
      <c r="V2" s="506"/>
    </row>
    <row r="3" spans="1:32" s="168" customFormat="1" ht="13">
      <c r="C3" s="507"/>
      <c r="R3" s="508" t="s">
        <v>537</v>
      </c>
      <c r="S3" s="509" t="s">
        <v>374</v>
      </c>
      <c r="T3" s="510">
        <v>45614</v>
      </c>
    </row>
    <row r="4" spans="1:32" s="168" customFormat="1" ht="13">
      <c r="C4" s="507"/>
      <c r="S4" s="509" t="s">
        <v>375</v>
      </c>
      <c r="T4" s="510">
        <v>45620</v>
      </c>
    </row>
    <row r="5" spans="1:32" ht="6.65" customHeight="1">
      <c r="C5" s="971"/>
    </row>
    <row r="6" spans="1:32" ht="28.4" customHeight="1">
      <c r="C6" s="1289" t="s">
        <v>376</v>
      </c>
      <c r="D6" s="1289"/>
      <c r="E6" s="1289"/>
      <c r="F6" s="1289"/>
      <c r="G6" s="1289"/>
      <c r="H6" s="1289"/>
      <c r="I6" s="1289"/>
      <c r="J6" s="1289"/>
      <c r="K6" s="1289"/>
      <c r="L6" s="1289"/>
      <c r="M6" s="1289"/>
      <c r="N6" s="1289"/>
      <c r="O6" s="1289"/>
      <c r="P6" s="1289"/>
      <c r="Q6" s="1289"/>
      <c r="R6" s="1289"/>
      <c r="S6" s="1289"/>
      <c r="T6" s="1289"/>
    </row>
    <row r="7" spans="1:32" ht="5.9" customHeight="1">
      <c r="C7" s="454"/>
      <c r="D7" s="454"/>
      <c r="E7" s="454"/>
      <c r="F7" s="454"/>
      <c r="G7" s="454"/>
      <c r="H7" s="454"/>
      <c r="I7" s="454"/>
      <c r="J7" s="454"/>
      <c r="K7" s="454"/>
      <c r="L7" s="454"/>
      <c r="M7" s="454"/>
      <c r="N7" s="454"/>
      <c r="O7" s="454"/>
      <c r="P7" s="454"/>
      <c r="Q7" s="454"/>
      <c r="R7" s="455"/>
      <c r="S7" s="454"/>
      <c r="T7" s="454"/>
    </row>
    <row r="8" spans="1:32" ht="13" thickBot="1">
      <c r="A8" s="511"/>
      <c r="B8" s="511"/>
      <c r="C8" s="454"/>
      <c r="D8" s="454"/>
      <c r="E8" s="454"/>
      <c r="F8" s="454"/>
      <c r="G8" s="454"/>
      <c r="H8" s="454"/>
      <c r="I8" s="454"/>
      <c r="J8" s="454"/>
      <c r="K8" s="454"/>
      <c r="L8" s="454"/>
      <c r="M8" s="454"/>
      <c r="N8" s="454"/>
      <c r="O8" s="454"/>
      <c r="P8" s="454"/>
      <c r="Q8" s="454"/>
      <c r="R8" s="454"/>
      <c r="S8" s="454"/>
      <c r="T8" s="454"/>
    </row>
    <row r="9" spans="1:32" ht="18.5" thickBot="1">
      <c r="A9" s="511"/>
      <c r="B9" s="511"/>
      <c r="C9" s="456" t="s">
        <v>333</v>
      </c>
      <c r="D9" s="457"/>
      <c r="E9" s="457"/>
      <c r="F9" s="457"/>
      <c r="G9" s="457"/>
      <c r="H9" s="457"/>
      <c r="I9" s="457"/>
      <c r="J9" s="457"/>
      <c r="K9" s="457"/>
      <c r="L9" s="457"/>
      <c r="M9" s="457"/>
      <c r="N9" s="457"/>
      <c r="O9" s="457"/>
      <c r="P9" s="457"/>
      <c r="Q9" s="457"/>
      <c r="R9" s="457"/>
      <c r="S9" s="458"/>
      <c r="T9" s="454"/>
    </row>
    <row r="10" spans="1:32" ht="13.5" thickBot="1">
      <c r="A10" s="167" t="s">
        <v>335</v>
      </c>
      <c r="B10" s="167" t="s">
        <v>336</v>
      </c>
      <c r="C10" s="459"/>
      <c r="D10" s="460" t="s">
        <v>284</v>
      </c>
      <c r="E10" s="461" t="s">
        <v>287</v>
      </c>
      <c r="F10" s="461" t="s">
        <v>288</v>
      </c>
      <c r="G10" s="461" t="s">
        <v>290</v>
      </c>
      <c r="H10" s="461" t="s">
        <v>292</v>
      </c>
      <c r="I10" s="461" t="s">
        <v>293</v>
      </c>
      <c r="J10" s="461" t="s">
        <v>294</v>
      </c>
      <c r="K10" s="461" t="s">
        <v>295</v>
      </c>
      <c r="L10" s="461" t="s">
        <v>302</v>
      </c>
      <c r="M10" s="461" t="s">
        <v>303</v>
      </c>
      <c r="N10" s="461" t="s">
        <v>304</v>
      </c>
      <c r="O10" s="461" t="s">
        <v>305</v>
      </c>
      <c r="P10" s="461" t="s">
        <v>306</v>
      </c>
      <c r="Q10" s="462" t="s">
        <v>307</v>
      </c>
      <c r="R10" s="462" t="s">
        <v>310</v>
      </c>
      <c r="S10" s="463" t="s">
        <v>334</v>
      </c>
      <c r="T10" s="454"/>
    </row>
    <row r="11" spans="1:32" ht="14">
      <c r="C11" s="464" t="s">
        <v>337</v>
      </c>
      <c r="D11" s="465"/>
      <c r="E11" s="466"/>
      <c r="F11" s="466"/>
      <c r="G11" s="466"/>
      <c r="H11" s="466"/>
      <c r="I11" s="466"/>
      <c r="J11" s="466"/>
      <c r="K11" s="466"/>
      <c r="L11" s="466"/>
      <c r="M11" s="466"/>
      <c r="N11" s="466"/>
      <c r="O11" s="466"/>
      <c r="P11" s="466"/>
      <c r="Q11" s="466"/>
      <c r="R11" s="466"/>
      <c r="S11" s="467"/>
      <c r="T11" s="454"/>
    </row>
    <row r="12" spans="1:32" ht="13">
      <c r="C12" s="468" t="s">
        <v>338</v>
      </c>
      <c r="D12" s="512">
        <v>109</v>
      </c>
      <c r="E12" s="513">
        <v>103.9061</v>
      </c>
      <c r="F12" s="513">
        <v>167.02</v>
      </c>
      <c r="G12" s="513">
        <v>134.21</v>
      </c>
      <c r="H12" s="513">
        <v>135.74</v>
      </c>
      <c r="I12" s="513">
        <v>92.87</v>
      </c>
      <c r="J12" s="513">
        <v>232.73</v>
      </c>
      <c r="K12" s="513">
        <v>144.61000000000001</v>
      </c>
      <c r="L12" s="513">
        <v>155</v>
      </c>
      <c r="M12" s="513">
        <v>197.32</v>
      </c>
      <c r="N12" s="513">
        <v>207.81200000000001</v>
      </c>
      <c r="O12" s="513"/>
      <c r="P12" s="513">
        <v>50.233800000000002</v>
      </c>
      <c r="Q12" s="514"/>
      <c r="R12" s="514"/>
      <c r="S12" s="515">
        <v>141.68119999999999</v>
      </c>
      <c r="T12" s="454"/>
    </row>
    <row r="13" spans="1:32">
      <c r="A13" s="516"/>
      <c r="B13" s="516"/>
      <c r="C13" s="469" t="s">
        <v>339</v>
      </c>
      <c r="D13" s="517">
        <v>105.67</v>
      </c>
      <c r="E13" s="518">
        <v>103.9055</v>
      </c>
      <c r="F13" s="518">
        <v>162.86000000000001</v>
      </c>
      <c r="G13" s="518">
        <v>135.9</v>
      </c>
      <c r="H13" s="518">
        <v>133.76</v>
      </c>
      <c r="I13" s="518">
        <v>90.86</v>
      </c>
      <c r="J13" s="518">
        <v>226.82</v>
      </c>
      <c r="K13" s="518">
        <v>146.53</v>
      </c>
      <c r="L13" s="518">
        <v>155</v>
      </c>
      <c r="M13" s="518">
        <v>171.41</v>
      </c>
      <c r="N13" s="518">
        <v>200.1859</v>
      </c>
      <c r="O13" s="518"/>
      <c r="P13" s="518">
        <v>50.240600000000001</v>
      </c>
      <c r="Q13" s="519"/>
      <c r="R13" s="519"/>
      <c r="S13" s="520">
        <v>138.78749999999999</v>
      </c>
      <c r="T13" s="454"/>
    </row>
    <row r="14" spans="1:32">
      <c r="A14" s="516"/>
      <c r="B14" s="516"/>
      <c r="C14" s="470" t="s">
        <v>340</v>
      </c>
      <c r="D14" s="521">
        <v>-3.3299999999999983</v>
      </c>
      <c r="E14" s="522">
        <v>5.9999999999149622E-4</v>
      </c>
      <c r="F14" s="522">
        <v>4.1599999999999966</v>
      </c>
      <c r="G14" s="522">
        <v>-1.6899999999999977</v>
      </c>
      <c r="H14" s="522">
        <v>1.9800000000000182</v>
      </c>
      <c r="I14" s="522">
        <v>2.0100000000000051</v>
      </c>
      <c r="J14" s="522">
        <v>5.9099999999999966</v>
      </c>
      <c r="K14" s="522">
        <v>-1.9199999999999875</v>
      </c>
      <c r="L14" s="522">
        <v>0</v>
      </c>
      <c r="M14" s="522">
        <v>25.909999999999997</v>
      </c>
      <c r="N14" s="522">
        <v>7.6261000000000081</v>
      </c>
      <c r="O14" s="523"/>
      <c r="P14" s="522">
        <v>-6.7999999999983629E-3</v>
      </c>
      <c r="Q14" s="524"/>
      <c r="R14" s="525"/>
      <c r="S14" s="526">
        <v>2.8936999999999955</v>
      </c>
      <c r="T14" s="454"/>
    </row>
    <row r="15" spans="1:32" ht="13">
      <c r="A15" s="527"/>
      <c r="B15" s="527"/>
      <c r="C15" s="470" t="s">
        <v>341</v>
      </c>
      <c r="D15" s="471">
        <v>76.933284020745177</v>
      </c>
      <c r="E15" s="472">
        <v>73.33795874117385</v>
      </c>
      <c r="F15" s="472">
        <v>117.88437703802623</v>
      </c>
      <c r="G15" s="472">
        <v>94.72675273783679</v>
      </c>
      <c r="H15" s="472">
        <v>95.8066419539078</v>
      </c>
      <c r="I15" s="472">
        <v>65.548569605565177</v>
      </c>
      <c r="J15" s="472">
        <v>164.2631485334681</v>
      </c>
      <c r="K15" s="472">
        <v>102.06717616733908</v>
      </c>
      <c r="L15" s="472">
        <v>109.40054149738991</v>
      </c>
      <c r="M15" s="472">
        <v>139.27041837590309</v>
      </c>
      <c r="N15" s="472">
        <v>146.67577632035869</v>
      </c>
      <c r="O15" s="472"/>
      <c r="P15" s="472">
        <v>35.455515622397336</v>
      </c>
      <c r="Q15" s="473"/>
      <c r="R15" s="473"/>
      <c r="S15" s="474">
        <v>0</v>
      </c>
      <c r="T15" s="454"/>
    </row>
    <row r="16" spans="1:32" ht="13">
      <c r="A16" s="167" t="s">
        <v>335</v>
      </c>
      <c r="B16" s="167" t="s">
        <v>343</v>
      </c>
      <c r="C16" s="475" t="s">
        <v>342</v>
      </c>
      <c r="D16" s="476">
        <v>3.05</v>
      </c>
      <c r="E16" s="477">
        <v>3.12</v>
      </c>
      <c r="F16" s="477">
        <v>21.18</v>
      </c>
      <c r="G16" s="477">
        <v>8.6199999999999992</v>
      </c>
      <c r="H16" s="477">
        <v>4.4800000000000004</v>
      </c>
      <c r="I16" s="477">
        <v>18.05</v>
      </c>
      <c r="J16" s="477">
        <v>0.41</v>
      </c>
      <c r="K16" s="477">
        <v>10.31</v>
      </c>
      <c r="L16" s="477">
        <v>8.85</v>
      </c>
      <c r="M16" s="477">
        <v>3.1</v>
      </c>
      <c r="N16" s="477">
        <v>12.8</v>
      </c>
      <c r="O16" s="477"/>
      <c r="P16" s="477">
        <v>6.03</v>
      </c>
      <c r="Q16" s="478"/>
      <c r="R16" s="479"/>
      <c r="S16" s="480">
        <v>99.999999999999986</v>
      </c>
      <c r="T16" s="454"/>
    </row>
    <row r="17" spans="1:20" ht="14">
      <c r="C17" s="464" t="s">
        <v>344</v>
      </c>
      <c r="D17" s="481"/>
      <c r="E17" s="482"/>
      <c r="F17" s="482"/>
      <c r="G17" s="482"/>
      <c r="H17" s="482"/>
      <c r="I17" s="482"/>
      <c r="J17" s="482"/>
      <c r="K17" s="482"/>
      <c r="L17" s="482"/>
      <c r="M17" s="482"/>
      <c r="N17" s="482"/>
      <c r="O17" s="482"/>
      <c r="P17" s="482"/>
      <c r="Q17" s="482"/>
      <c r="R17" s="482"/>
      <c r="S17" s="483"/>
      <c r="T17" s="454"/>
    </row>
    <row r="18" spans="1:20" ht="13">
      <c r="C18" s="468" t="s">
        <v>338</v>
      </c>
      <c r="D18" s="512">
        <v>411.94</v>
      </c>
      <c r="E18" s="513" t="s">
        <v>329</v>
      </c>
      <c r="F18" s="513">
        <v>282.5</v>
      </c>
      <c r="G18" s="513">
        <v>290.11</v>
      </c>
      <c r="H18" s="513">
        <v>247.55</v>
      </c>
      <c r="I18" s="513">
        <v>275.25</v>
      </c>
      <c r="J18" s="513">
        <v>596.64</v>
      </c>
      <c r="K18" s="513">
        <v>236.26</v>
      </c>
      <c r="L18" s="513">
        <v>259</v>
      </c>
      <c r="M18" s="513">
        <v>356.44</v>
      </c>
      <c r="N18" s="513">
        <v>314.65410000000003</v>
      </c>
      <c r="O18" s="513"/>
      <c r="P18" s="513">
        <v>344.8048</v>
      </c>
      <c r="Q18" s="514"/>
      <c r="R18" s="514"/>
      <c r="S18" s="515">
        <v>285.5813</v>
      </c>
      <c r="T18" s="454"/>
    </row>
    <row r="19" spans="1:20">
      <c r="A19" s="516"/>
      <c r="B19" s="516"/>
      <c r="C19" s="469" t="s">
        <v>339</v>
      </c>
      <c r="D19" s="517">
        <v>410.83</v>
      </c>
      <c r="E19" s="518" t="s">
        <v>329</v>
      </c>
      <c r="F19" s="518">
        <v>279.3</v>
      </c>
      <c r="G19" s="518">
        <v>276.3</v>
      </c>
      <c r="H19" s="518">
        <v>244.65</v>
      </c>
      <c r="I19" s="518">
        <v>266.25</v>
      </c>
      <c r="J19" s="518">
        <v>577.14</v>
      </c>
      <c r="K19" s="518">
        <v>238.19</v>
      </c>
      <c r="L19" s="518">
        <v>259</v>
      </c>
      <c r="M19" s="518">
        <v>358.98</v>
      </c>
      <c r="N19" s="518">
        <v>308.28919999999999</v>
      </c>
      <c r="O19" s="518"/>
      <c r="P19" s="518">
        <v>344.85129999999998</v>
      </c>
      <c r="Q19" s="519"/>
      <c r="R19" s="519"/>
      <c r="S19" s="520">
        <v>280.52659999999997</v>
      </c>
      <c r="T19" s="454"/>
    </row>
    <row r="20" spans="1:20">
      <c r="A20" s="516"/>
      <c r="B20" s="516"/>
      <c r="C20" s="470" t="s">
        <v>340</v>
      </c>
      <c r="D20" s="521">
        <v>-1.1100000000000136</v>
      </c>
      <c r="E20" s="523" t="e">
        <v>#VALUE!</v>
      </c>
      <c r="F20" s="522">
        <v>3.1999999999999886</v>
      </c>
      <c r="G20" s="522">
        <v>13.810000000000002</v>
      </c>
      <c r="H20" s="522">
        <v>2.9000000000000057</v>
      </c>
      <c r="I20" s="522">
        <v>9</v>
      </c>
      <c r="J20" s="522">
        <v>19.5</v>
      </c>
      <c r="K20" s="522">
        <v>-1.9300000000000068</v>
      </c>
      <c r="L20" s="522">
        <v>0</v>
      </c>
      <c r="M20" s="522">
        <v>-2.5400000000000205</v>
      </c>
      <c r="N20" s="522">
        <v>6.3649000000000342</v>
      </c>
      <c r="O20" s="523"/>
      <c r="P20" s="522">
        <v>-4.6499999999980446E-2</v>
      </c>
      <c r="Q20" s="524"/>
      <c r="R20" s="525"/>
      <c r="S20" s="526">
        <v>5.0547000000000253</v>
      </c>
      <c r="T20" s="454"/>
    </row>
    <row r="21" spans="1:20" ht="13">
      <c r="A21" s="527"/>
      <c r="B21" s="527"/>
      <c r="C21" s="470" t="s">
        <v>341</v>
      </c>
      <c r="D21" s="471">
        <v>144.2461393655677</v>
      </c>
      <c r="E21" s="484" t="e">
        <v>#VALUE!</v>
      </c>
      <c r="F21" s="472">
        <v>98.92104279937098</v>
      </c>
      <c r="G21" s="472">
        <v>101.58578310274518</v>
      </c>
      <c r="H21" s="472">
        <v>86.682846530917828</v>
      </c>
      <c r="I21" s="472">
        <v>96.382361170006575</v>
      </c>
      <c r="J21" s="472">
        <v>208.92124239227149</v>
      </c>
      <c r="K21" s="472">
        <v>82.729506448776576</v>
      </c>
      <c r="L21" s="472">
        <v>90.692212690396744</v>
      </c>
      <c r="M21" s="472">
        <v>124.81209378905412</v>
      </c>
      <c r="N21" s="472">
        <v>110.18021838264622</v>
      </c>
      <c r="O21" s="472"/>
      <c r="P21" s="472">
        <v>120.7378774450568</v>
      </c>
      <c r="Q21" s="473"/>
      <c r="R21" s="473"/>
      <c r="S21" s="474">
        <v>0</v>
      </c>
      <c r="T21" s="454"/>
    </row>
    <row r="22" spans="1:20" ht="13.5" thickBot="1">
      <c r="C22" s="485" t="s">
        <v>342</v>
      </c>
      <c r="D22" s="486">
        <v>3.49</v>
      </c>
      <c r="E22" s="487">
        <v>0</v>
      </c>
      <c r="F22" s="487">
        <v>17</v>
      </c>
      <c r="G22" s="487">
        <v>9.1300000000000008</v>
      </c>
      <c r="H22" s="487">
        <v>11.13</v>
      </c>
      <c r="I22" s="487">
        <v>27.06</v>
      </c>
      <c r="J22" s="487">
        <v>0.51</v>
      </c>
      <c r="K22" s="487">
        <v>8.9700000000000006</v>
      </c>
      <c r="L22" s="487">
        <v>6.26</v>
      </c>
      <c r="M22" s="487">
        <v>2.74</v>
      </c>
      <c r="N22" s="487">
        <v>9.39</v>
      </c>
      <c r="O22" s="487"/>
      <c r="P22" s="487">
        <v>4.3</v>
      </c>
      <c r="Q22" s="488"/>
      <c r="R22" s="489"/>
      <c r="S22" s="490">
        <v>99.98</v>
      </c>
      <c r="T22" s="454"/>
    </row>
    <row r="23" spans="1:20" ht="13" thickBot="1">
      <c r="A23" s="511"/>
      <c r="B23" s="511"/>
      <c r="C23" s="454"/>
      <c r="D23" s="454"/>
      <c r="E23" s="454"/>
      <c r="F23" s="454"/>
      <c r="G23" s="454"/>
      <c r="H23" s="454"/>
      <c r="I23" s="454"/>
      <c r="J23" s="454"/>
      <c r="K23" s="454"/>
      <c r="L23" s="454"/>
      <c r="M23" s="454"/>
      <c r="N23" s="454"/>
      <c r="O23" s="454"/>
      <c r="P23" s="454"/>
      <c r="Q23" s="454"/>
      <c r="R23" s="454"/>
      <c r="S23" s="454"/>
      <c r="T23" s="454"/>
    </row>
    <row r="24" spans="1:20" ht="18.5" thickBot="1">
      <c r="A24" s="511"/>
      <c r="B24" s="511"/>
      <c r="C24" s="491" t="s">
        <v>345</v>
      </c>
      <c r="D24" s="457"/>
      <c r="E24" s="457"/>
      <c r="F24" s="457"/>
      <c r="G24" s="457"/>
      <c r="H24" s="457"/>
      <c r="I24" s="457"/>
      <c r="J24" s="457"/>
      <c r="K24" s="457"/>
      <c r="L24" s="457"/>
      <c r="M24" s="457"/>
      <c r="N24" s="457"/>
      <c r="O24" s="457"/>
      <c r="P24" s="457"/>
      <c r="Q24" s="457"/>
      <c r="R24" s="457"/>
      <c r="S24" s="458"/>
      <c r="T24" s="454"/>
    </row>
    <row r="25" spans="1:20" ht="13.5" thickBot="1">
      <c r="A25" s="167" t="s">
        <v>346</v>
      </c>
      <c r="B25" s="167" t="s">
        <v>347</v>
      </c>
      <c r="C25" s="459"/>
      <c r="D25" s="460" t="s">
        <v>284</v>
      </c>
      <c r="E25" s="461" t="s">
        <v>287</v>
      </c>
      <c r="F25" s="461" t="s">
        <v>288</v>
      </c>
      <c r="G25" s="461" t="s">
        <v>290</v>
      </c>
      <c r="H25" s="461" t="s">
        <v>292</v>
      </c>
      <c r="I25" s="461" t="s">
        <v>293</v>
      </c>
      <c r="J25" s="461" t="s">
        <v>294</v>
      </c>
      <c r="K25" s="461" t="s">
        <v>295</v>
      </c>
      <c r="L25" s="461" t="s">
        <v>302</v>
      </c>
      <c r="M25" s="461" t="s">
        <v>303</v>
      </c>
      <c r="N25" s="461" t="s">
        <v>304</v>
      </c>
      <c r="O25" s="461" t="s">
        <v>305</v>
      </c>
      <c r="P25" s="461" t="s">
        <v>306</v>
      </c>
      <c r="Q25" s="462" t="s">
        <v>307</v>
      </c>
      <c r="R25" s="462" t="s">
        <v>310</v>
      </c>
      <c r="S25" s="463" t="s">
        <v>334</v>
      </c>
      <c r="T25" s="454"/>
    </row>
    <row r="26" spans="1:20" ht="14">
      <c r="C26" s="464" t="s">
        <v>348</v>
      </c>
      <c r="D26" s="465"/>
      <c r="E26" s="466"/>
      <c r="F26" s="466"/>
      <c r="G26" s="466"/>
      <c r="H26" s="466"/>
      <c r="I26" s="466"/>
      <c r="J26" s="466"/>
      <c r="K26" s="466"/>
      <c r="L26" s="466"/>
      <c r="M26" s="466"/>
      <c r="N26" s="466"/>
      <c r="O26" s="466"/>
      <c r="P26" s="466"/>
      <c r="Q26" s="466"/>
      <c r="R26" s="466"/>
      <c r="S26" s="467"/>
      <c r="T26" s="454"/>
    </row>
    <row r="27" spans="1:20" ht="13">
      <c r="C27" s="468" t="s">
        <v>349</v>
      </c>
      <c r="D27" s="512">
        <v>4.93</v>
      </c>
      <c r="E27" s="513"/>
      <c r="F27" s="513"/>
      <c r="G27" s="513">
        <v>2.87</v>
      </c>
      <c r="H27" s="513">
        <v>4.0999999999999996</v>
      </c>
      <c r="I27" s="513">
        <v>4.0599999999999996</v>
      </c>
      <c r="J27" s="513">
        <v>3.68</v>
      </c>
      <c r="K27" s="513">
        <v>3.82</v>
      </c>
      <c r="L27" s="513"/>
      <c r="M27" s="513">
        <v>2.94</v>
      </c>
      <c r="N27" s="513"/>
      <c r="O27" s="513">
        <v>3.99</v>
      </c>
      <c r="P27" s="513"/>
      <c r="Q27" s="514"/>
      <c r="R27" s="514">
        <v>2.7820999999999998</v>
      </c>
      <c r="S27" s="515">
        <v>3.7204999999999999</v>
      </c>
      <c r="T27" s="454"/>
    </row>
    <row r="28" spans="1:20">
      <c r="A28" s="516"/>
      <c r="B28" s="516"/>
      <c r="C28" s="469" t="s">
        <v>339</v>
      </c>
      <c r="D28" s="517">
        <v>4.93</v>
      </c>
      <c r="E28" s="492"/>
      <c r="F28" s="493"/>
      <c r="G28" s="493">
        <v>3</v>
      </c>
      <c r="H28" s="493">
        <v>4.05</v>
      </c>
      <c r="I28" s="493">
        <v>4.04</v>
      </c>
      <c r="J28" s="493">
        <v>3.48</v>
      </c>
      <c r="K28" s="493">
        <v>3.82</v>
      </c>
      <c r="L28" s="493"/>
      <c r="M28" s="493">
        <v>2.81</v>
      </c>
      <c r="N28" s="493"/>
      <c r="O28" s="493">
        <v>3.74</v>
      </c>
      <c r="P28" s="493"/>
      <c r="Q28" s="494"/>
      <c r="R28" s="494">
        <v>2.9097</v>
      </c>
      <c r="S28" s="520">
        <v>3.7199</v>
      </c>
      <c r="T28" s="454"/>
    </row>
    <row r="29" spans="1:20">
      <c r="A29" s="516"/>
      <c r="B29" s="516"/>
      <c r="C29" s="470" t="s">
        <v>340</v>
      </c>
      <c r="D29" s="521">
        <v>0</v>
      </c>
      <c r="E29" s="523"/>
      <c r="F29" s="522"/>
      <c r="G29" s="522">
        <v>-0.12999999999999989</v>
      </c>
      <c r="H29" s="522">
        <v>4.9999999999999822E-2</v>
      </c>
      <c r="I29" s="522">
        <v>1.9999999999999574E-2</v>
      </c>
      <c r="J29" s="522">
        <v>0.20000000000000018</v>
      </c>
      <c r="K29" s="522">
        <v>0</v>
      </c>
      <c r="L29" s="522"/>
      <c r="M29" s="522">
        <v>0.12999999999999989</v>
      </c>
      <c r="N29" s="522"/>
      <c r="O29" s="522">
        <v>0.25</v>
      </c>
      <c r="P29" s="523"/>
      <c r="Q29" s="525"/>
      <c r="R29" s="524">
        <v>-0.12760000000000016</v>
      </c>
      <c r="S29" s="526">
        <v>5.9999999999993392E-4</v>
      </c>
      <c r="T29" s="454"/>
    </row>
    <row r="30" spans="1:20" ht="13">
      <c r="A30" s="527"/>
      <c r="B30" s="527"/>
      <c r="C30" s="470" t="s">
        <v>341</v>
      </c>
      <c r="D30" s="471">
        <v>132.50907136137616</v>
      </c>
      <c r="E30" s="484"/>
      <c r="F30" s="472"/>
      <c r="G30" s="472">
        <v>77.140169332079026</v>
      </c>
      <c r="H30" s="472">
        <v>110.20024190297002</v>
      </c>
      <c r="I30" s="472">
        <v>109.12511759172155</v>
      </c>
      <c r="J30" s="472">
        <v>98.91143663486092</v>
      </c>
      <c r="K30" s="472">
        <v>102.67437172423061</v>
      </c>
      <c r="L30" s="472"/>
      <c r="M30" s="472">
        <v>79.021636876763878</v>
      </c>
      <c r="N30" s="472"/>
      <c r="O30" s="472">
        <v>107.24365004703668</v>
      </c>
      <c r="P30" s="472"/>
      <c r="Q30" s="473"/>
      <c r="R30" s="473">
        <v>74.777583658110473</v>
      </c>
      <c r="S30" s="495">
        <v>0</v>
      </c>
      <c r="T30" s="454"/>
    </row>
    <row r="31" spans="1:20" ht="13">
      <c r="A31" s="167" t="s">
        <v>346</v>
      </c>
      <c r="B31" s="167" t="s">
        <v>350</v>
      </c>
      <c r="C31" s="475" t="s">
        <v>342</v>
      </c>
      <c r="D31" s="476">
        <v>5.38</v>
      </c>
      <c r="E31" s="477"/>
      <c r="F31" s="477">
        <v>0</v>
      </c>
      <c r="G31" s="477">
        <v>20.32</v>
      </c>
      <c r="H31" s="477">
        <v>6.68</v>
      </c>
      <c r="I31" s="477">
        <v>44.42</v>
      </c>
      <c r="J31" s="477">
        <v>1.32</v>
      </c>
      <c r="K31" s="477">
        <v>7.42</v>
      </c>
      <c r="L31" s="477"/>
      <c r="M31" s="477">
        <v>5.62</v>
      </c>
      <c r="N31" s="477"/>
      <c r="O31" s="477">
        <v>4.29</v>
      </c>
      <c r="P31" s="477"/>
      <c r="Q31" s="478"/>
      <c r="R31" s="479">
        <v>4.55</v>
      </c>
      <c r="S31" s="480">
        <v>100</v>
      </c>
      <c r="T31" s="454"/>
    </row>
    <row r="32" spans="1:20" ht="14">
      <c r="C32" s="464" t="s">
        <v>351</v>
      </c>
      <c r="D32" s="481"/>
      <c r="E32" s="482"/>
      <c r="F32" s="482"/>
      <c r="G32" s="482"/>
      <c r="H32" s="482"/>
      <c r="I32" s="482"/>
      <c r="J32" s="482"/>
      <c r="K32" s="482"/>
      <c r="L32" s="482"/>
      <c r="M32" s="482"/>
      <c r="N32" s="482"/>
      <c r="O32" s="482"/>
      <c r="P32" s="482"/>
      <c r="Q32" s="482"/>
      <c r="R32" s="482"/>
      <c r="S32" s="483"/>
      <c r="T32" s="454"/>
    </row>
    <row r="33" spans="1:20" ht="13">
      <c r="C33" s="468" t="s">
        <v>349</v>
      </c>
      <c r="D33" s="512">
        <v>4.6100000000000003</v>
      </c>
      <c r="E33" s="513"/>
      <c r="F33" s="513">
        <v>6.28</v>
      </c>
      <c r="G33" s="513">
        <v>2.67</v>
      </c>
      <c r="H33" s="513" t="e">
        <v>#N/A</v>
      </c>
      <c r="I33" s="513">
        <v>3.9</v>
      </c>
      <c r="J33" s="513" t="s">
        <v>329</v>
      </c>
      <c r="K33" s="513">
        <v>4.28</v>
      </c>
      <c r="L33" s="513"/>
      <c r="M33" s="513">
        <v>2.99</v>
      </c>
      <c r="N33" s="513"/>
      <c r="O33" s="513">
        <v>3.39</v>
      </c>
      <c r="P33" s="513"/>
      <c r="Q33" s="514"/>
      <c r="R33" s="514">
        <v>2.7812999999999999</v>
      </c>
      <c r="S33" s="515">
        <v>4.1935000000000002</v>
      </c>
      <c r="T33" s="454"/>
    </row>
    <row r="34" spans="1:20">
      <c r="A34" s="516"/>
      <c r="B34" s="516"/>
      <c r="C34" s="469" t="s">
        <v>339</v>
      </c>
      <c r="D34" s="517">
        <v>4.6100000000000003</v>
      </c>
      <c r="E34" s="518"/>
      <c r="F34" s="518">
        <v>6.28</v>
      </c>
      <c r="G34" s="518">
        <v>2.66</v>
      </c>
      <c r="H34" s="518" t="e">
        <v>#N/A</v>
      </c>
      <c r="I34" s="518">
        <v>3.86</v>
      </c>
      <c r="J34" s="518" t="s">
        <v>329</v>
      </c>
      <c r="K34" s="518">
        <v>4.28</v>
      </c>
      <c r="L34" s="518"/>
      <c r="M34" s="518">
        <v>2.78</v>
      </c>
      <c r="N34" s="518"/>
      <c r="O34" s="518">
        <v>3.67</v>
      </c>
      <c r="P34" s="518"/>
      <c r="Q34" s="519"/>
      <c r="R34" s="519">
        <v>2.6715</v>
      </c>
      <c r="S34" s="520">
        <v>4.173</v>
      </c>
      <c r="T34" s="454"/>
    </row>
    <row r="35" spans="1:20">
      <c r="A35" s="516"/>
      <c r="B35" s="516"/>
      <c r="C35" s="470" t="s">
        <v>340</v>
      </c>
      <c r="D35" s="521">
        <v>0</v>
      </c>
      <c r="E35" s="523"/>
      <c r="F35" s="522">
        <v>0</v>
      </c>
      <c r="G35" s="522">
        <v>9.9999999999997868E-3</v>
      </c>
      <c r="H35" s="522" t="e">
        <v>#N/A</v>
      </c>
      <c r="I35" s="522">
        <v>4.0000000000000036E-2</v>
      </c>
      <c r="J35" s="522" t="e">
        <v>#VALUE!</v>
      </c>
      <c r="K35" s="522">
        <v>0</v>
      </c>
      <c r="L35" s="522"/>
      <c r="M35" s="522">
        <v>0.21000000000000041</v>
      </c>
      <c r="N35" s="522"/>
      <c r="O35" s="522">
        <v>-0.2799999999999998</v>
      </c>
      <c r="P35" s="523"/>
      <c r="Q35" s="525"/>
      <c r="R35" s="524">
        <v>0.1097999999999999</v>
      </c>
      <c r="S35" s="526">
        <v>2.0500000000000185E-2</v>
      </c>
      <c r="T35" s="454"/>
    </row>
    <row r="36" spans="1:20" ht="13">
      <c r="A36" s="527"/>
      <c r="B36" s="527"/>
      <c r="C36" s="470" t="s">
        <v>341</v>
      </c>
      <c r="D36" s="471">
        <v>109.93203767735781</v>
      </c>
      <c r="E36" s="484"/>
      <c r="F36" s="472">
        <v>149.7555741027781</v>
      </c>
      <c r="G36" s="472">
        <v>63.669965422677954</v>
      </c>
      <c r="H36" s="472" t="e">
        <v>#N/A</v>
      </c>
      <c r="I36" s="472">
        <v>93.001073089304867</v>
      </c>
      <c r="J36" s="472" t="e">
        <v>#VALUE!</v>
      </c>
      <c r="K36" s="472">
        <v>102.06271610826279</v>
      </c>
      <c r="L36" s="472"/>
      <c r="M36" s="472">
        <v>71.300822701800399</v>
      </c>
      <c r="N36" s="472"/>
      <c r="O36" s="472">
        <v>80.839394300703475</v>
      </c>
      <c r="P36" s="472"/>
      <c r="Q36" s="473"/>
      <c r="R36" s="473">
        <v>66.32407297007272</v>
      </c>
      <c r="S36" s="474">
        <v>0</v>
      </c>
      <c r="T36" s="454"/>
    </row>
    <row r="37" spans="1:20" ht="13">
      <c r="A37" s="167" t="s">
        <v>346</v>
      </c>
      <c r="B37" s="167" t="s">
        <v>352</v>
      </c>
      <c r="C37" s="475" t="s">
        <v>342</v>
      </c>
      <c r="D37" s="476">
        <v>2.86</v>
      </c>
      <c r="E37" s="477"/>
      <c r="F37" s="477">
        <v>24.84</v>
      </c>
      <c r="G37" s="477">
        <v>23.42</v>
      </c>
      <c r="H37" s="477">
        <v>0</v>
      </c>
      <c r="I37" s="477">
        <v>22.53</v>
      </c>
      <c r="J37" s="477">
        <v>0</v>
      </c>
      <c r="K37" s="477">
        <v>16.29</v>
      </c>
      <c r="L37" s="477"/>
      <c r="M37" s="477">
        <v>4.8499999999999996</v>
      </c>
      <c r="N37" s="477"/>
      <c r="O37" s="477">
        <v>1.74</v>
      </c>
      <c r="P37" s="477"/>
      <c r="Q37" s="478"/>
      <c r="R37" s="479">
        <v>3.48</v>
      </c>
      <c r="S37" s="480">
        <v>100.00999999999999</v>
      </c>
      <c r="T37" s="454"/>
    </row>
    <row r="38" spans="1:20" ht="14">
      <c r="C38" s="464" t="s">
        <v>353</v>
      </c>
      <c r="D38" s="481"/>
      <c r="E38" s="482"/>
      <c r="F38" s="482"/>
      <c r="G38" s="482"/>
      <c r="H38" s="482"/>
      <c r="I38" s="482"/>
      <c r="J38" s="482"/>
      <c r="K38" s="482"/>
      <c r="L38" s="482"/>
      <c r="M38" s="482"/>
      <c r="N38" s="482"/>
      <c r="O38" s="482"/>
      <c r="P38" s="482"/>
      <c r="Q38" s="482"/>
      <c r="R38" s="482"/>
      <c r="S38" s="483"/>
      <c r="T38" s="454"/>
    </row>
    <row r="39" spans="1:20" ht="13">
      <c r="C39" s="468" t="s">
        <v>349</v>
      </c>
      <c r="D39" s="512">
        <v>3.53</v>
      </c>
      <c r="E39" s="513"/>
      <c r="F39" s="513">
        <v>3.18</v>
      </c>
      <c r="G39" s="513">
        <v>2.65</v>
      </c>
      <c r="H39" s="513" t="e">
        <v>#N/A</v>
      </c>
      <c r="I39" s="513">
        <v>3.83</v>
      </c>
      <c r="J39" s="513" t="s">
        <v>329</v>
      </c>
      <c r="K39" s="513">
        <v>3.18</v>
      </c>
      <c r="L39" s="513"/>
      <c r="M39" s="513">
        <v>2.68</v>
      </c>
      <c r="N39" s="513"/>
      <c r="O39" s="513">
        <v>3.6</v>
      </c>
      <c r="P39" s="513"/>
      <c r="Q39" s="514"/>
      <c r="R39" s="514">
        <v>2.6898</v>
      </c>
      <c r="S39" s="515">
        <v>3.3050000000000002</v>
      </c>
      <c r="T39" s="454"/>
    </row>
    <row r="40" spans="1:20">
      <c r="A40" s="516"/>
      <c r="B40" s="516"/>
      <c r="C40" s="469" t="s">
        <v>339</v>
      </c>
      <c r="D40" s="517">
        <v>3.53</v>
      </c>
      <c r="E40" s="518"/>
      <c r="F40" s="518">
        <v>3.17</v>
      </c>
      <c r="G40" s="518">
        <v>2.67</v>
      </c>
      <c r="H40" s="518" t="e">
        <v>#N/A</v>
      </c>
      <c r="I40" s="518">
        <v>3.76</v>
      </c>
      <c r="J40" s="518" t="s">
        <v>329</v>
      </c>
      <c r="K40" s="518">
        <v>3.17</v>
      </c>
      <c r="L40" s="518"/>
      <c r="M40" s="518">
        <v>2.57</v>
      </c>
      <c r="N40" s="518"/>
      <c r="O40" s="518">
        <v>3.03</v>
      </c>
      <c r="P40" s="518"/>
      <c r="Q40" s="519"/>
      <c r="R40" s="519">
        <v>2.4108000000000001</v>
      </c>
      <c r="S40" s="520">
        <v>3.2562000000000002</v>
      </c>
      <c r="T40" s="454"/>
    </row>
    <row r="41" spans="1:20">
      <c r="A41" s="516"/>
      <c r="B41" s="516"/>
      <c r="C41" s="470" t="s">
        <v>340</v>
      </c>
      <c r="D41" s="521">
        <v>0</v>
      </c>
      <c r="E41" s="523"/>
      <c r="F41" s="522">
        <v>1.0000000000000231E-2</v>
      </c>
      <c r="G41" s="522">
        <v>-2.0000000000000018E-2</v>
      </c>
      <c r="H41" s="522" t="e">
        <v>#N/A</v>
      </c>
      <c r="I41" s="522">
        <v>7.0000000000000284E-2</v>
      </c>
      <c r="J41" s="522" t="e">
        <v>#VALUE!</v>
      </c>
      <c r="K41" s="522">
        <v>1.0000000000000231E-2</v>
      </c>
      <c r="L41" s="522"/>
      <c r="M41" s="522">
        <v>0.11000000000000032</v>
      </c>
      <c r="N41" s="522"/>
      <c r="O41" s="522">
        <v>0.57000000000000028</v>
      </c>
      <c r="P41" s="523"/>
      <c r="Q41" s="525"/>
      <c r="R41" s="524">
        <v>0.27899999999999991</v>
      </c>
      <c r="S41" s="526">
        <v>4.8799999999999955E-2</v>
      </c>
      <c r="T41" s="454"/>
    </row>
    <row r="42" spans="1:20" ht="13">
      <c r="A42" s="527"/>
      <c r="B42" s="527"/>
      <c r="C42" s="470" t="s">
        <v>341</v>
      </c>
      <c r="D42" s="471">
        <v>106.80786686838124</v>
      </c>
      <c r="E42" s="484"/>
      <c r="F42" s="472">
        <v>96.217851739788202</v>
      </c>
      <c r="G42" s="472">
        <v>80.181543116490161</v>
      </c>
      <c r="H42" s="472" t="e">
        <v>#N/A</v>
      </c>
      <c r="I42" s="472">
        <v>115.88502269288956</v>
      </c>
      <c r="J42" s="472" t="e">
        <v>#VALUE!</v>
      </c>
      <c r="K42" s="472">
        <v>96.217851739788202</v>
      </c>
      <c r="L42" s="472"/>
      <c r="M42" s="472">
        <v>81.089258698941009</v>
      </c>
      <c r="N42" s="472"/>
      <c r="O42" s="472">
        <v>108.92586989409985</v>
      </c>
      <c r="P42" s="472"/>
      <c r="Q42" s="473"/>
      <c r="R42" s="473">
        <v>81.385779122541607</v>
      </c>
      <c r="S42" s="474">
        <v>0</v>
      </c>
      <c r="T42" s="454"/>
    </row>
    <row r="43" spans="1:20" ht="13.5" thickBot="1">
      <c r="C43" s="485" t="s">
        <v>342</v>
      </c>
      <c r="D43" s="486">
        <v>4.9400000000000004</v>
      </c>
      <c r="E43" s="487"/>
      <c r="F43" s="487">
        <v>25.03</v>
      </c>
      <c r="G43" s="487">
        <v>14.65</v>
      </c>
      <c r="H43" s="487">
        <v>0</v>
      </c>
      <c r="I43" s="487">
        <v>32.36</v>
      </c>
      <c r="J43" s="487">
        <v>0</v>
      </c>
      <c r="K43" s="487">
        <v>13.97</v>
      </c>
      <c r="L43" s="487"/>
      <c r="M43" s="487">
        <v>3.8</v>
      </c>
      <c r="N43" s="487"/>
      <c r="O43" s="487">
        <v>2.16</v>
      </c>
      <c r="P43" s="487"/>
      <c r="Q43" s="488"/>
      <c r="R43" s="489">
        <v>3.1</v>
      </c>
      <c r="S43" s="490">
        <v>100.00999999999999</v>
      </c>
      <c r="T43" s="454"/>
    </row>
    <row r="44" spans="1:20" ht="13" thickBot="1">
      <c r="A44" s="511" t="s">
        <v>354</v>
      </c>
      <c r="B44" s="511" t="s">
        <v>355</v>
      </c>
      <c r="C44" s="454"/>
      <c r="D44" s="454"/>
      <c r="E44" s="454"/>
      <c r="F44" s="454"/>
      <c r="G44" s="454"/>
      <c r="H44" s="454"/>
      <c r="I44" s="454"/>
      <c r="J44" s="454"/>
      <c r="K44" s="454"/>
      <c r="L44" s="454"/>
      <c r="M44" s="454"/>
      <c r="N44" s="454"/>
      <c r="O44" s="454"/>
      <c r="P44" s="454"/>
      <c r="Q44" s="454"/>
      <c r="R44" s="454"/>
      <c r="S44" s="454"/>
      <c r="T44" s="454"/>
    </row>
    <row r="45" spans="1:20" ht="18.5" thickBot="1">
      <c r="A45" s="511"/>
      <c r="B45" s="511"/>
      <c r="C45" s="456" t="s">
        <v>356</v>
      </c>
      <c r="D45" s="457"/>
      <c r="E45" s="457"/>
      <c r="F45" s="457"/>
      <c r="G45" s="457"/>
      <c r="H45" s="457"/>
      <c r="I45" s="457"/>
      <c r="J45" s="457"/>
      <c r="K45" s="457"/>
      <c r="L45" s="457"/>
      <c r="M45" s="457"/>
      <c r="N45" s="457"/>
      <c r="O45" s="457"/>
      <c r="P45" s="457"/>
      <c r="Q45" s="457"/>
      <c r="R45" s="457"/>
      <c r="S45" s="458"/>
      <c r="T45" s="454"/>
    </row>
    <row r="46" spans="1:20" ht="13.5" thickBot="1">
      <c r="C46" s="459"/>
      <c r="D46" s="460" t="s">
        <v>284</v>
      </c>
      <c r="E46" s="461" t="s">
        <v>287</v>
      </c>
      <c r="F46" s="461" t="s">
        <v>288</v>
      </c>
      <c r="G46" s="461" t="s">
        <v>290</v>
      </c>
      <c r="H46" s="461" t="s">
        <v>292</v>
      </c>
      <c r="I46" s="461" t="s">
        <v>293</v>
      </c>
      <c r="J46" s="461" t="s">
        <v>294</v>
      </c>
      <c r="K46" s="461" t="s">
        <v>295</v>
      </c>
      <c r="L46" s="461" t="s">
        <v>302</v>
      </c>
      <c r="M46" s="461" t="s">
        <v>303</v>
      </c>
      <c r="N46" s="461" t="s">
        <v>304</v>
      </c>
      <c r="O46" s="461" t="s">
        <v>305</v>
      </c>
      <c r="P46" s="461" t="s">
        <v>306</v>
      </c>
      <c r="Q46" s="462" t="s">
        <v>307</v>
      </c>
      <c r="R46" s="462" t="s">
        <v>310</v>
      </c>
      <c r="S46" s="463" t="s">
        <v>334</v>
      </c>
      <c r="T46" s="454"/>
    </row>
    <row r="47" spans="1:20" ht="13">
      <c r="C47" s="496" t="s">
        <v>357</v>
      </c>
      <c r="D47" s="497">
        <v>787</v>
      </c>
      <c r="E47" s="498"/>
      <c r="F47" s="499">
        <v>628</v>
      </c>
      <c r="G47" s="499"/>
      <c r="H47" s="499"/>
      <c r="I47" s="499">
        <v>751.8</v>
      </c>
      <c r="J47" s="499">
        <v>724.38</v>
      </c>
      <c r="K47" s="499">
        <v>666</v>
      </c>
      <c r="L47" s="498">
        <v>624.95000000000005</v>
      </c>
      <c r="M47" s="498"/>
      <c r="N47" s="498"/>
      <c r="O47" s="498">
        <v>489.87</v>
      </c>
      <c r="P47" s="498"/>
      <c r="Q47" s="498">
        <v>471.63</v>
      </c>
      <c r="R47" s="498"/>
      <c r="S47" s="500">
        <v>679.20330000000001</v>
      </c>
      <c r="T47" s="454"/>
    </row>
    <row r="48" spans="1:20">
      <c r="A48" s="516"/>
      <c r="B48" s="516"/>
      <c r="C48" s="501" t="s">
        <v>339</v>
      </c>
      <c r="D48" s="502">
        <v>778.5</v>
      </c>
      <c r="E48" s="503"/>
      <c r="F48" s="503">
        <v>617</v>
      </c>
      <c r="G48" s="503"/>
      <c r="H48" s="503"/>
      <c r="I48" s="503">
        <v>745.62</v>
      </c>
      <c r="J48" s="503">
        <v>702.51</v>
      </c>
      <c r="K48" s="503">
        <v>611.25</v>
      </c>
      <c r="L48" s="503">
        <v>624.95000000000005</v>
      </c>
      <c r="M48" s="503"/>
      <c r="N48" s="503"/>
      <c r="O48" s="503">
        <v>487.06</v>
      </c>
      <c r="P48" s="503"/>
      <c r="Q48" s="503">
        <v>485.15</v>
      </c>
      <c r="R48" s="504"/>
      <c r="S48" s="505">
        <v>666.91089999999997</v>
      </c>
      <c r="T48" s="454"/>
    </row>
    <row r="49" spans="1:20">
      <c r="A49" s="516"/>
      <c r="B49" s="516"/>
      <c r="C49" s="470" t="s">
        <v>340</v>
      </c>
      <c r="D49" s="521">
        <v>8.5</v>
      </c>
      <c r="E49" s="523"/>
      <c r="F49" s="522">
        <v>11</v>
      </c>
      <c r="G49" s="522"/>
      <c r="H49" s="522"/>
      <c r="I49" s="522">
        <v>6.17999999999995</v>
      </c>
      <c r="J49" s="522">
        <v>21.870000000000005</v>
      </c>
      <c r="K49" s="522">
        <v>54.75</v>
      </c>
      <c r="L49" s="522">
        <v>0</v>
      </c>
      <c r="M49" s="522"/>
      <c r="N49" s="522"/>
      <c r="O49" s="522">
        <v>2.8100000000000023</v>
      </c>
      <c r="P49" s="522"/>
      <c r="Q49" s="522">
        <v>-13.519999999999982</v>
      </c>
      <c r="R49" s="525"/>
      <c r="S49" s="526">
        <v>12.292400000000043</v>
      </c>
      <c r="T49" s="454"/>
    </row>
    <row r="50" spans="1:20" ht="13">
      <c r="A50" s="527"/>
      <c r="B50" s="527"/>
      <c r="C50" s="470" t="s">
        <v>341</v>
      </c>
      <c r="D50" s="471">
        <v>115.87105068541332</v>
      </c>
      <c r="E50" s="472"/>
      <c r="F50" s="472">
        <v>92.461270432578885</v>
      </c>
      <c r="G50" s="472"/>
      <c r="H50" s="472"/>
      <c r="I50" s="472">
        <v>110.68850813887387</v>
      </c>
      <c r="J50" s="472">
        <v>106.65142528017752</v>
      </c>
      <c r="K50" s="472">
        <v>98.05606068168396</v>
      </c>
      <c r="L50" s="472">
        <v>92.012214899427022</v>
      </c>
      <c r="M50" s="472"/>
      <c r="N50" s="472"/>
      <c r="O50" s="472">
        <v>72.124207877081872</v>
      </c>
      <c r="P50" s="472"/>
      <c r="Q50" s="472">
        <v>69.438708557511418</v>
      </c>
      <c r="R50" s="473"/>
      <c r="S50" s="495">
        <v>0</v>
      </c>
      <c r="T50" s="454"/>
    </row>
    <row r="51" spans="1:20" ht="13.5" thickBot="1">
      <c r="C51" s="485" t="s">
        <v>342</v>
      </c>
      <c r="D51" s="486">
        <v>8.4600000000000009</v>
      </c>
      <c r="E51" s="487"/>
      <c r="F51" s="487">
        <v>7.89</v>
      </c>
      <c r="G51" s="487"/>
      <c r="H51" s="487"/>
      <c r="I51" s="487">
        <v>27.48</v>
      </c>
      <c r="J51" s="487">
        <v>1.02</v>
      </c>
      <c r="K51" s="487">
        <v>16.059999999999999</v>
      </c>
      <c r="L51" s="487">
        <v>37.520000000000003</v>
      </c>
      <c r="M51" s="487"/>
      <c r="N51" s="487"/>
      <c r="O51" s="487">
        <v>1.23</v>
      </c>
      <c r="P51" s="487"/>
      <c r="Q51" s="488">
        <v>0.33</v>
      </c>
      <c r="R51" s="489"/>
      <c r="S51" s="490">
        <v>99.990000000000009</v>
      </c>
      <c r="T51" s="454"/>
    </row>
  </sheetData>
  <mergeCells count="1">
    <mergeCell ref="C6:T6"/>
  </mergeCells>
  <conditionalFormatting sqref="D4:G4">
    <cfRule type="expression" dxfId="17" priority="17">
      <formula>$V$1&gt;0</formula>
    </cfRule>
  </conditionalFormatting>
  <conditionalFormatting sqref="D16:R16">
    <cfRule type="cellIs" dxfId="16" priority="11" operator="equal">
      <formula>0</formula>
    </cfRule>
  </conditionalFormatting>
  <conditionalFormatting sqref="D22:R22">
    <cfRule type="cellIs" dxfId="15" priority="9" operator="equal">
      <formula>0</formula>
    </cfRule>
  </conditionalFormatting>
  <conditionalFormatting sqref="D31:R31">
    <cfRule type="cellIs" dxfId="14" priority="7" operator="equal">
      <formula>0</formula>
    </cfRule>
  </conditionalFormatting>
  <conditionalFormatting sqref="D37:R37">
    <cfRule type="cellIs" dxfId="13" priority="5" operator="equal">
      <formula>0</formula>
    </cfRule>
  </conditionalFormatting>
  <conditionalFormatting sqref="D43:R43">
    <cfRule type="cellIs" dxfId="12" priority="3" operator="equal">
      <formula>0</formula>
    </cfRule>
  </conditionalFormatting>
  <conditionalFormatting sqref="D51:R51">
    <cfRule type="cellIs" dxfId="11" priority="1" operator="equal">
      <formula>0</formula>
    </cfRule>
  </conditionalFormatting>
  <conditionalFormatting sqref="D12:S15 D18:S21 D47:S50">
    <cfRule type="containsErrors" dxfId="10" priority="16" stopIfTrue="1">
      <formula>ISERROR(D12)</formula>
    </cfRule>
  </conditionalFormatting>
  <conditionalFormatting sqref="D27:S30">
    <cfRule type="containsErrors" dxfId="9" priority="15" stopIfTrue="1">
      <formula>ISERROR(D27)</formula>
    </cfRule>
  </conditionalFormatting>
  <conditionalFormatting sqref="D33:S36">
    <cfRule type="containsErrors" dxfId="8" priority="14" stopIfTrue="1">
      <formula>ISERROR(D33)</formula>
    </cfRule>
  </conditionalFormatting>
  <conditionalFormatting sqref="D39:S42">
    <cfRule type="containsErrors" dxfId="7" priority="13" stopIfTrue="1">
      <formula>ISERROR(D39)</formula>
    </cfRule>
  </conditionalFormatting>
  <conditionalFormatting sqref="S16">
    <cfRule type="containsErrors" dxfId="6" priority="12" stopIfTrue="1">
      <formula>ISERROR(S16)</formula>
    </cfRule>
  </conditionalFormatting>
  <conditionalFormatting sqref="S22">
    <cfRule type="containsErrors" dxfId="5" priority="10" stopIfTrue="1">
      <formula>ISERROR(S22)</formula>
    </cfRule>
  </conditionalFormatting>
  <conditionalFormatting sqref="S31">
    <cfRule type="containsErrors" dxfId="4" priority="8" stopIfTrue="1">
      <formula>ISERROR(S31)</formula>
    </cfRule>
  </conditionalFormatting>
  <conditionalFormatting sqref="S37">
    <cfRule type="containsErrors" dxfId="3" priority="6" stopIfTrue="1">
      <formula>ISERROR(S37)</formula>
    </cfRule>
  </conditionalFormatting>
  <conditionalFormatting sqref="S43">
    <cfRule type="containsErrors" dxfId="2" priority="4" stopIfTrue="1">
      <formula>ISERROR(S43)</formula>
    </cfRule>
  </conditionalFormatting>
  <conditionalFormatting sqref="S51">
    <cfRule type="containsErrors" dxfId="1"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7">
    <tabColor rgb="FF92D050"/>
  </sheetPr>
  <dimension ref="A1:AI60"/>
  <sheetViews>
    <sheetView showGridLines="0" workbookViewId="0">
      <selection activeCell="S5" sqref="S5"/>
    </sheetView>
  </sheetViews>
  <sheetFormatPr defaultColWidth="9.453125" defaultRowHeight="13"/>
  <cols>
    <col min="1" max="1" width="17.453125" style="192" customWidth="1"/>
    <col min="2" max="2" width="1" style="192" customWidth="1"/>
    <col min="3" max="7" width="7.453125" style="192" customWidth="1"/>
    <col min="8" max="8" width="7.63281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952" t="s">
        <v>372</v>
      </c>
      <c r="B1" s="953"/>
      <c r="C1" s="953"/>
      <c r="D1" s="954"/>
      <c r="E1" s="954"/>
      <c r="F1" s="953"/>
      <c r="G1" s="953"/>
      <c r="H1" s="953"/>
      <c r="I1" s="953"/>
      <c r="J1" s="953"/>
      <c r="K1" s="953"/>
      <c r="L1" s="953"/>
      <c r="M1" s="953"/>
      <c r="N1" s="953"/>
      <c r="O1" s="953"/>
      <c r="P1" s="953"/>
      <c r="Q1" s="953"/>
      <c r="R1" s="953"/>
      <c r="S1" s="953"/>
      <c r="T1" s="953"/>
      <c r="U1" s="953"/>
      <c r="V1" s="953"/>
      <c r="W1" s="953"/>
      <c r="X1" s="953"/>
      <c r="Y1" s="953"/>
      <c r="Z1" s="955"/>
      <c r="AA1" s="955" t="s">
        <v>377</v>
      </c>
      <c r="AD1" s="956">
        <v>1</v>
      </c>
      <c r="AE1" s="957">
        <v>0</v>
      </c>
      <c r="AF1" s="957"/>
      <c r="AG1" s="957">
        <v>0</v>
      </c>
      <c r="AH1" s="957">
        <v>0</v>
      </c>
      <c r="AI1" s="957">
        <v>0</v>
      </c>
    </row>
    <row r="2" spans="1:35" s="191" customFormat="1" ht="18" customHeight="1">
      <c r="A2" s="958"/>
      <c r="B2" s="959"/>
      <c r="C2" s="959"/>
      <c r="D2" s="960"/>
      <c r="E2" s="960"/>
      <c r="F2" s="959"/>
      <c r="G2" s="959"/>
      <c r="H2" s="959"/>
      <c r="I2" s="959"/>
      <c r="J2" s="959"/>
      <c r="K2" s="959"/>
      <c r="L2" s="959"/>
      <c r="M2" s="959"/>
      <c r="N2" s="959"/>
      <c r="O2" s="959"/>
      <c r="P2" s="959"/>
      <c r="Q2" s="959"/>
      <c r="R2" s="959"/>
      <c r="S2" s="959"/>
      <c r="T2" s="959"/>
      <c r="U2" s="959"/>
      <c r="V2" s="959"/>
      <c r="W2" s="959"/>
      <c r="X2" s="959"/>
      <c r="Y2" s="959"/>
      <c r="Z2" s="961"/>
      <c r="AA2" s="962" t="s">
        <v>535</v>
      </c>
      <c r="AD2" s="963"/>
      <c r="AF2" s="964"/>
    </row>
    <row r="3" spans="1:35" s="190" customFormat="1" ht="15" customHeight="1">
      <c r="A3" s="965"/>
      <c r="B3" s="966"/>
      <c r="C3" s="967"/>
      <c r="D3" s="968"/>
      <c r="E3" s="968"/>
      <c r="F3" s="967"/>
      <c r="G3" s="967"/>
      <c r="H3" s="967"/>
      <c r="I3" s="967"/>
      <c r="J3" s="967"/>
      <c r="K3" s="967"/>
      <c r="L3" s="967"/>
      <c r="M3" s="967"/>
      <c r="N3" s="967"/>
      <c r="Y3" s="969"/>
      <c r="Z3" s="192"/>
      <c r="AA3" s="970"/>
    </row>
    <row r="4" spans="1:35" ht="14.5">
      <c r="A4" s="965"/>
      <c r="Y4" s="1295">
        <v>47</v>
      </c>
      <c r="Z4" s="1295"/>
      <c r="AA4" s="1295"/>
    </row>
    <row r="5" spans="1:35" ht="15.5">
      <c r="A5" s="971" t="s">
        <v>536</v>
      </c>
      <c r="B5" s="193"/>
      <c r="C5" s="193"/>
      <c r="D5" s="193"/>
      <c r="E5" s="193"/>
      <c r="F5" s="193"/>
      <c r="G5" s="193"/>
      <c r="H5" s="193"/>
      <c r="I5" s="193"/>
      <c r="J5" s="193"/>
      <c r="Y5" s="972"/>
      <c r="Z5" s="973" t="s">
        <v>378</v>
      </c>
      <c r="AA5" s="974">
        <v>45614</v>
      </c>
      <c r="AE5" s="190"/>
      <c r="AF5" s="190"/>
      <c r="AG5" s="190"/>
      <c r="AH5" s="190"/>
      <c r="AI5" s="190"/>
    </row>
    <row r="6" spans="1:35">
      <c r="Y6" s="972"/>
      <c r="Z6" s="975" t="s">
        <v>379</v>
      </c>
      <c r="AA6" s="976">
        <v>45620</v>
      </c>
      <c r="AE6" s="190"/>
      <c r="AF6" s="190"/>
      <c r="AG6" s="190"/>
      <c r="AH6" s="190"/>
      <c r="AI6" s="190"/>
    </row>
    <row r="7" spans="1:35" s="193" customFormat="1" ht="15.5">
      <c r="A7" s="1296" t="s">
        <v>380</v>
      </c>
      <c r="B7" s="1296"/>
      <c r="C7" s="1296"/>
      <c r="D7" s="1296"/>
      <c r="E7" s="1296"/>
      <c r="F7" s="1296"/>
      <c r="G7" s="1296"/>
      <c r="H7" s="1296"/>
      <c r="I7" s="1296"/>
      <c r="J7" s="1296"/>
      <c r="K7" s="1296"/>
      <c r="L7" s="1296"/>
      <c r="M7" s="1296"/>
      <c r="N7" s="1296"/>
      <c r="O7" s="1296"/>
      <c r="P7" s="1296"/>
      <c r="Q7" s="1296"/>
      <c r="R7" s="1296"/>
      <c r="S7" s="1296"/>
      <c r="T7" s="1296"/>
      <c r="U7" s="1296"/>
      <c r="V7" s="1296"/>
      <c r="W7" s="1296"/>
      <c r="X7" s="1296"/>
      <c r="Y7" s="1296"/>
      <c r="Z7" s="1296"/>
      <c r="AA7" s="1115"/>
      <c r="AB7" s="977"/>
      <c r="AC7" s="977"/>
      <c r="AD7" s="977"/>
      <c r="AE7" s="190"/>
      <c r="AF7" s="190"/>
      <c r="AG7" s="190"/>
      <c r="AH7" s="190"/>
      <c r="AI7" s="190"/>
    </row>
    <row r="8" spans="1:35" s="193" customFormat="1" ht="15.5">
      <c r="A8" s="1296" t="s">
        <v>381</v>
      </c>
      <c r="B8" s="1296"/>
      <c r="C8" s="1296"/>
      <c r="D8" s="1296"/>
      <c r="E8" s="1296"/>
      <c r="F8" s="1296"/>
      <c r="G8" s="1296"/>
      <c r="H8" s="1296"/>
      <c r="I8" s="1296"/>
      <c r="J8" s="1296"/>
      <c r="K8" s="1296"/>
      <c r="L8" s="1296"/>
      <c r="M8" s="1296"/>
      <c r="N8" s="1296"/>
      <c r="O8" s="1296"/>
      <c r="P8" s="1296"/>
      <c r="Q8" s="1296"/>
      <c r="R8" s="1296"/>
      <c r="S8" s="1296"/>
      <c r="T8" s="1296"/>
      <c r="U8" s="1296"/>
      <c r="V8" s="1296"/>
      <c r="W8" s="1296"/>
      <c r="X8" s="1296"/>
      <c r="Y8" s="1296"/>
      <c r="Z8" s="1296"/>
      <c r="AA8" s="1115"/>
      <c r="AB8" s="977"/>
      <c r="AC8" s="977"/>
      <c r="AD8" s="977"/>
      <c r="AE8" s="190"/>
      <c r="AF8" s="190"/>
      <c r="AG8" s="190"/>
      <c r="AH8" s="190"/>
      <c r="AI8" s="190"/>
    </row>
    <row r="9" spans="1:35" s="193" customFormat="1" ht="13.5" thickBot="1">
      <c r="A9" s="978"/>
      <c r="B9" s="978"/>
      <c r="C9" s="979"/>
      <c r="D9" s="979"/>
      <c r="E9" s="979"/>
      <c r="F9" s="979"/>
      <c r="G9" s="979"/>
      <c r="H9" s="980"/>
      <c r="I9" s="979"/>
      <c r="J9" s="979"/>
      <c r="K9" s="979"/>
      <c r="L9" s="979"/>
      <c r="M9" s="979"/>
      <c r="N9" s="979"/>
      <c r="O9" s="979"/>
      <c r="P9" s="979"/>
      <c r="Q9" s="979"/>
      <c r="R9" s="979"/>
      <c r="S9" s="979"/>
      <c r="T9" s="979"/>
      <c r="U9" s="979"/>
      <c r="V9" s="979"/>
      <c r="W9" s="979"/>
      <c r="X9" s="979"/>
      <c r="Y9" s="979"/>
      <c r="Z9" s="978"/>
      <c r="AA9" s="978"/>
      <c r="AB9" s="977"/>
      <c r="AC9" s="977"/>
      <c r="AD9" s="977"/>
      <c r="AE9" s="190"/>
      <c r="AF9" s="190"/>
      <c r="AG9" s="190"/>
      <c r="AH9" s="190"/>
      <c r="AI9" s="190"/>
    </row>
    <row r="10" spans="1:35" s="193" customFormat="1" ht="13.5" thickBot="1">
      <c r="A10" s="981" t="s">
        <v>268</v>
      </c>
      <c r="B10" s="978"/>
      <c r="C10" s="1297" t="s">
        <v>319</v>
      </c>
      <c r="D10" s="1298"/>
      <c r="E10" s="1298"/>
      <c r="F10" s="1298"/>
      <c r="G10" s="1298"/>
      <c r="H10" s="1299"/>
      <c r="I10" s="979"/>
      <c r="J10" s="1297" t="s">
        <v>320</v>
      </c>
      <c r="K10" s="1298"/>
      <c r="L10" s="1298"/>
      <c r="M10" s="1298"/>
      <c r="N10" s="1298"/>
      <c r="O10" s="1299"/>
      <c r="P10" s="979"/>
      <c r="Q10" s="1297" t="s">
        <v>321</v>
      </c>
      <c r="R10" s="1298"/>
      <c r="S10" s="1298"/>
      <c r="T10" s="1298"/>
      <c r="U10" s="1298"/>
      <c r="V10" s="1299"/>
      <c r="W10" s="979"/>
      <c r="X10" s="1300" t="s">
        <v>322</v>
      </c>
      <c r="Y10" s="1301"/>
      <c r="Z10" s="1301"/>
      <c r="AA10" s="1302"/>
      <c r="AB10" s="977"/>
      <c r="AC10" s="977"/>
      <c r="AD10" s="977"/>
      <c r="AE10" s="190"/>
      <c r="AF10" s="190"/>
      <c r="AG10" s="190"/>
      <c r="AH10" s="190"/>
      <c r="AI10" s="190"/>
    </row>
    <row r="11" spans="1:35" s="193" customFormat="1" ht="12" customHeight="1">
      <c r="A11" s="978"/>
      <c r="B11" s="978"/>
      <c r="C11" s="1294" t="s">
        <v>269</v>
      </c>
      <c r="D11" s="1294" t="s">
        <v>270</v>
      </c>
      <c r="E11" s="1294" t="s">
        <v>271</v>
      </c>
      <c r="F11" s="1294" t="s">
        <v>272</v>
      </c>
      <c r="G11" s="982" t="s">
        <v>314</v>
      </c>
      <c r="H11" s="983"/>
      <c r="I11" s="979"/>
      <c r="J11" s="1290" t="s">
        <v>273</v>
      </c>
      <c r="K11" s="1290" t="s">
        <v>274</v>
      </c>
      <c r="L11" s="1290" t="s">
        <v>275</v>
      </c>
      <c r="M11" s="1290" t="s">
        <v>272</v>
      </c>
      <c r="N11" s="982" t="s">
        <v>314</v>
      </c>
      <c r="O11" s="982"/>
      <c r="P11" s="979"/>
      <c r="Q11" s="1294" t="s">
        <v>269</v>
      </c>
      <c r="R11" s="1294" t="s">
        <v>270</v>
      </c>
      <c r="S11" s="1294" t="s">
        <v>271</v>
      </c>
      <c r="T11" s="1294" t="s">
        <v>272</v>
      </c>
      <c r="U11" s="982" t="s">
        <v>314</v>
      </c>
      <c r="V11" s="983"/>
      <c r="W11" s="979"/>
      <c r="X11" s="1292" t="s">
        <v>276</v>
      </c>
      <c r="Y11" s="984" t="s">
        <v>277</v>
      </c>
      <c r="Z11" s="982" t="s">
        <v>314</v>
      </c>
      <c r="AA11" s="982"/>
      <c r="AB11" s="977"/>
      <c r="AC11" s="977"/>
      <c r="AD11" s="977"/>
      <c r="AE11" s="190"/>
      <c r="AF11" s="190"/>
      <c r="AG11" s="190"/>
      <c r="AH11" s="190"/>
      <c r="AI11" s="190"/>
    </row>
    <row r="12" spans="1:35" s="193" customFormat="1" ht="12" customHeight="1" thickBot="1">
      <c r="A12" s="985" t="s">
        <v>315</v>
      </c>
      <c r="B12" s="978"/>
      <c r="C12" s="1291"/>
      <c r="D12" s="1291"/>
      <c r="E12" s="1291"/>
      <c r="F12" s="1291"/>
      <c r="G12" s="986" t="s">
        <v>316</v>
      </c>
      <c r="H12" s="987" t="s">
        <v>278</v>
      </c>
      <c r="I12" s="988"/>
      <c r="J12" s="1291"/>
      <c r="K12" s="1291"/>
      <c r="L12" s="1291"/>
      <c r="M12" s="1291"/>
      <c r="N12" s="986" t="s">
        <v>316</v>
      </c>
      <c r="O12" s="987" t="s">
        <v>278</v>
      </c>
      <c r="P12" s="978"/>
      <c r="Q12" s="1291"/>
      <c r="R12" s="1291"/>
      <c r="S12" s="1291"/>
      <c r="T12" s="1291"/>
      <c r="U12" s="986" t="s">
        <v>316</v>
      </c>
      <c r="V12" s="987" t="s">
        <v>278</v>
      </c>
      <c r="W12" s="978"/>
      <c r="X12" s="1293"/>
      <c r="Y12" s="989" t="s">
        <v>279</v>
      </c>
      <c r="Z12" s="986" t="s">
        <v>316</v>
      </c>
      <c r="AA12" s="986" t="s">
        <v>278</v>
      </c>
      <c r="AB12" s="977"/>
      <c r="AC12" s="977"/>
      <c r="AD12" s="977"/>
      <c r="AE12" s="977"/>
    </row>
    <row r="13" spans="1:35" s="193" customFormat="1" ht="15.5" thickBot="1">
      <c r="A13" s="990" t="s">
        <v>317</v>
      </c>
      <c r="B13" s="978"/>
      <c r="C13" s="991">
        <v>557.58399999999995</v>
      </c>
      <c r="D13" s="992">
        <v>553.03599999999994</v>
      </c>
      <c r="E13" s="993"/>
      <c r="F13" s="994">
        <v>546.73500000000001</v>
      </c>
      <c r="G13" s="995">
        <v>3.43100000000004</v>
      </c>
      <c r="H13" s="996">
        <v>6.3150648623975236E-3</v>
      </c>
      <c r="I13" s="988"/>
      <c r="J13" s="991">
        <v>403.13799999999998</v>
      </c>
      <c r="K13" s="992">
        <v>535.01300000000003</v>
      </c>
      <c r="L13" s="993">
        <v>550.46400000000006</v>
      </c>
      <c r="M13" s="994">
        <v>540.92200000000003</v>
      </c>
      <c r="N13" s="995">
        <v>2.9630000000000791</v>
      </c>
      <c r="O13" s="996">
        <v>5.507854687810898E-3</v>
      </c>
      <c r="P13" s="978"/>
      <c r="Q13" s="991">
        <v>570</v>
      </c>
      <c r="R13" s="992">
        <v>563.85299999999995</v>
      </c>
      <c r="S13" s="993"/>
      <c r="T13" s="994">
        <v>512.44299999999998</v>
      </c>
      <c r="U13" s="995">
        <v>-0.40200000000004366</v>
      </c>
      <c r="V13" s="996">
        <v>-7.8386257056228814E-4</v>
      </c>
      <c r="W13" s="978"/>
      <c r="X13" s="997">
        <v>539.22260000000006</v>
      </c>
      <c r="Y13" s="1117">
        <v>242.45620503597124</v>
      </c>
      <c r="Z13" s="995">
        <v>2.6326000000000249</v>
      </c>
      <c r="AA13" s="996">
        <v>4.906166719469196E-3</v>
      </c>
      <c r="AB13" s="977"/>
      <c r="AC13" s="977"/>
      <c r="AD13" s="977"/>
      <c r="AE13" s="977"/>
      <c r="AF13" s="998"/>
    </row>
    <row r="14" spans="1:35" s="193" customFormat="1" ht="2.15" customHeight="1">
      <c r="A14" s="999"/>
      <c r="B14" s="978"/>
      <c r="C14" s="999"/>
      <c r="D14" s="979"/>
      <c r="E14" s="979"/>
      <c r="F14" s="979"/>
      <c r="G14" s="979"/>
      <c r="H14" s="1000"/>
      <c r="I14" s="979"/>
      <c r="J14" s="979"/>
      <c r="K14" s="979"/>
      <c r="L14" s="979"/>
      <c r="M14" s="979"/>
      <c r="N14" s="979"/>
      <c r="O14" s="1001"/>
      <c r="P14" s="978"/>
      <c r="Q14" s="999"/>
      <c r="R14" s="979"/>
      <c r="S14" s="979"/>
      <c r="T14" s="979"/>
      <c r="U14" s="979"/>
      <c r="V14" s="1000"/>
      <c r="W14" s="978"/>
      <c r="X14" s="1002"/>
      <c r="Y14" s="1003"/>
      <c r="Z14" s="999"/>
      <c r="AA14" s="999"/>
      <c r="AB14" s="977"/>
      <c r="AC14" s="977"/>
      <c r="AD14" s="977"/>
      <c r="AE14" s="977"/>
    </row>
    <row r="15" spans="1:35" s="193" customFormat="1" ht="2.9" customHeight="1">
      <c r="A15" s="1004"/>
      <c r="B15" s="978"/>
      <c r="C15" s="1004"/>
      <c r="D15" s="1004"/>
      <c r="E15" s="1004"/>
      <c r="F15" s="1004"/>
      <c r="G15" s="1005"/>
      <c r="H15" s="1006"/>
      <c r="I15" s="1004"/>
      <c r="J15" s="1004"/>
      <c r="K15" s="1004"/>
      <c r="L15" s="1004"/>
      <c r="M15" s="1004"/>
      <c r="N15" s="1004"/>
      <c r="O15" s="1007"/>
      <c r="P15" s="1004"/>
      <c r="Q15" s="1004"/>
      <c r="R15" s="1004"/>
      <c r="S15" s="1004"/>
      <c r="T15" s="1004"/>
      <c r="U15" s="1005"/>
      <c r="V15" s="1006"/>
      <c r="W15" s="1004"/>
      <c r="X15" s="1004"/>
      <c r="Y15" s="1004"/>
      <c r="Z15" s="1008"/>
      <c r="AA15" s="1008"/>
      <c r="AB15" s="977"/>
      <c r="AC15" s="977"/>
      <c r="AD15" s="977"/>
      <c r="AE15" s="977"/>
    </row>
    <row r="16" spans="1:35" s="193" customFormat="1" ht="13.5" thickBot="1">
      <c r="A16" s="1004"/>
      <c r="B16" s="978"/>
      <c r="C16" s="1114" t="s">
        <v>280</v>
      </c>
      <c r="D16" s="1114" t="s">
        <v>281</v>
      </c>
      <c r="E16" s="1114" t="s">
        <v>282</v>
      </c>
      <c r="F16" s="1114" t="s">
        <v>283</v>
      </c>
      <c r="G16" s="1114"/>
      <c r="H16" s="1009"/>
      <c r="I16" s="979"/>
      <c r="J16" s="1114" t="s">
        <v>280</v>
      </c>
      <c r="K16" s="1114" t="s">
        <v>281</v>
      </c>
      <c r="L16" s="1114" t="s">
        <v>282</v>
      </c>
      <c r="M16" s="1114" t="s">
        <v>283</v>
      </c>
      <c r="N16" s="1010"/>
      <c r="O16" s="1011"/>
      <c r="P16" s="979"/>
      <c r="Q16" s="1114" t="s">
        <v>280</v>
      </c>
      <c r="R16" s="1114" t="s">
        <v>281</v>
      </c>
      <c r="S16" s="1114" t="s">
        <v>282</v>
      </c>
      <c r="T16" s="1114" t="s">
        <v>283</v>
      </c>
      <c r="U16" s="1114"/>
      <c r="V16" s="1009"/>
      <c r="W16" s="978"/>
      <c r="X16" s="1113" t="s">
        <v>276</v>
      </c>
      <c r="Y16" s="979"/>
      <c r="Z16" s="1008"/>
      <c r="AA16" s="1008"/>
      <c r="AB16" s="977"/>
      <c r="AC16" s="977"/>
      <c r="AD16" s="977"/>
      <c r="AE16" s="977"/>
    </row>
    <row r="17" spans="1:31" s="193" customFormat="1">
      <c r="A17" s="1012" t="s">
        <v>284</v>
      </c>
      <c r="B17" s="978"/>
      <c r="C17" s="1013">
        <v>518.21669999999995</v>
      </c>
      <c r="D17" s="1014">
        <v>453.71719999999999</v>
      </c>
      <c r="E17" s="1014" t="s">
        <v>329</v>
      </c>
      <c r="F17" s="1015">
        <v>509.51080000000002</v>
      </c>
      <c r="G17" s="1016">
        <v>1.391900000000021</v>
      </c>
      <c r="H17" s="1017">
        <v>2.7393194781772934E-3</v>
      </c>
      <c r="I17" s="1018"/>
      <c r="J17" s="1013" t="s">
        <v>329</v>
      </c>
      <c r="K17" s="1014" t="s">
        <v>329</v>
      </c>
      <c r="L17" s="1014" t="s">
        <v>329</v>
      </c>
      <c r="M17" s="1015" t="s">
        <v>329</v>
      </c>
      <c r="N17" s="1016"/>
      <c r="O17" s="1017"/>
      <c r="P17" s="978"/>
      <c r="Q17" s="1013" t="s">
        <v>329</v>
      </c>
      <c r="R17" s="1014" t="s">
        <v>329</v>
      </c>
      <c r="S17" s="1014" t="s">
        <v>329</v>
      </c>
      <c r="T17" s="1015" t="s">
        <v>329</v>
      </c>
      <c r="U17" s="1016" t="s">
        <v>329</v>
      </c>
      <c r="V17" s="1019" t="s">
        <v>329</v>
      </c>
      <c r="W17" s="978"/>
      <c r="X17" s="1020">
        <v>476.82170000000002</v>
      </c>
      <c r="Y17" s="1021"/>
      <c r="Z17" s="1022">
        <v>1.3026000000000408</v>
      </c>
      <c r="AA17" s="1019">
        <v>2.7393221428961834E-3</v>
      </c>
      <c r="AB17" s="1023"/>
      <c r="AC17" s="1023"/>
      <c r="AD17" s="1023"/>
      <c r="AE17" s="1023"/>
    </row>
    <row r="18" spans="1:31" s="193" customFormat="1">
      <c r="A18" s="1024" t="s">
        <v>285</v>
      </c>
      <c r="B18" s="978"/>
      <c r="C18" s="1025" t="s">
        <v>329</v>
      </c>
      <c r="D18" s="1026">
        <v>442.72930000000002</v>
      </c>
      <c r="E18" s="1026" t="s">
        <v>329</v>
      </c>
      <c r="F18" s="1027">
        <v>442.72930000000002</v>
      </c>
      <c r="G18" s="1028"/>
      <c r="H18" s="1029">
        <v>0</v>
      </c>
      <c r="I18" s="1018"/>
      <c r="J18" s="1025" t="s">
        <v>329</v>
      </c>
      <c r="K18" s="1026" t="s">
        <v>329</v>
      </c>
      <c r="L18" s="1026" t="s">
        <v>329</v>
      </c>
      <c r="M18" s="1027" t="s">
        <v>329</v>
      </c>
      <c r="N18" s="1028" t="s">
        <v>329</v>
      </c>
      <c r="O18" s="1030" t="s">
        <v>329</v>
      </c>
      <c r="P18" s="978"/>
      <c r="Q18" s="1025" t="s">
        <v>329</v>
      </c>
      <c r="R18" s="1026" t="s">
        <v>329</v>
      </c>
      <c r="S18" s="1026" t="s">
        <v>329</v>
      </c>
      <c r="T18" s="1027" t="s">
        <v>329</v>
      </c>
      <c r="U18" s="1028" t="s">
        <v>329</v>
      </c>
      <c r="V18" s="1030" t="s">
        <v>329</v>
      </c>
      <c r="W18" s="978"/>
      <c r="X18" s="1031">
        <v>303.99619999999999</v>
      </c>
      <c r="Y18" s="979"/>
      <c r="Z18" s="1032" t="s">
        <v>329</v>
      </c>
      <c r="AA18" s="1030" t="s">
        <v>329</v>
      </c>
      <c r="AB18" s="1023"/>
      <c r="AC18" s="1023"/>
      <c r="AD18" s="1023"/>
      <c r="AE18" s="1023"/>
    </row>
    <row r="19" spans="1:31" s="193" customFormat="1">
      <c r="A19" s="1024" t="s">
        <v>286</v>
      </c>
      <c r="B19" s="978"/>
      <c r="C19" s="1025">
        <v>469.14929999999998</v>
      </c>
      <c r="D19" s="1026">
        <v>473.8503</v>
      </c>
      <c r="E19" s="1026">
        <v>469.49529999999999</v>
      </c>
      <c r="F19" s="1027">
        <v>471.45209999999997</v>
      </c>
      <c r="G19" s="1028">
        <v>-1.8612000000000535</v>
      </c>
      <c r="H19" s="1029">
        <v>-3.9322791056157769E-3</v>
      </c>
      <c r="I19" s="1018"/>
      <c r="J19" s="1025" t="s">
        <v>329</v>
      </c>
      <c r="K19" s="1026" t="s">
        <v>329</v>
      </c>
      <c r="L19" s="1026" t="s">
        <v>329</v>
      </c>
      <c r="M19" s="1027" t="s">
        <v>329</v>
      </c>
      <c r="N19" s="1028" t="s">
        <v>329</v>
      </c>
      <c r="O19" s="1030" t="s">
        <v>329</v>
      </c>
      <c r="P19" s="978"/>
      <c r="Q19" s="1025" t="s">
        <v>329</v>
      </c>
      <c r="R19" s="1026" t="s">
        <v>456</v>
      </c>
      <c r="S19" s="1026">
        <v>203.9631</v>
      </c>
      <c r="T19" s="1027" t="s">
        <v>456</v>
      </c>
      <c r="U19" s="1028" t="s">
        <v>329</v>
      </c>
      <c r="V19" s="1030" t="s">
        <v>329</v>
      </c>
      <c r="W19" s="978"/>
      <c r="X19" s="1031" t="s">
        <v>456</v>
      </c>
      <c r="Y19" s="979"/>
      <c r="Z19" s="1032" t="s">
        <v>329</v>
      </c>
      <c r="AA19" s="1030" t="s">
        <v>329</v>
      </c>
      <c r="AB19" s="1023"/>
      <c r="AC19" s="1023"/>
      <c r="AD19" s="1023"/>
      <c r="AE19" s="1023"/>
    </row>
    <row r="20" spans="1:31" s="193" customFormat="1">
      <c r="A20" s="1024" t="s">
        <v>287</v>
      </c>
      <c r="B20" s="978"/>
      <c r="C20" s="1025" t="s">
        <v>329</v>
      </c>
      <c r="D20" s="1026">
        <v>450.11540000000002</v>
      </c>
      <c r="E20" s="1026">
        <v>431.4434</v>
      </c>
      <c r="F20" s="1027">
        <v>439.72239999999999</v>
      </c>
      <c r="G20" s="1028">
        <v>1.202699999999993</v>
      </c>
      <c r="H20" s="1029">
        <v>2.7426361917148867E-3</v>
      </c>
      <c r="I20" s="1018"/>
      <c r="J20" s="1025" t="s">
        <v>329</v>
      </c>
      <c r="K20" s="1026" t="s">
        <v>329</v>
      </c>
      <c r="L20" s="1026" t="s">
        <v>329</v>
      </c>
      <c r="M20" s="1027" t="s">
        <v>329</v>
      </c>
      <c r="N20" s="1028" t="s">
        <v>329</v>
      </c>
      <c r="O20" s="1030" t="s">
        <v>329</v>
      </c>
      <c r="P20" s="978"/>
      <c r="Q20" s="1025" t="s">
        <v>329</v>
      </c>
      <c r="R20" s="1026">
        <v>494.86279999999999</v>
      </c>
      <c r="S20" s="1026">
        <v>508.91590000000002</v>
      </c>
      <c r="T20" s="1027">
        <v>504.43560000000002</v>
      </c>
      <c r="U20" s="1028">
        <v>1.6717000000000439</v>
      </c>
      <c r="V20" s="1030">
        <v>3.3250199546945858E-3</v>
      </c>
      <c r="W20" s="978"/>
      <c r="X20" s="1033">
        <v>487.69040000000001</v>
      </c>
      <c r="Y20" s="978"/>
      <c r="Z20" s="1032">
        <v>1.5504000000000246</v>
      </c>
      <c r="AA20" s="1030">
        <v>3.1892047558317316E-3</v>
      </c>
      <c r="AB20" s="1023"/>
      <c r="AC20" s="1023"/>
      <c r="AD20" s="1023"/>
      <c r="AE20" s="1023"/>
    </row>
    <row r="21" spans="1:31" s="193" customFormat="1">
      <c r="A21" s="1024" t="s">
        <v>288</v>
      </c>
      <c r="B21" s="978"/>
      <c r="C21" s="1025">
        <v>560.10230000000001</v>
      </c>
      <c r="D21" s="1026">
        <v>576.51459999999997</v>
      </c>
      <c r="E21" s="1026" t="s">
        <v>329</v>
      </c>
      <c r="F21" s="1027">
        <v>568.14440000000002</v>
      </c>
      <c r="G21" s="1028">
        <v>12.353900000000067</v>
      </c>
      <c r="H21" s="1029">
        <v>2.222761993952771E-2</v>
      </c>
      <c r="I21" s="1018"/>
      <c r="J21" s="1025" t="s">
        <v>329</v>
      </c>
      <c r="K21" s="1026" t="s">
        <v>329</v>
      </c>
      <c r="L21" s="1026" t="s">
        <v>329</v>
      </c>
      <c r="M21" s="1027" t="s">
        <v>329</v>
      </c>
      <c r="N21" s="1028" t="s">
        <v>329</v>
      </c>
      <c r="O21" s="1030" t="s">
        <v>329</v>
      </c>
      <c r="P21" s="978"/>
      <c r="Q21" s="1025" t="s">
        <v>329</v>
      </c>
      <c r="R21" s="1026">
        <v>454.86700000000002</v>
      </c>
      <c r="S21" s="1026" t="s">
        <v>329</v>
      </c>
      <c r="T21" s="1027">
        <v>454.86700000000002</v>
      </c>
      <c r="U21" s="1028" t="s">
        <v>329</v>
      </c>
      <c r="V21" s="1030" t="s">
        <v>329</v>
      </c>
      <c r="W21" s="978"/>
      <c r="X21" s="1033">
        <v>566.40679999999998</v>
      </c>
      <c r="Y21" s="979"/>
      <c r="Z21" s="1032">
        <v>12.164400000000001</v>
      </c>
      <c r="AA21" s="1030">
        <v>2.1947797570160743E-2</v>
      </c>
      <c r="AB21" s="1023"/>
      <c r="AC21" s="1023"/>
      <c r="AD21" s="1023"/>
      <c r="AE21" s="1023"/>
    </row>
    <row r="22" spans="1:31" s="193" customFormat="1">
      <c r="A22" s="1024" t="s">
        <v>289</v>
      </c>
      <c r="B22" s="978"/>
      <c r="C22" s="1025" t="s">
        <v>329</v>
      </c>
      <c r="D22" s="1026" t="s">
        <v>456</v>
      </c>
      <c r="E22" s="1026" t="s">
        <v>329</v>
      </c>
      <c r="F22" s="1027" t="s">
        <v>456</v>
      </c>
      <c r="G22" s="1034" t="s">
        <v>329</v>
      </c>
      <c r="H22" s="1035" t="s">
        <v>329</v>
      </c>
      <c r="I22" s="1018"/>
      <c r="J22" s="1025" t="s">
        <v>329</v>
      </c>
      <c r="K22" s="1026" t="s">
        <v>329</v>
      </c>
      <c r="L22" s="1026" t="s">
        <v>329</v>
      </c>
      <c r="M22" s="1027" t="s">
        <v>329</v>
      </c>
      <c r="N22" s="1028" t="s">
        <v>329</v>
      </c>
      <c r="O22" s="1030" t="s">
        <v>329</v>
      </c>
      <c r="P22" s="978"/>
      <c r="Q22" s="1025" t="s">
        <v>329</v>
      </c>
      <c r="R22" s="1026" t="s">
        <v>456</v>
      </c>
      <c r="S22" s="1026" t="s">
        <v>329</v>
      </c>
      <c r="T22" s="1027" t="s">
        <v>456</v>
      </c>
      <c r="U22" s="1028" t="s">
        <v>329</v>
      </c>
      <c r="V22" s="1030" t="s">
        <v>329</v>
      </c>
      <c r="W22" s="978"/>
      <c r="X22" s="1033" t="s">
        <v>456</v>
      </c>
      <c r="Y22" s="979"/>
      <c r="Z22" s="1032"/>
      <c r="AA22" s="1030"/>
      <c r="AB22" s="1023"/>
      <c r="AC22" s="1023"/>
      <c r="AD22" s="1023"/>
      <c r="AE22" s="1023"/>
    </row>
    <row r="23" spans="1:31" s="193" customFormat="1">
      <c r="A23" s="1024" t="s">
        <v>290</v>
      </c>
      <c r="B23" s="978"/>
      <c r="C23" s="1036" t="s">
        <v>329</v>
      </c>
      <c r="D23" s="1037" t="s">
        <v>329</v>
      </c>
      <c r="E23" s="1037" t="s">
        <v>329</v>
      </c>
      <c r="F23" s="1038" t="s">
        <v>329</v>
      </c>
      <c r="G23" s="1028"/>
      <c r="H23" s="1029"/>
      <c r="I23" s="1039"/>
      <c r="J23" s="1036">
        <v>518.65030000000002</v>
      </c>
      <c r="K23" s="1037">
        <v>534.5127</v>
      </c>
      <c r="L23" s="1037">
        <v>558.35550000000001</v>
      </c>
      <c r="M23" s="1038">
        <v>545.91840000000002</v>
      </c>
      <c r="N23" s="1028">
        <v>3.1127999999999929</v>
      </c>
      <c r="O23" s="1030">
        <v>5.7346497530608165E-3</v>
      </c>
      <c r="P23" s="978"/>
      <c r="Q23" s="1036" t="s">
        <v>329</v>
      </c>
      <c r="R23" s="1037" t="s">
        <v>329</v>
      </c>
      <c r="S23" s="1037" t="s">
        <v>329</v>
      </c>
      <c r="T23" s="1038" t="s">
        <v>329</v>
      </c>
      <c r="U23" s="1028" t="s">
        <v>329</v>
      </c>
      <c r="V23" s="1030" t="s">
        <v>329</v>
      </c>
      <c r="W23" s="978"/>
      <c r="X23" s="1033">
        <v>545.91840000000002</v>
      </c>
      <c r="Y23" s="1021"/>
      <c r="Z23" s="1032">
        <v>3.1127999999999929</v>
      </c>
      <c r="AA23" s="1030">
        <v>5.7346497530608165E-3</v>
      </c>
      <c r="AB23" s="1023"/>
      <c r="AC23" s="1023"/>
      <c r="AD23" s="1023"/>
      <c r="AE23" s="1023"/>
    </row>
    <row r="24" spans="1:31" s="193" customFormat="1">
      <c r="A24" s="1024" t="s">
        <v>291</v>
      </c>
      <c r="B24" s="978"/>
      <c r="C24" s="1025" t="s">
        <v>329</v>
      </c>
      <c r="D24" s="1026">
        <v>473.13260000000002</v>
      </c>
      <c r="E24" s="1026">
        <v>474.87520000000001</v>
      </c>
      <c r="F24" s="1027">
        <v>472.98759999999999</v>
      </c>
      <c r="G24" s="1028">
        <v>0</v>
      </c>
      <c r="H24" s="1029">
        <v>0</v>
      </c>
      <c r="I24" s="1018"/>
      <c r="J24" s="1025" t="s">
        <v>329</v>
      </c>
      <c r="K24" s="1026" t="s">
        <v>329</v>
      </c>
      <c r="L24" s="1026" t="s">
        <v>329</v>
      </c>
      <c r="M24" s="1027" t="s">
        <v>329</v>
      </c>
      <c r="N24" s="1028" t="s">
        <v>329</v>
      </c>
      <c r="O24" s="1030" t="s">
        <v>329</v>
      </c>
      <c r="P24" s="978"/>
      <c r="Q24" s="1025" t="s">
        <v>329</v>
      </c>
      <c r="R24" s="1026">
        <v>501.52710000000002</v>
      </c>
      <c r="S24" s="1026">
        <v>534.6653</v>
      </c>
      <c r="T24" s="1027">
        <v>501.52710000000002</v>
      </c>
      <c r="U24" s="1028" t="s">
        <v>329</v>
      </c>
      <c r="V24" s="1030" t="s">
        <v>329</v>
      </c>
      <c r="W24" s="978"/>
      <c r="X24" s="1033">
        <v>487.75470000000001</v>
      </c>
      <c r="Y24" s="1021"/>
      <c r="Z24" s="1032" t="s">
        <v>329</v>
      </c>
      <c r="AA24" s="1030" t="s">
        <v>329</v>
      </c>
      <c r="AB24" s="1023"/>
      <c r="AC24" s="1023"/>
      <c r="AD24" s="1023"/>
      <c r="AE24" s="1023"/>
    </row>
    <row r="25" spans="1:31" s="193" customFormat="1">
      <c r="A25" s="1024" t="s">
        <v>292</v>
      </c>
      <c r="B25" s="978"/>
      <c r="C25" s="1025">
        <v>573.42439999999999</v>
      </c>
      <c r="D25" s="1026">
        <v>586.07830000000001</v>
      </c>
      <c r="E25" s="1026" t="s">
        <v>329</v>
      </c>
      <c r="F25" s="1027">
        <v>577.49419999999998</v>
      </c>
      <c r="G25" s="1028">
        <v>1.7817000000000007</v>
      </c>
      <c r="H25" s="1029">
        <v>3.094773867164502E-3</v>
      </c>
      <c r="I25" s="1018"/>
      <c r="J25" s="1025" t="s">
        <v>329</v>
      </c>
      <c r="K25" s="1026" t="s">
        <v>329</v>
      </c>
      <c r="L25" s="1026" t="s">
        <v>329</v>
      </c>
      <c r="M25" s="1027" t="s">
        <v>329</v>
      </c>
      <c r="N25" s="1028" t="s">
        <v>329</v>
      </c>
      <c r="O25" s="1030" t="s">
        <v>329</v>
      </c>
      <c r="P25" s="978"/>
      <c r="Q25" s="1025">
        <v>571.56370000000004</v>
      </c>
      <c r="R25" s="1026">
        <v>587.46190000000001</v>
      </c>
      <c r="S25" s="1026">
        <v>534.6653</v>
      </c>
      <c r="T25" s="1027">
        <v>581.01570000000004</v>
      </c>
      <c r="U25" s="1028">
        <v>0.48710000000005493</v>
      </c>
      <c r="V25" s="1030">
        <v>8.390628816565826E-4</v>
      </c>
      <c r="W25" s="978"/>
      <c r="X25" s="1033">
        <v>579.31560000000002</v>
      </c>
      <c r="Y25" s="1021"/>
      <c r="Z25" s="1032">
        <v>1.1119999999999663</v>
      </c>
      <c r="AA25" s="1030">
        <v>1.9231979876983551E-3</v>
      </c>
      <c r="AB25" s="1023"/>
      <c r="AC25" s="1023"/>
      <c r="AD25" s="1023"/>
      <c r="AE25" s="1023"/>
    </row>
    <row r="26" spans="1:31" s="193" customFormat="1">
      <c r="A26" s="1024" t="s">
        <v>293</v>
      </c>
      <c r="B26" s="978"/>
      <c r="C26" s="1036">
        <v>551.54129999999998</v>
      </c>
      <c r="D26" s="1037">
        <v>556.25120000000004</v>
      </c>
      <c r="E26" s="1037">
        <v>512.71220000000005</v>
      </c>
      <c r="F26" s="1038">
        <v>547.71640000000002</v>
      </c>
      <c r="G26" s="1028">
        <v>4.050200000000018</v>
      </c>
      <c r="H26" s="1029">
        <v>7.449791802396355E-3</v>
      </c>
      <c r="I26" s="1018"/>
      <c r="J26" s="1036" t="s">
        <v>329</v>
      </c>
      <c r="K26" s="1037">
        <v>538</v>
      </c>
      <c r="L26" s="1037" t="s">
        <v>94</v>
      </c>
      <c r="M26" s="1038">
        <v>514.37149999999997</v>
      </c>
      <c r="N26" s="1028">
        <v>2.1658999999999651</v>
      </c>
      <c r="O26" s="1030">
        <v>4.2285754001907261E-3</v>
      </c>
      <c r="P26" s="978"/>
      <c r="Q26" s="1036" t="s">
        <v>329</v>
      </c>
      <c r="R26" s="1037" t="s">
        <v>329</v>
      </c>
      <c r="S26" s="1037" t="s">
        <v>329</v>
      </c>
      <c r="T26" s="1038" t="s">
        <v>329</v>
      </c>
      <c r="U26" s="1028" t="s">
        <v>329</v>
      </c>
      <c r="V26" s="1030" t="s">
        <v>329</v>
      </c>
      <c r="W26" s="978"/>
      <c r="X26" s="1033">
        <v>502.8963</v>
      </c>
      <c r="Y26" s="979"/>
      <c r="Z26" s="1032">
        <v>3.4932000000000016</v>
      </c>
      <c r="AA26" s="1030">
        <v>6.9947503329474969E-3</v>
      </c>
      <c r="AB26" s="1023"/>
      <c r="AC26" s="1023"/>
      <c r="AD26" s="1023"/>
      <c r="AE26" s="1023"/>
    </row>
    <row r="27" spans="1:31" s="193" customFormat="1">
      <c r="A27" s="1024" t="s">
        <v>294</v>
      </c>
      <c r="B27" s="978"/>
      <c r="C27" s="1036">
        <v>511.78440000000001</v>
      </c>
      <c r="D27" s="1037">
        <v>532.55319999999995</v>
      </c>
      <c r="E27" s="1037" t="s">
        <v>329</v>
      </c>
      <c r="F27" s="1038">
        <v>527.61869999999999</v>
      </c>
      <c r="G27" s="1028">
        <v>5.9995999999999867</v>
      </c>
      <c r="H27" s="1029">
        <v>1.150187943654668E-2</v>
      </c>
      <c r="I27" s="1018"/>
      <c r="J27" s="1036" t="s">
        <v>329</v>
      </c>
      <c r="K27" s="1037" t="s">
        <v>329</v>
      </c>
      <c r="L27" s="1037" t="s">
        <v>329</v>
      </c>
      <c r="M27" s="1038" t="s">
        <v>329</v>
      </c>
      <c r="N27" s="1028" t="s">
        <v>329</v>
      </c>
      <c r="O27" s="1030" t="s">
        <v>329</v>
      </c>
      <c r="P27" s="978"/>
      <c r="Q27" s="1036" t="s">
        <v>329</v>
      </c>
      <c r="R27" s="1037">
        <v>535.11</v>
      </c>
      <c r="S27" s="1037">
        <v>535.11</v>
      </c>
      <c r="T27" s="1038">
        <v>535.11</v>
      </c>
      <c r="U27" s="1028" t="s">
        <v>329</v>
      </c>
      <c r="V27" s="1030" t="s">
        <v>329</v>
      </c>
      <c r="W27" s="978"/>
      <c r="X27" s="1033">
        <v>527.97919999999999</v>
      </c>
      <c r="Y27" s="979"/>
      <c r="Z27" s="1032">
        <v>31.458699999999965</v>
      </c>
      <c r="AA27" s="1030">
        <v>6.3358310482648728E-2</v>
      </c>
      <c r="AB27" s="1023"/>
      <c r="AC27" s="1023"/>
      <c r="AD27" s="1023"/>
      <c r="AE27" s="1023"/>
    </row>
    <row r="28" spans="1:31" s="193" customFormat="1">
      <c r="A28" s="1024" t="s">
        <v>295</v>
      </c>
      <c r="B28" s="978"/>
      <c r="C28" s="1025">
        <v>567.10519999999997</v>
      </c>
      <c r="D28" s="1026">
        <v>501.69310000000002</v>
      </c>
      <c r="E28" s="1026">
        <v>461.83300000000003</v>
      </c>
      <c r="F28" s="1027">
        <v>556.53710000000001</v>
      </c>
      <c r="G28" s="1040">
        <v>-5.9517999999999347</v>
      </c>
      <c r="H28" s="1029">
        <v>-1.0581186579859514E-2</v>
      </c>
      <c r="I28" s="1018"/>
      <c r="J28" s="1025" t="s">
        <v>329</v>
      </c>
      <c r="K28" s="1026" t="s">
        <v>329</v>
      </c>
      <c r="L28" s="1026" t="s">
        <v>329</v>
      </c>
      <c r="M28" s="1027" t="s">
        <v>329</v>
      </c>
      <c r="N28" s="1028" t="s">
        <v>329</v>
      </c>
      <c r="O28" s="1030" t="s">
        <v>329</v>
      </c>
      <c r="P28" s="978"/>
      <c r="Q28" s="1025">
        <v>563.13319999999999</v>
      </c>
      <c r="R28" s="1026">
        <v>575.61749999999995</v>
      </c>
      <c r="S28" s="1026">
        <v>536.27170000000001</v>
      </c>
      <c r="T28" s="1027">
        <v>561.03520000000003</v>
      </c>
      <c r="U28" s="1028">
        <v>-21.069999999999936</v>
      </c>
      <c r="V28" s="1030">
        <v>-3.6196206458901092E-2</v>
      </c>
      <c r="W28" s="978"/>
      <c r="X28" s="1033">
        <v>556.82159999999999</v>
      </c>
      <c r="Y28" s="979"/>
      <c r="Z28" s="1032">
        <v>-6.9080999999999904</v>
      </c>
      <c r="AA28" s="1030">
        <v>-1.2254277182841333E-2</v>
      </c>
      <c r="AB28" s="1023"/>
      <c r="AC28" s="1023"/>
      <c r="AD28" s="1023"/>
      <c r="AE28" s="1023"/>
    </row>
    <row r="29" spans="1:31" s="193" customFormat="1">
      <c r="A29" s="1024" t="s">
        <v>296</v>
      </c>
      <c r="B29" s="978"/>
      <c r="C29" s="1025" t="s">
        <v>329</v>
      </c>
      <c r="D29" s="1026" t="s">
        <v>329</v>
      </c>
      <c r="E29" s="1026" t="s">
        <v>329</v>
      </c>
      <c r="F29" s="1027" t="s">
        <v>329</v>
      </c>
      <c r="G29" s="1028">
        <v>0</v>
      </c>
      <c r="H29" s="1029">
        <v>0</v>
      </c>
      <c r="I29" s="1018"/>
      <c r="J29" s="1025" t="s">
        <v>329</v>
      </c>
      <c r="K29" s="1026" t="s">
        <v>329</v>
      </c>
      <c r="L29" s="1026" t="s">
        <v>329</v>
      </c>
      <c r="M29" s="1027" t="s">
        <v>329</v>
      </c>
      <c r="N29" s="1028" t="s">
        <v>329</v>
      </c>
      <c r="O29" s="1030" t="s">
        <v>329</v>
      </c>
      <c r="P29" s="978"/>
      <c r="Q29" s="1025" t="s">
        <v>329</v>
      </c>
      <c r="R29" s="1026" t="s">
        <v>329</v>
      </c>
      <c r="S29" s="1026" t="s">
        <v>329</v>
      </c>
      <c r="T29" s="1027" t="s">
        <v>329</v>
      </c>
      <c r="U29" s="1028" t="s">
        <v>329</v>
      </c>
      <c r="V29" s="1030" t="s">
        <v>329</v>
      </c>
      <c r="W29" s="978"/>
      <c r="X29" s="1033" t="s">
        <v>329</v>
      </c>
      <c r="Y29" s="1021"/>
      <c r="Z29" s="1032" t="s">
        <v>329</v>
      </c>
      <c r="AA29" s="1030" t="s">
        <v>329</v>
      </c>
      <c r="AB29" s="1023"/>
      <c r="AC29" s="1023"/>
      <c r="AD29" s="1023"/>
      <c r="AE29" s="1023"/>
    </row>
    <row r="30" spans="1:31" s="193" customFormat="1">
      <c r="A30" s="1024" t="s">
        <v>297</v>
      </c>
      <c r="B30" s="978"/>
      <c r="C30" s="1025" t="s">
        <v>329</v>
      </c>
      <c r="D30" s="1026">
        <v>421.74680000000001</v>
      </c>
      <c r="E30" s="1026" t="s">
        <v>329</v>
      </c>
      <c r="F30" s="1027">
        <v>421.74680000000001</v>
      </c>
      <c r="G30" s="1028">
        <v>19.675700000000006</v>
      </c>
      <c r="H30" s="1029">
        <v>4.8935872287264592E-2</v>
      </c>
      <c r="I30" s="1018"/>
      <c r="J30" s="1025" t="s">
        <v>329</v>
      </c>
      <c r="K30" s="1026" t="s">
        <v>329</v>
      </c>
      <c r="L30" s="1026" t="s">
        <v>329</v>
      </c>
      <c r="M30" s="1027" t="s">
        <v>329</v>
      </c>
      <c r="N30" s="1028" t="s">
        <v>329</v>
      </c>
      <c r="O30" s="1030" t="s">
        <v>329</v>
      </c>
      <c r="P30" s="978"/>
      <c r="Q30" s="1025" t="s">
        <v>329</v>
      </c>
      <c r="R30" s="1026">
        <v>363.72570000000002</v>
      </c>
      <c r="S30" s="1026" t="s">
        <v>329</v>
      </c>
      <c r="T30" s="1027">
        <v>363.72570000000002</v>
      </c>
      <c r="U30" s="1028" t="s">
        <v>329</v>
      </c>
      <c r="V30" s="1030" t="s">
        <v>329</v>
      </c>
      <c r="W30" s="978"/>
      <c r="X30" s="1033">
        <v>409.65269999999998</v>
      </c>
      <c r="Y30" s="1021"/>
      <c r="Z30" s="1032">
        <v>15.574399999999969</v>
      </c>
      <c r="AA30" s="1030">
        <v>3.9521079947817395E-2</v>
      </c>
      <c r="AB30" s="1023"/>
      <c r="AC30" s="1023"/>
      <c r="AD30" s="1023"/>
      <c r="AE30" s="1023"/>
    </row>
    <row r="31" spans="1:31" s="193" customFormat="1">
      <c r="A31" s="1024" t="s">
        <v>298</v>
      </c>
      <c r="B31" s="978"/>
      <c r="C31" s="1025" t="s">
        <v>329</v>
      </c>
      <c r="D31" s="1026">
        <v>440.8929</v>
      </c>
      <c r="E31" s="1026">
        <v>448.31450000000001</v>
      </c>
      <c r="F31" s="1027">
        <v>446.06029999999998</v>
      </c>
      <c r="G31" s="1028">
        <v>6.7443999999999846</v>
      </c>
      <c r="H31" s="1029">
        <v>1.5352050768023595E-2</v>
      </c>
      <c r="I31" s="1018"/>
      <c r="J31" s="1025" t="s">
        <v>329</v>
      </c>
      <c r="K31" s="1026" t="s">
        <v>329</v>
      </c>
      <c r="L31" s="1026" t="s">
        <v>329</v>
      </c>
      <c r="M31" s="1027" t="s">
        <v>329</v>
      </c>
      <c r="N31" s="1028" t="s">
        <v>329</v>
      </c>
      <c r="O31" s="1030" t="s">
        <v>329</v>
      </c>
      <c r="P31" s="978"/>
      <c r="Q31" s="1025" t="s">
        <v>329</v>
      </c>
      <c r="R31" s="1026" t="s">
        <v>456</v>
      </c>
      <c r="S31" s="1026" t="s">
        <v>329</v>
      </c>
      <c r="T31" s="1027" t="s">
        <v>456</v>
      </c>
      <c r="U31" s="1028" t="s">
        <v>329</v>
      </c>
      <c r="V31" s="1030" t="s">
        <v>329</v>
      </c>
      <c r="W31" s="978"/>
      <c r="X31" s="1033" t="s">
        <v>456</v>
      </c>
      <c r="Y31" s="1021"/>
      <c r="Z31" s="1032" t="s">
        <v>329</v>
      </c>
      <c r="AA31" s="1030" t="s">
        <v>329</v>
      </c>
      <c r="AB31" s="1023"/>
      <c r="AC31" s="1023"/>
      <c r="AD31" s="1023"/>
      <c r="AE31" s="1023"/>
    </row>
    <row r="32" spans="1:31" s="193" customFormat="1">
      <c r="A32" s="1024" t="s">
        <v>299</v>
      </c>
      <c r="B32" s="978"/>
      <c r="C32" s="1025" t="s">
        <v>456</v>
      </c>
      <c r="D32" s="1037" t="s">
        <v>456</v>
      </c>
      <c r="E32" s="1037" t="s">
        <v>329</v>
      </c>
      <c r="F32" s="1038" t="s">
        <v>456</v>
      </c>
      <c r="G32" s="1028" t="s">
        <v>329</v>
      </c>
      <c r="H32" s="1029" t="s">
        <v>329</v>
      </c>
      <c r="I32" s="1018"/>
      <c r="J32" s="1025" t="s">
        <v>329</v>
      </c>
      <c r="K32" s="1037" t="s">
        <v>329</v>
      </c>
      <c r="L32" s="1037" t="s">
        <v>329</v>
      </c>
      <c r="M32" s="1038" t="s">
        <v>329</v>
      </c>
      <c r="N32" s="1028" t="s">
        <v>329</v>
      </c>
      <c r="O32" s="1030" t="s">
        <v>329</v>
      </c>
      <c r="P32" s="978"/>
      <c r="Q32" s="1025" t="s">
        <v>329</v>
      </c>
      <c r="R32" s="1037" t="s">
        <v>329</v>
      </c>
      <c r="S32" s="1037" t="s">
        <v>329</v>
      </c>
      <c r="T32" s="1038" t="s">
        <v>329</v>
      </c>
      <c r="U32" s="1028" t="s">
        <v>329</v>
      </c>
      <c r="V32" s="1030" t="s">
        <v>329</v>
      </c>
      <c r="W32" s="978"/>
      <c r="X32" s="1033" t="s">
        <v>456</v>
      </c>
      <c r="Y32" s="1021"/>
      <c r="Z32" s="1032" t="s">
        <v>329</v>
      </c>
      <c r="AA32" s="1030" t="s">
        <v>329</v>
      </c>
      <c r="AB32" s="1023"/>
      <c r="AC32" s="1023"/>
      <c r="AD32" s="1023"/>
      <c r="AE32" s="1023"/>
    </row>
    <row r="33" spans="1:31" s="193" customFormat="1">
      <c r="A33" s="1024" t="s">
        <v>300</v>
      </c>
      <c r="B33" s="978"/>
      <c r="C33" s="1025" t="s">
        <v>329</v>
      </c>
      <c r="D33" s="1037">
        <v>397.04719999999998</v>
      </c>
      <c r="E33" s="1037" t="s">
        <v>329</v>
      </c>
      <c r="F33" s="1038">
        <v>397.04719999999998</v>
      </c>
      <c r="G33" s="1028">
        <v>24.393199999999979</v>
      </c>
      <c r="H33" s="1029">
        <v>6.5458038824217635E-2</v>
      </c>
      <c r="I33" s="1018"/>
      <c r="J33" s="1025" t="s">
        <v>329</v>
      </c>
      <c r="K33" s="1037" t="s">
        <v>329</v>
      </c>
      <c r="L33" s="1037" t="s">
        <v>329</v>
      </c>
      <c r="M33" s="1038" t="s">
        <v>329</v>
      </c>
      <c r="N33" s="1028" t="s">
        <v>329</v>
      </c>
      <c r="O33" s="1030" t="s">
        <v>329</v>
      </c>
      <c r="P33" s="978"/>
      <c r="Q33" s="1025" t="s">
        <v>329</v>
      </c>
      <c r="R33" s="1037" t="s">
        <v>329</v>
      </c>
      <c r="S33" s="1037" t="s">
        <v>329</v>
      </c>
      <c r="T33" s="1038" t="s">
        <v>329</v>
      </c>
      <c r="U33" s="1028" t="s">
        <v>329</v>
      </c>
      <c r="V33" s="1030" t="s">
        <v>329</v>
      </c>
      <c r="W33" s="978"/>
      <c r="X33" s="1033">
        <v>312.85410000000002</v>
      </c>
      <c r="Y33" s="1021"/>
      <c r="Z33" s="1032">
        <v>19.220700000000022</v>
      </c>
      <c r="AA33" s="1030">
        <v>6.5458152921295865E-2</v>
      </c>
      <c r="AB33" s="1023"/>
      <c r="AC33" s="1023"/>
      <c r="AD33" s="1023"/>
      <c r="AE33" s="1023"/>
    </row>
    <row r="34" spans="1:31" s="193" customFormat="1">
      <c r="A34" s="1024" t="s">
        <v>301</v>
      </c>
      <c r="B34" s="978"/>
      <c r="C34" s="1025" t="s">
        <v>329</v>
      </c>
      <c r="D34" s="1037" t="s">
        <v>329</v>
      </c>
      <c r="E34" s="1037" t="s">
        <v>329</v>
      </c>
      <c r="F34" s="1038" t="s">
        <v>329</v>
      </c>
      <c r="G34" s="1028"/>
      <c r="H34" s="1029" t="s">
        <v>329</v>
      </c>
      <c r="I34" s="1018"/>
      <c r="J34" s="1025" t="s">
        <v>329</v>
      </c>
      <c r="K34" s="1037" t="s">
        <v>329</v>
      </c>
      <c r="L34" s="1037" t="s">
        <v>329</v>
      </c>
      <c r="M34" s="1038" t="s">
        <v>329</v>
      </c>
      <c r="N34" s="1028" t="s">
        <v>329</v>
      </c>
      <c r="O34" s="1030" t="s">
        <v>329</v>
      </c>
      <c r="P34" s="978"/>
      <c r="Q34" s="1025" t="s">
        <v>329</v>
      </c>
      <c r="R34" s="1037" t="s">
        <v>329</v>
      </c>
      <c r="S34" s="1037" t="s">
        <v>329</v>
      </c>
      <c r="T34" s="1038" t="s">
        <v>329</v>
      </c>
      <c r="U34" s="1028" t="s">
        <v>329</v>
      </c>
      <c r="V34" s="1030" t="s">
        <v>329</v>
      </c>
      <c r="W34" s="978"/>
      <c r="X34" s="1033" t="s">
        <v>329</v>
      </c>
      <c r="Y34" s="1021"/>
      <c r="Z34" s="1032" t="s">
        <v>329</v>
      </c>
      <c r="AA34" s="1030" t="s">
        <v>329</v>
      </c>
      <c r="AB34" s="1023"/>
      <c r="AC34" s="1023"/>
      <c r="AD34" s="1023"/>
      <c r="AE34" s="1023"/>
    </row>
    <row r="35" spans="1:31" s="193" customFormat="1">
      <c r="A35" s="1024" t="s">
        <v>302</v>
      </c>
      <c r="B35" s="978"/>
      <c r="C35" s="1025" t="s">
        <v>329</v>
      </c>
      <c r="D35" s="1026">
        <v>586.9828</v>
      </c>
      <c r="E35" s="1026">
        <v>575.97170000000006</v>
      </c>
      <c r="F35" s="1027">
        <v>581.49019999999996</v>
      </c>
      <c r="G35" s="1028">
        <v>0</v>
      </c>
      <c r="H35" s="1029">
        <v>0</v>
      </c>
      <c r="I35" s="1018"/>
      <c r="J35" s="1025" t="s">
        <v>329</v>
      </c>
      <c r="K35" s="1026" t="s">
        <v>329</v>
      </c>
      <c r="L35" s="1026" t="s">
        <v>329</v>
      </c>
      <c r="M35" s="1027" t="s">
        <v>329</v>
      </c>
      <c r="N35" s="1028" t="s">
        <v>329</v>
      </c>
      <c r="O35" s="1030" t="s">
        <v>329</v>
      </c>
      <c r="P35" s="978"/>
      <c r="Q35" s="1025" t="s">
        <v>329</v>
      </c>
      <c r="R35" s="1026">
        <v>497.8</v>
      </c>
      <c r="S35" s="1026">
        <v>475.25959999999998</v>
      </c>
      <c r="T35" s="1027">
        <v>479.70030000000003</v>
      </c>
      <c r="U35" s="1028" t="s">
        <v>329</v>
      </c>
      <c r="V35" s="1030" t="s">
        <v>329</v>
      </c>
      <c r="W35" s="978"/>
      <c r="X35" s="1033">
        <v>505.18130000000002</v>
      </c>
      <c r="Y35" s="979"/>
      <c r="Z35" s="1032" t="s">
        <v>329</v>
      </c>
      <c r="AA35" s="1030" t="s">
        <v>329</v>
      </c>
      <c r="AB35" s="1023"/>
      <c r="AC35" s="1023"/>
      <c r="AD35" s="1023"/>
      <c r="AE35" s="1023"/>
    </row>
    <row r="36" spans="1:31" s="193" customFormat="1">
      <c r="A36" s="1024" t="s">
        <v>303</v>
      </c>
      <c r="B36" s="978"/>
      <c r="C36" s="1025">
        <v>524.44870000000003</v>
      </c>
      <c r="D36" s="1026">
        <v>535.17579999999998</v>
      </c>
      <c r="E36" s="1026" t="s">
        <v>329</v>
      </c>
      <c r="F36" s="1027">
        <v>528.04349999999999</v>
      </c>
      <c r="G36" s="1028">
        <v>5.1231000000000222</v>
      </c>
      <c r="H36" s="1029">
        <v>9.797093400831125E-3</v>
      </c>
      <c r="I36" s="1018"/>
      <c r="J36" s="1025" t="s">
        <v>329</v>
      </c>
      <c r="K36" s="1026" t="s">
        <v>329</v>
      </c>
      <c r="L36" s="1026" t="s">
        <v>329</v>
      </c>
      <c r="M36" s="1027" t="s">
        <v>329</v>
      </c>
      <c r="N36" s="1028" t="s">
        <v>329</v>
      </c>
      <c r="O36" s="1030" t="s">
        <v>329</v>
      </c>
      <c r="P36" s="978"/>
      <c r="Q36" s="1025">
        <v>566.96950000000004</v>
      </c>
      <c r="R36" s="1026">
        <v>559.45719999999994</v>
      </c>
      <c r="S36" s="1026" t="s">
        <v>329</v>
      </c>
      <c r="T36" s="1027">
        <v>563.79660000000001</v>
      </c>
      <c r="U36" s="1028">
        <v>-2.3744000000000369</v>
      </c>
      <c r="V36" s="1030">
        <v>-4.1937859763216956E-3</v>
      </c>
      <c r="W36" s="978"/>
      <c r="X36" s="1033">
        <v>530.78089999999997</v>
      </c>
      <c r="Y36" s="979"/>
      <c r="Z36" s="1032">
        <v>4.5489999999999782</v>
      </c>
      <c r="AA36" s="1030">
        <v>8.6444778433234504E-3</v>
      </c>
      <c r="AB36" s="1023"/>
      <c r="AC36" s="1023"/>
      <c r="AD36" s="1023"/>
      <c r="AE36" s="1023"/>
    </row>
    <row r="37" spans="1:31" s="193" customFormat="1">
      <c r="A37" s="1024" t="s">
        <v>304</v>
      </c>
      <c r="B37" s="978"/>
      <c r="C37" s="1025" t="s">
        <v>329</v>
      </c>
      <c r="D37" s="1026">
        <v>525.15970000000004</v>
      </c>
      <c r="E37" s="1026">
        <v>529.43560000000002</v>
      </c>
      <c r="F37" s="1027">
        <v>527.88760000000002</v>
      </c>
      <c r="G37" s="1028">
        <v>1.7314000000000078</v>
      </c>
      <c r="H37" s="1029">
        <v>3.2906577932561021E-3</v>
      </c>
      <c r="I37" s="1018"/>
      <c r="J37" s="1025" t="s">
        <v>329</v>
      </c>
      <c r="K37" s="1026" t="s">
        <v>329</v>
      </c>
      <c r="L37" s="1026" t="s">
        <v>329</v>
      </c>
      <c r="M37" s="1027" t="s">
        <v>329</v>
      </c>
      <c r="N37" s="1028" t="s">
        <v>329</v>
      </c>
      <c r="O37" s="1030" t="s">
        <v>329</v>
      </c>
      <c r="P37" s="978"/>
      <c r="Q37" s="1025" t="s">
        <v>329</v>
      </c>
      <c r="R37" s="1026">
        <v>485.31229999999999</v>
      </c>
      <c r="S37" s="1026">
        <v>495.6268</v>
      </c>
      <c r="T37" s="1027">
        <v>493.59010000000001</v>
      </c>
      <c r="U37" s="1028">
        <v>1.5054999999999836</v>
      </c>
      <c r="V37" s="1030">
        <v>3.0594332763105303E-3</v>
      </c>
      <c r="W37" s="978"/>
      <c r="X37" s="1033">
        <v>527.59140000000002</v>
      </c>
      <c r="Y37" s="979"/>
      <c r="Z37" s="1032">
        <v>1.7294000000000551</v>
      </c>
      <c r="AA37" s="1030">
        <v>3.2886955132716E-3</v>
      </c>
      <c r="AB37" s="1023"/>
      <c r="AC37" s="1023"/>
      <c r="AD37" s="1023"/>
      <c r="AE37" s="1023"/>
    </row>
    <row r="38" spans="1:31" s="193" customFormat="1">
      <c r="A38" s="1024" t="s">
        <v>305</v>
      </c>
      <c r="B38" s="978"/>
      <c r="C38" s="1025">
        <v>565.10990000000004</v>
      </c>
      <c r="D38" s="1026">
        <v>537.8546</v>
      </c>
      <c r="E38" s="1026" t="s">
        <v>329</v>
      </c>
      <c r="F38" s="1027">
        <v>552.88390000000004</v>
      </c>
      <c r="G38" s="1028">
        <v>3.9922000000000253</v>
      </c>
      <c r="H38" s="1029">
        <v>7.2732016170038438E-3</v>
      </c>
      <c r="I38" s="1018"/>
      <c r="J38" s="1025" t="s">
        <v>329</v>
      </c>
      <c r="K38" s="1026" t="s">
        <v>329</v>
      </c>
      <c r="L38" s="1026" t="s">
        <v>329</v>
      </c>
      <c r="M38" s="1027" t="s">
        <v>329</v>
      </c>
      <c r="N38" s="1028" t="s">
        <v>329</v>
      </c>
      <c r="O38" s="1030" t="s">
        <v>329</v>
      </c>
      <c r="P38" s="978"/>
      <c r="Q38" s="1025">
        <v>527.12639999999999</v>
      </c>
      <c r="R38" s="1026">
        <v>481.68860000000001</v>
      </c>
      <c r="S38" s="1026" t="s">
        <v>329</v>
      </c>
      <c r="T38" s="1027">
        <v>489.19380000000001</v>
      </c>
      <c r="U38" s="1028">
        <v>-8.8585999999999672</v>
      </c>
      <c r="V38" s="1030">
        <v>-1.7786481904313645E-2</v>
      </c>
      <c r="W38" s="978"/>
      <c r="X38" s="1033">
        <v>522.68880000000001</v>
      </c>
      <c r="Y38" s="979"/>
      <c r="Z38" s="1032">
        <v>-2.1002999999999474</v>
      </c>
      <c r="AA38" s="1030">
        <v>-4.0021791611143387E-3</v>
      </c>
      <c r="AB38" s="977"/>
      <c r="AC38" s="977"/>
      <c r="AD38" s="977"/>
      <c r="AE38" s="977"/>
    </row>
    <row r="39" spans="1:31" s="193" customFormat="1">
      <c r="A39" s="1024" t="s">
        <v>306</v>
      </c>
      <c r="B39" s="978"/>
      <c r="C39" s="1025">
        <v>430.97879999999998</v>
      </c>
      <c r="D39" s="1026">
        <v>455.63049999999998</v>
      </c>
      <c r="E39" s="1026">
        <v>446.47340000000003</v>
      </c>
      <c r="F39" s="1027">
        <v>449.03829999999999</v>
      </c>
      <c r="G39" s="1028">
        <v>-7.3224999999999909</v>
      </c>
      <c r="H39" s="1029">
        <v>-1.6045418449612603E-2</v>
      </c>
      <c r="I39" s="1018"/>
      <c r="J39" s="1025" t="s">
        <v>329</v>
      </c>
      <c r="K39" s="1026" t="s">
        <v>329</v>
      </c>
      <c r="L39" s="1026" t="s">
        <v>329</v>
      </c>
      <c r="M39" s="1027" t="s">
        <v>329</v>
      </c>
      <c r="N39" s="1028" t="s">
        <v>329</v>
      </c>
      <c r="O39" s="1030" t="s">
        <v>329</v>
      </c>
      <c r="P39" s="978"/>
      <c r="Q39" s="1025">
        <v>425.15890000000002</v>
      </c>
      <c r="R39" s="1026">
        <v>416.4898</v>
      </c>
      <c r="S39" s="1026">
        <v>434.0883</v>
      </c>
      <c r="T39" s="1027">
        <v>431.5403</v>
      </c>
      <c r="U39" s="1028">
        <v>-14.011900000000026</v>
      </c>
      <c r="V39" s="1030">
        <v>-3.1448391456713742E-2</v>
      </c>
      <c r="W39" s="978"/>
      <c r="X39" s="1033">
        <v>436.10879999999997</v>
      </c>
      <c r="Y39" s="979"/>
      <c r="Z39" s="1032">
        <v>-12.2654</v>
      </c>
      <c r="AA39" s="1030">
        <v>-2.7355276017219543E-2</v>
      </c>
      <c r="AB39" s="1023"/>
      <c r="AC39" s="1023"/>
      <c r="AD39" s="1023"/>
      <c r="AE39" s="1023"/>
    </row>
    <row r="40" spans="1:31" s="193" customFormat="1">
      <c r="A40" s="1024" t="s">
        <v>307</v>
      </c>
      <c r="B40" s="978"/>
      <c r="C40" s="1025">
        <v>497.01100000000002</v>
      </c>
      <c r="D40" s="1026">
        <v>518.66430000000003</v>
      </c>
      <c r="E40" s="1026">
        <v>519.52930000000003</v>
      </c>
      <c r="F40" s="1027">
        <v>514.12729999999999</v>
      </c>
      <c r="G40" s="1028">
        <v>-4.2591999999999643</v>
      </c>
      <c r="H40" s="1029">
        <v>-8.216263347907371E-3</v>
      </c>
      <c r="I40" s="1018"/>
      <c r="J40" s="1025" t="s">
        <v>329</v>
      </c>
      <c r="K40" s="1026" t="s">
        <v>329</v>
      </c>
      <c r="L40" s="1026" t="s">
        <v>329</v>
      </c>
      <c r="M40" s="1027" t="s">
        <v>329</v>
      </c>
      <c r="N40" s="1028" t="s">
        <v>329</v>
      </c>
      <c r="O40" s="1030" t="s">
        <v>329</v>
      </c>
      <c r="P40" s="978"/>
      <c r="Q40" s="1025">
        <v>474.22500000000002</v>
      </c>
      <c r="R40" s="1026">
        <v>449.89159999999998</v>
      </c>
      <c r="S40" s="1026">
        <v>521.32849999999996</v>
      </c>
      <c r="T40" s="1027">
        <v>480.29730000000001</v>
      </c>
      <c r="U40" s="1028">
        <v>15.451700000000017</v>
      </c>
      <c r="V40" s="1030">
        <v>3.3240499641171262E-2</v>
      </c>
      <c r="W40" s="978"/>
      <c r="X40" s="1033">
        <v>510.8236</v>
      </c>
      <c r="Y40" s="979"/>
      <c r="Z40" s="1032">
        <v>-2.334199999999953</v>
      </c>
      <c r="AA40" s="1030">
        <v>-4.5486982756570704E-3</v>
      </c>
      <c r="AB40" s="1023"/>
      <c r="AC40" s="1023"/>
      <c r="AD40" s="1023"/>
      <c r="AE40" s="1023"/>
    </row>
    <row r="41" spans="1:31" s="193" customFormat="1">
      <c r="A41" s="1024" t="s">
        <v>308</v>
      </c>
      <c r="B41" s="978"/>
      <c r="C41" s="1025" t="s">
        <v>329</v>
      </c>
      <c r="D41" s="1026" t="s">
        <v>456</v>
      </c>
      <c r="E41" s="1026">
        <v>480.71749999999997</v>
      </c>
      <c r="F41" s="1027" t="s">
        <v>456</v>
      </c>
      <c r="G41" s="1028" t="s">
        <v>329</v>
      </c>
      <c r="H41" s="1029" t="s">
        <v>329</v>
      </c>
      <c r="I41" s="1018"/>
      <c r="J41" s="1025" t="s">
        <v>329</v>
      </c>
      <c r="K41" s="1026" t="s">
        <v>329</v>
      </c>
      <c r="L41" s="1026" t="s">
        <v>329</v>
      </c>
      <c r="M41" s="1027" t="s">
        <v>329</v>
      </c>
      <c r="N41" s="1028" t="s">
        <v>329</v>
      </c>
      <c r="O41" s="1030" t="s">
        <v>329</v>
      </c>
      <c r="P41" s="978"/>
      <c r="Q41" s="1025" t="s">
        <v>329</v>
      </c>
      <c r="R41" s="1026" t="s">
        <v>329</v>
      </c>
      <c r="S41" s="1026" t="s">
        <v>456</v>
      </c>
      <c r="T41" s="1027" t="s">
        <v>456</v>
      </c>
      <c r="U41" s="1028" t="s">
        <v>329</v>
      </c>
      <c r="V41" s="1030" t="s">
        <v>329</v>
      </c>
      <c r="W41" s="978"/>
      <c r="X41" s="1033" t="s">
        <v>456</v>
      </c>
      <c r="Y41" s="979"/>
      <c r="Z41" s="1032" t="s">
        <v>329</v>
      </c>
      <c r="AA41" s="1030" t="s">
        <v>329</v>
      </c>
      <c r="AB41" s="1023"/>
      <c r="AC41" s="1023"/>
      <c r="AD41" s="1023"/>
      <c r="AE41" s="1023"/>
    </row>
    <row r="42" spans="1:31" s="193" customFormat="1">
      <c r="A42" s="1024" t="s">
        <v>309</v>
      </c>
      <c r="B42" s="978"/>
      <c r="C42" s="1025" t="s">
        <v>329</v>
      </c>
      <c r="D42" s="1026">
        <v>474.42469999999997</v>
      </c>
      <c r="E42" s="1026">
        <v>470.00549999999998</v>
      </c>
      <c r="F42" s="1027">
        <v>471.03960000000001</v>
      </c>
      <c r="G42" s="1028">
        <v>4.4499000000000137</v>
      </c>
      <c r="H42" s="1029">
        <v>9.5370729358148498E-3</v>
      </c>
      <c r="I42" s="1018"/>
      <c r="J42" s="1025" t="s">
        <v>329</v>
      </c>
      <c r="K42" s="1026" t="s">
        <v>329</v>
      </c>
      <c r="L42" s="1026" t="s">
        <v>329</v>
      </c>
      <c r="M42" s="1027" t="s">
        <v>329</v>
      </c>
      <c r="N42" s="1028" t="s">
        <v>329</v>
      </c>
      <c r="O42" s="1030" t="s">
        <v>329</v>
      </c>
      <c r="P42" s="978"/>
      <c r="Q42" s="1025" t="s">
        <v>329</v>
      </c>
      <c r="R42" s="1026" t="s">
        <v>329</v>
      </c>
      <c r="S42" s="1026" t="s">
        <v>329</v>
      </c>
      <c r="T42" s="1027" t="s">
        <v>329</v>
      </c>
      <c r="U42" s="1028" t="s">
        <v>329</v>
      </c>
      <c r="V42" s="1030" t="s">
        <v>329</v>
      </c>
      <c r="W42" s="978"/>
      <c r="X42" s="1033">
        <v>467.17520000000002</v>
      </c>
      <c r="Y42" s="979"/>
      <c r="Z42" s="1032">
        <v>4.4134000000000242</v>
      </c>
      <c r="AA42" s="1030">
        <v>9.5370879791720764E-3</v>
      </c>
      <c r="AB42" s="1023"/>
      <c r="AC42" s="1023"/>
      <c r="AD42" s="1023"/>
      <c r="AE42" s="1023"/>
    </row>
    <row r="43" spans="1:31" s="193" customFormat="1" ht="13.5" thickBot="1">
      <c r="A43" s="1041" t="s">
        <v>310</v>
      </c>
      <c r="B43" s="978"/>
      <c r="C43" s="1042" t="s">
        <v>329</v>
      </c>
      <c r="D43" s="1043">
        <v>525.93169999999998</v>
      </c>
      <c r="E43" s="1043">
        <v>544.69560000000001</v>
      </c>
      <c r="F43" s="1044">
        <v>536.60270000000003</v>
      </c>
      <c r="G43" s="1045">
        <v>1.5557999999999765</v>
      </c>
      <c r="H43" s="1046">
        <v>2.9077824766388094E-3</v>
      </c>
      <c r="I43" s="1018"/>
      <c r="J43" s="1042" t="s">
        <v>329</v>
      </c>
      <c r="K43" s="1043" t="s">
        <v>329</v>
      </c>
      <c r="L43" s="1043" t="s">
        <v>329</v>
      </c>
      <c r="M43" s="1044" t="s">
        <v>329</v>
      </c>
      <c r="N43" s="1045" t="s">
        <v>329</v>
      </c>
      <c r="O43" s="1047" t="s">
        <v>329</v>
      </c>
      <c r="P43" s="978"/>
      <c r="Q43" s="1042" t="s">
        <v>329</v>
      </c>
      <c r="R43" s="1043">
        <v>533.02179999999998</v>
      </c>
      <c r="S43" s="1043" t="s">
        <v>329</v>
      </c>
      <c r="T43" s="1044">
        <v>533.02179999999998</v>
      </c>
      <c r="U43" s="1045">
        <v>-23.502200000000016</v>
      </c>
      <c r="V43" s="1047">
        <v>-4.2230344064227321E-2</v>
      </c>
      <c r="W43" s="978"/>
      <c r="X43" s="1048">
        <v>536.40229999999997</v>
      </c>
      <c r="Y43" s="979"/>
      <c r="Z43" s="1049">
        <v>0.15369999999995798</v>
      </c>
      <c r="AA43" s="1047">
        <v>2.8662079490726633E-4</v>
      </c>
      <c r="AB43" s="977"/>
      <c r="AC43" s="977"/>
      <c r="AD43" s="977"/>
      <c r="AE43" s="977"/>
    </row>
    <row r="44" spans="1:31">
      <c r="A44" s="1050" t="s">
        <v>358</v>
      </c>
    </row>
    <row r="55" spans="3:5" ht="15">
      <c r="D55" s="977"/>
      <c r="E55" s="998"/>
    </row>
    <row r="59" spans="3:5" ht="20.9" customHeight="1">
      <c r="C59" s="190"/>
      <c r="D59" s="1051" t="s">
        <v>382</v>
      </c>
    </row>
    <row r="60" spans="3:5" ht="13.5">
      <c r="C60" s="191"/>
      <c r="D60" s="96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K22" sqref="K22"/>
    </sheetView>
  </sheetViews>
  <sheetFormatPr defaultRowHeight="13"/>
  <cols>
    <col min="1" max="1" width="18.81640625" style="327" customWidth="1"/>
    <col min="2" max="2" width="14.26953125" style="327" customWidth="1"/>
    <col min="3" max="3" width="13.7265625" style="327" customWidth="1"/>
    <col min="4" max="4" width="15" style="327" customWidth="1"/>
    <col min="5" max="5" width="14.26953125" style="327" customWidth="1"/>
    <col min="6" max="6" width="20.81640625" style="327" customWidth="1"/>
    <col min="7" max="7" width="9.1796875" style="327"/>
    <col min="8" max="8" width="18.81640625" style="327" bestFit="1" customWidth="1"/>
    <col min="9" max="9" width="12.54296875" style="327" customWidth="1"/>
    <col min="10" max="251" width="9.1796875" style="327"/>
    <col min="252" max="252" width="4.453125" style="327" customWidth="1"/>
    <col min="253" max="253" width="20.81640625" style="327" customWidth="1"/>
    <col min="254" max="255" width="12" style="327" customWidth="1"/>
    <col min="256" max="256" width="14.54296875" style="327" customWidth="1"/>
    <col min="257" max="257" width="12.453125" style="327" customWidth="1"/>
    <col min="258" max="258" width="19.7265625" style="327" customWidth="1"/>
    <col min="259" max="259" width="9.1796875" style="327"/>
    <col min="260" max="260" width="16.81640625" style="327" customWidth="1"/>
    <col min="261" max="261" width="12.54296875" style="327" customWidth="1"/>
    <col min="262" max="262" width="11.7265625" style="327" customWidth="1"/>
    <col min="263" max="263" width="12.26953125" style="327" customWidth="1"/>
    <col min="264" max="507" width="9.1796875" style="327"/>
    <col min="508" max="508" width="4.453125" style="327" customWidth="1"/>
    <col min="509" max="509" width="20.81640625" style="327" customWidth="1"/>
    <col min="510" max="511" width="12" style="327" customWidth="1"/>
    <col min="512" max="512" width="14.54296875" style="327" customWidth="1"/>
    <col min="513" max="513" width="12.453125" style="327" customWidth="1"/>
    <col min="514" max="514" width="19.7265625" style="327" customWidth="1"/>
    <col min="515" max="515" width="9.1796875" style="327"/>
    <col min="516" max="516" width="16.81640625" style="327" customWidth="1"/>
    <col min="517" max="517" width="12.54296875" style="327" customWidth="1"/>
    <col min="518" max="518" width="11.7265625" style="327" customWidth="1"/>
    <col min="519" max="519" width="12.26953125" style="327" customWidth="1"/>
    <col min="520" max="763" width="9.1796875" style="327"/>
    <col min="764" max="764" width="4.453125" style="327" customWidth="1"/>
    <col min="765" max="765" width="20.81640625" style="327" customWidth="1"/>
    <col min="766" max="767" width="12" style="327" customWidth="1"/>
    <col min="768" max="768" width="14.54296875" style="327" customWidth="1"/>
    <col min="769" max="769" width="12.453125" style="327" customWidth="1"/>
    <col min="770" max="770" width="19.7265625" style="327" customWidth="1"/>
    <col min="771" max="771" width="9.1796875" style="327"/>
    <col min="772" max="772" width="16.81640625" style="327" customWidth="1"/>
    <col min="773" max="773" width="12.54296875" style="327" customWidth="1"/>
    <col min="774" max="774" width="11.7265625" style="327" customWidth="1"/>
    <col min="775" max="775" width="12.26953125" style="327" customWidth="1"/>
    <col min="776" max="1019" width="9.1796875" style="327"/>
    <col min="1020" max="1020" width="4.453125" style="327" customWidth="1"/>
    <col min="1021" max="1021" width="20.81640625" style="327" customWidth="1"/>
    <col min="1022" max="1023" width="12" style="327" customWidth="1"/>
    <col min="1024" max="1024" width="14.54296875" style="327" customWidth="1"/>
    <col min="1025" max="1025" width="12.453125" style="327" customWidth="1"/>
    <col min="1026" max="1026" width="19.7265625" style="327" customWidth="1"/>
    <col min="1027" max="1027" width="9.1796875" style="327"/>
    <col min="1028" max="1028" width="16.81640625" style="327" customWidth="1"/>
    <col min="1029" max="1029" width="12.54296875" style="327" customWidth="1"/>
    <col min="1030" max="1030" width="11.7265625" style="327" customWidth="1"/>
    <col min="1031" max="1031" width="12.26953125" style="327" customWidth="1"/>
    <col min="1032" max="1275" width="9.1796875" style="327"/>
    <col min="1276" max="1276" width="4.453125" style="327" customWidth="1"/>
    <col min="1277" max="1277" width="20.81640625" style="327" customWidth="1"/>
    <col min="1278" max="1279" width="12" style="327" customWidth="1"/>
    <col min="1280" max="1280" width="14.54296875" style="327" customWidth="1"/>
    <col min="1281" max="1281" width="12.453125" style="327" customWidth="1"/>
    <col min="1282" max="1282" width="19.7265625" style="327" customWidth="1"/>
    <col min="1283" max="1283" width="9.1796875" style="327"/>
    <col min="1284" max="1284" width="16.81640625" style="327" customWidth="1"/>
    <col min="1285" max="1285" width="12.54296875" style="327" customWidth="1"/>
    <col min="1286" max="1286" width="11.7265625" style="327" customWidth="1"/>
    <col min="1287" max="1287" width="12.26953125" style="327" customWidth="1"/>
    <col min="1288" max="1531" width="9.1796875" style="327"/>
    <col min="1532" max="1532" width="4.453125" style="327" customWidth="1"/>
    <col min="1533" max="1533" width="20.81640625" style="327" customWidth="1"/>
    <col min="1534" max="1535" width="12" style="327" customWidth="1"/>
    <col min="1536" max="1536" width="14.54296875" style="327" customWidth="1"/>
    <col min="1537" max="1537" width="12.453125" style="327" customWidth="1"/>
    <col min="1538" max="1538" width="19.7265625" style="327" customWidth="1"/>
    <col min="1539" max="1539" width="9.1796875" style="327"/>
    <col min="1540" max="1540" width="16.81640625" style="327" customWidth="1"/>
    <col min="1541" max="1541" width="12.54296875" style="327" customWidth="1"/>
    <col min="1542" max="1542" width="11.7265625" style="327" customWidth="1"/>
    <col min="1543" max="1543" width="12.26953125" style="327" customWidth="1"/>
    <col min="1544" max="1787" width="9.1796875" style="327"/>
    <col min="1788" max="1788" width="4.453125" style="327" customWidth="1"/>
    <col min="1789" max="1789" width="20.81640625" style="327" customWidth="1"/>
    <col min="1790" max="1791" width="12" style="327" customWidth="1"/>
    <col min="1792" max="1792" width="14.54296875" style="327" customWidth="1"/>
    <col min="1793" max="1793" width="12.453125" style="327" customWidth="1"/>
    <col min="1794" max="1794" width="19.7265625" style="327" customWidth="1"/>
    <col min="1795" max="1795" width="9.1796875" style="327"/>
    <col min="1796" max="1796" width="16.81640625" style="327" customWidth="1"/>
    <col min="1797" max="1797" width="12.54296875" style="327" customWidth="1"/>
    <col min="1798" max="1798" width="11.7265625" style="327" customWidth="1"/>
    <col min="1799" max="1799" width="12.26953125" style="327" customWidth="1"/>
    <col min="1800" max="2043" width="9.1796875" style="327"/>
    <col min="2044" max="2044" width="4.453125" style="327" customWidth="1"/>
    <col min="2045" max="2045" width="20.81640625" style="327" customWidth="1"/>
    <col min="2046" max="2047" width="12" style="327" customWidth="1"/>
    <col min="2048" max="2048" width="14.54296875" style="327" customWidth="1"/>
    <col min="2049" max="2049" width="12.453125" style="327" customWidth="1"/>
    <col min="2050" max="2050" width="19.7265625" style="327" customWidth="1"/>
    <col min="2051" max="2051" width="9.1796875" style="327"/>
    <col min="2052" max="2052" width="16.81640625" style="327" customWidth="1"/>
    <col min="2053" max="2053" width="12.54296875" style="327" customWidth="1"/>
    <col min="2054" max="2054" width="11.7265625" style="327" customWidth="1"/>
    <col min="2055" max="2055" width="12.26953125" style="327" customWidth="1"/>
    <col min="2056" max="2299" width="9.1796875" style="327"/>
    <col min="2300" max="2300" width="4.453125" style="327" customWidth="1"/>
    <col min="2301" max="2301" width="20.81640625" style="327" customWidth="1"/>
    <col min="2302" max="2303" width="12" style="327" customWidth="1"/>
    <col min="2304" max="2304" width="14.54296875" style="327" customWidth="1"/>
    <col min="2305" max="2305" width="12.453125" style="327" customWidth="1"/>
    <col min="2306" max="2306" width="19.7265625" style="327" customWidth="1"/>
    <col min="2307" max="2307" width="9.1796875" style="327"/>
    <col min="2308" max="2308" width="16.81640625" style="327" customWidth="1"/>
    <col min="2309" max="2309" width="12.54296875" style="327" customWidth="1"/>
    <col min="2310" max="2310" width="11.7265625" style="327" customWidth="1"/>
    <col min="2311" max="2311" width="12.26953125" style="327" customWidth="1"/>
    <col min="2312" max="2555" width="9.1796875" style="327"/>
    <col min="2556" max="2556" width="4.453125" style="327" customWidth="1"/>
    <col min="2557" max="2557" width="20.81640625" style="327" customWidth="1"/>
    <col min="2558" max="2559" width="12" style="327" customWidth="1"/>
    <col min="2560" max="2560" width="14.54296875" style="327" customWidth="1"/>
    <col min="2561" max="2561" width="12.453125" style="327" customWidth="1"/>
    <col min="2562" max="2562" width="19.7265625" style="327" customWidth="1"/>
    <col min="2563" max="2563" width="9.1796875" style="327"/>
    <col min="2564" max="2564" width="16.81640625" style="327" customWidth="1"/>
    <col min="2565" max="2565" width="12.54296875" style="327" customWidth="1"/>
    <col min="2566" max="2566" width="11.7265625" style="327" customWidth="1"/>
    <col min="2567" max="2567" width="12.26953125" style="327" customWidth="1"/>
    <col min="2568" max="2811" width="9.1796875" style="327"/>
    <col min="2812" max="2812" width="4.453125" style="327" customWidth="1"/>
    <col min="2813" max="2813" width="20.81640625" style="327" customWidth="1"/>
    <col min="2814" max="2815" width="12" style="327" customWidth="1"/>
    <col min="2816" max="2816" width="14.54296875" style="327" customWidth="1"/>
    <col min="2817" max="2817" width="12.453125" style="327" customWidth="1"/>
    <col min="2818" max="2818" width="19.7265625" style="327" customWidth="1"/>
    <col min="2819" max="2819" width="9.1796875" style="327"/>
    <col min="2820" max="2820" width="16.81640625" style="327" customWidth="1"/>
    <col min="2821" max="2821" width="12.54296875" style="327" customWidth="1"/>
    <col min="2822" max="2822" width="11.7265625" style="327" customWidth="1"/>
    <col min="2823" max="2823" width="12.26953125" style="327" customWidth="1"/>
    <col min="2824" max="3067" width="9.1796875" style="327"/>
    <col min="3068" max="3068" width="4.453125" style="327" customWidth="1"/>
    <col min="3069" max="3069" width="20.81640625" style="327" customWidth="1"/>
    <col min="3070" max="3071" width="12" style="327" customWidth="1"/>
    <col min="3072" max="3072" width="14.54296875" style="327" customWidth="1"/>
    <col min="3073" max="3073" width="12.453125" style="327" customWidth="1"/>
    <col min="3074" max="3074" width="19.7265625" style="327" customWidth="1"/>
    <col min="3075" max="3075" width="9.1796875" style="327"/>
    <col min="3076" max="3076" width="16.81640625" style="327" customWidth="1"/>
    <col min="3077" max="3077" width="12.54296875" style="327" customWidth="1"/>
    <col min="3078" max="3078" width="11.7265625" style="327" customWidth="1"/>
    <col min="3079" max="3079" width="12.26953125" style="327" customWidth="1"/>
    <col min="3080" max="3323" width="9.1796875" style="327"/>
    <col min="3324" max="3324" width="4.453125" style="327" customWidth="1"/>
    <col min="3325" max="3325" width="20.81640625" style="327" customWidth="1"/>
    <col min="3326" max="3327" width="12" style="327" customWidth="1"/>
    <col min="3328" max="3328" width="14.54296875" style="327" customWidth="1"/>
    <col min="3329" max="3329" width="12.453125" style="327" customWidth="1"/>
    <col min="3330" max="3330" width="19.7265625" style="327" customWidth="1"/>
    <col min="3331" max="3331" width="9.1796875" style="327"/>
    <col min="3332" max="3332" width="16.81640625" style="327" customWidth="1"/>
    <col min="3333" max="3333" width="12.54296875" style="327" customWidth="1"/>
    <col min="3334" max="3334" width="11.7265625" style="327" customWidth="1"/>
    <col min="3335" max="3335" width="12.26953125" style="327" customWidth="1"/>
    <col min="3336" max="3579" width="9.1796875" style="327"/>
    <col min="3580" max="3580" width="4.453125" style="327" customWidth="1"/>
    <col min="3581" max="3581" width="20.81640625" style="327" customWidth="1"/>
    <col min="3582" max="3583" width="12" style="327" customWidth="1"/>
    <col min="3584" max="3584" width="14.54296875" style="327" customWidth="1"/>
    <col min="3585" max="3585" width="12.453125" style="327" customWidth="1"/>
    <col min="3586" max="3586" width="19.7265625" style="327" customWidth="1"/>
    <col min="3587" max="3587" width="9.1796875" style="327"/>
    <col min="3588" max="3588" width="16.81640625" style="327" customWidth="1"/>
    <col min="3589" max="3589" width="12.54296875" style="327" customWidth="1"/>
    <col min="3590" max="3590" width="11.7265625" style="327" customWidth="1"/>
    <col min="3591" max="3591" width="12.26953125" style="327" customWidth="1"/>
    <col min="3592" max="3835" width="9.1796875" style="327"/>
    <col min="3836" max="3836" width="4.453125" style="327" customWidth="1"/>
    <col min="3837" max="3837" width="20.81640625" style="327" customWidth="1"/>
    <col min="3838" max="3839" width="12" style="327" customWidth="1"/>
    <col min="3840" max="3840" width="14.54296875" style="327" customWidth="1"/>
    <col min="3841" max="3841" width="12.453125" style="327" customWidth="1"/>
    <col min="3842" max="3842" width="19.7265625" style="327" customWidth="1"/>
    <col min="3843" max="3843" width="9.1796875" style="327"/>
    <col min="3844" max="3844" width="16.81640625" style="327" customWidth="1"/>
    <col min="3845" max="3845" width="12.54296875" style="327" customWidth="1"/>
    <col min="3846" max="3846" width="11.7265625" style="327" customWidth="1"/>
    <col min="3847" max="3847" width="12.26953125" style="327" customWidth="1"/>
    <col min="3848" max="4091" width="9.1796875" style="327"/>
    <col min="4092" max="4092" width="4.453125" style="327" customWidth="1"/>
    <col min="4093" max="4093" width="20.81640625" style="327" customWidth="1"/>
    <col min="4094" max="4095" width="12" style="327" customWidth="1"/>
    <col min="4096" max="4096" width="14.54296875" style="327" customWidth="1"/>
    <col min="4097" max="4097" width="12.453125" style="327" customWidth="1"/>
    <col min="4098" max="4098" width="19.7265625" style="327" customWidth="1"/>
    <col min="4099" max="4099" width="9.1796875" style="327"/>
    <col min="4100" max="4100" width="16.81640625" style="327" customWidth="1"/>
    <col min="4101" max="4101" width="12.54296875" style="327" customWidth="1"/>
    <col min="4102" max="4102" width="11.7265625" style="327" customWidth="1"/>
    <col min="4103" max="4103" width="12.26953125" style="327" customWidth="1"/>
    <col min="4104" max="4347" width="9.1796875" style="327"/>
    <col min="4348" max="4348" width="4.453125" style="327" customWidth="1"/>
    <col min="4349" max="4349" width="20.81640625" style="327" customWidth="1"/>
    <col min="4350" max="4351" width="12" style="327" customWidth="1"/>
    <col min="4352" max="4352" width="14.54296875" style="327" customWidth="1"/>
    <col min="4353" max="4353" width="12.453125" style="327" customWidth="1"/>
    <col min="4354" max="4354" width="19.7265625" style="327" customWidth="1"/>
    <col min="4355" max="4355" width="9.1796875" style="327"/>
    <col min="4356" max="4356" width="16.81640625" style="327" customWidth="1"/>
    <col min="4357" max="4357" width="12.54296875" style="327" customWidth="1"/>
    <col min="4358" max="4358" width="11.7265625" style="327" customWidth="1"/>
    <col min="4359" max="4359" width="12.26953125" style="327" customWidth="1"/>
    <col min="4360" max="4603" width="9.1796875" style="327"/>
    <col min="4604" max="4604" width="4.453125" style="327" customWidth="1"/>
    <col min="4605" max="4605" width="20.81640625" style="327" customWidth="1"/>
    <col min="4606" max="4607" width="12" style="327" customWidth="1"/>
    <col min="4608" max="4608" width="14.54296875" style="327" customWidth="1"/>
    <col min="4609" max="4609" width="12.453125" style="327" customWidth="1"/>
    <col min="4610" max="4610" width="19.7265625" style="327" customWidth="1"/>
    <col min="4611" max="4611" width="9.1796875" style="327"/>
    <col min="4612" max="4612" width="16.81640625" style="327" customWidth="1"/>
    <col min="4613" max="4613" width="12.54296875" style="327" customWidth="1"/>
    <col min="4614" max="4614" width="11.7265625" style="327" customWidth="1"/>
    <col min="4615" max="4615" width="12.26953125" style="327" customWidth="1"/>
    <col min="4616" max="4859" width="9.1796875" style="327"/>
    <col min="4860" max="4860" width="4.453125" style="327" customWidth="1"/>
    <col min="4861" max="4861" width="20.81640625" style="327" customWidth="1"/>
    <col min="4862" max="4863" width="12" style="327" customWidth="1"/>
    <col min="4864" max="4864" width="14.54296875" style="327" customWidth="1"/>
    <col min="4865" max="4865" width="12.453125" style="327" customWidth="1"/>
    <col min="4866" max="4866" width="19.7265625" style="327" customWidth="1"/>
    <col min="4867" max="4867" width="9.1796875" style="327"/>
    <col min="4868" max="4868" width="16.81640625" style="327" customWidth="1"/>
    <col min="4869" max="4869" width="12.54296875" style="327" customWidth="1"/>
    <col min="4870" max="4870" width="11.7265625" style="327" customWidth="1"/>
    <col min="4871" max="4871" width="12.26953125" style="327" customWidth="1"/>
    <col min="4872" max="5115" width="9.1796875" style="327"/>
    <col min="5116" max="5116" width="4.453125" style="327" customWidth="1"/>
    <col min="5117" max="5117" width="20.81640625" style="327" customWidth="1"/>
    <col min="5118" max="5119" width="12" style="327" customWidth="1"/>
    <col min="5120" max="5120" width="14.54296875" style="327" customWidth="1"/>
    <col min="5121" max="5121" width="12.453125" style="327" customWidth="1"/>
    <col min="5122" max="5122" width="19.7265625" style="327" customWidth="1"/>
    <col min="5123" max="5123" width="9.1796875" style="327"/>
    <col min="5124" max="5124" width="16.81640625" style="327" customWidth="1"/>
    <col min="5125" max="5125" width="12.54296875" style="327" customWidth="1"/>
    <col min="5126" max="5126" width="11.7265625" style="327" customWidth="1"/>
    <col min="5127" max="5127" width="12.26953125" style="327" customWidth="1"/>
    <col min="5128" max="5371" width="9.1796875" style="327"/>
    <col min="5372" max="5372" width="4.453125" style="327" customWidth="1"/>
    <col min="5373" max="5373" width="20.81640625" style="327" customWidth="1"/>
    <col min="5374" max="5375" width="12" style="327" customWidth="1"/>
    <col min="5376" max="5376" width="14.54296875" style="327" customWidth="1"/>
    <col min="5377" max="5377" width="12.453125" style="327" customWidth="1"/>
    <col min="5378" max="5378" width="19.7265625" style="327" customWidth="1"/>
    <col min="5379" max="5379" width="9.1796875" style="327"/>
    <col min="5380" max="5380" width="16.81640625" style="327" customWidth="1"/>
    <col min="5381" max="5381" width="12.54296875" style="327" customWidth="1"/>
    <col min="5382" max="5382" width="11.7265625" style="327" customWidth="1"/>
    <col min="5383" max="5383" width="12.26953125" style="327" customWidth="1"/>
    <col min="5384" max="5627" width="9.1796875" style="327"/>
    <col min="5628" max="5628" width="4.453125" style="327" customWidth="1"/>
    <col min="5629" max="5629" width="20.81640625" style="327" customWidth="1"/>
    <col min="5630" max="5631" width="12" style="327" customWidth="1"/>
    <col min="5632" max="5632" width="14.54296875" style="327" customWidth="1"/>
    <col min="5633" max="5633" width="12.453125" style="327" customWidth="1"/>
    <col min="5634" max="5634" width="19.7265625" style="327" customWidth="1"/>
    <col min="5635" max="5635" width="9.1796875" style="327"/>
    <col min="5636" max="5636" width="16.81640625" style="327" customWidth="1"/>
    <col min="5637" max="5637" width="12.54296875" style="327" customWidth="1"/>
    <col min="5638" max="5638" width="11.7265625" style="327" customWidth="1"/>
    <col min="5639" max="5639" width="12.26953125" style="327" customWidth="1"/>
    <col min="5640" max="5883" width="9.1796875" style="327"/>
    <col min="5884" max="5884" width="4.453125" style="327" customWidth="1"/>
    <col min="5885" max="5885" width="20.81640625" style="327" customWidth="1"/>
    <col min="5886" max="5887" width="12" style="327" customWidth="1"/>
    <col min="5888" max="5888" width="14.54296875" style="327" customWidth="1"/>
    <col min="5889" max="5889" width="12.453125" style="327" customWidth="1"/>
    <col min="5890" max="5890" width="19.7265625" style="327" customWidth="1"/>
    <col min="5891" max="5891" width="9.1796875" style="327"/>
    <col min="5892" max="5892" width="16.81640625" style="327" customWidth="1"/>
    <col min="5893" max="5893" width="12.54296875" style="327" customWidth="1"/>
    <col min="5894" max="5894" width="11.7265625" style="327" customWidth="1"/>
    <col min="5895" max="5895" width="12.26953125" style="327" customWidth="1"/>
    <col min="5896" max="6139" width="9.1796875" style="327"/>
    <col min="6140" max="6140" width="4.453125" style="327" customWidth="1"/>
    <col min="6141" max="6141" width="20.81640625" style="327" customWidth="1"/>
    <col min="6142" max="6143" width="12" style="327" customWidth="1"/>
    <col min="6144" max="6144" width="14.54296875" style="327" customWidth="1"/>
    <col min="6145" max="6145" width="12.453125" style="327" customWidth="1"/>
    <col min="6146" max="6146" width="19.7265625" style="327" customWidth="1"/>
    <col min="6147" max="6147" width="9.1796875" style="327"/>
    <col min="6148" max="6148" width="16.81640625" style="327" customWidth="1"/>
    <col min="6149" max="6149" width="12.54296875" style="327" customWidth="1"/>
    <col min="6150" max="6150" width="11.7265625" style="327" customWidth="1"/>
    <col min="6151" max="6151" width="12.26953125" style="327" customWidth="1"/>
    <col min="6152" max="6395" width="9.1796875" style="327"/>
    <col min="6396" max="6396" width="4.453125" style="327" customWidth="1"/>
    <col min="6397" max="6397" width="20.81640625" style="327" customWidth="1"/>
    <col min="6398" max="6399" width="12" style="327" customWidth="1"/>
    <col min="6400" max="6400" width="14.54296875" style="327" customWidth="1"/>
    <col min="6401" max="6401" width="12.453125" style="327" customWidth="1"/>
    <col min="6402" max="6402" width="19.7265625" style="327" customWidth="1"/>
    <col min="6403" max="6403" width="9.1796875" style="327"/>
    <col min="6404" max="6404" width="16.81640625" style="327" customWidth="1"/>
    <col min="6405" max="6405" width="12.54296875" style="327" customWidth="1"/>
    <col min="6406" max="6406" width="11.7265625" style="327" customWidth="1"/>
    <col min="6407" max="6407" width="12.26953125" style="327" customWidth="1"/>
    <col min="6408" max="6651" width="9.1796875" style="327"/>
    <col min="6652" max="6652" width="4.453125" style="327" customWidth="1"/>
    <col min="6653" max="6653" width="20.81640625" style="327" customWidth="1"/>
    <col min="6654" max="6655" width="12" style="327" customWidth="1"/>
    <col min="6656" max="6656" width="14.54296875" style="327" customWidth="1"/>
    <col min="6657" max="6657" width="12.453125" style="327" customWidth="1"/>
    <col min="6658" max="6658" width="19.7265625" style="327" customWidth="1"/>
    <col min="6659" max="6659" width="9.1796875" style="327"/>
    <col min="6660" max="6660" width="16.81640625" style="327" customWidth="1"/>
    <col min="6661" max="6661" width="12.54296875" style="327" customWidth="1"/>
    <col min="6662" max="6662" width="11.7265625" style="327" customWidth="1"/>
    <col min="6663" max="6663" width="12.26953125" style="327" customWidth="1"/>
    <col min="6664" max="6907" width="9.1796875" style="327"/>
    <col min="6908" max="6908" width="4.453125" style="327" customWidth="1"/>
    <col min="6909" max="6909" width="20.81640625" style="327" customWidth="1"/>
    <col min="6910" max="6911" width="12" style="327" customWidth="1"/>
    <col min="6912" max="6912" width="14.54296875" style="327" customWidth="1"/>
    <col min="6913" max="6913" width="12.453125" style="327" customWidth="1"/>
    <col min="6914" max="6914" width="19.7265625" style="327" customWidth="1"/>
    <col min="6915" max="6915" width="9.1796875" style="327"/>
    <col min="6916" max="6916" width="16.81640625" style="327" customWidth="1"/>
    <col min="6917" max="6917" width="12.54296875" style="327" customWidth="1"/>
    <col min="6918" max="6918" width="11.7265625" style="327" customWidth="1"/>
    <col min="6919" max="6919" width="12.26953125" style="327" customWidth="1"/>
    <col min="6920" max="7163" width="9.1796875" style="327"/>
    <col min="7164" max="7164" width="4.453125" style="327" customWidth="1"/>
    <col min="7165" max="7165" width="20.81640625" style="327" customWidth="1"/>
    <col min="7166" max="7167" width="12" style="327" customWidth="1"/>
    <col min="7168" max="7168" width="14.54296875" style="327" customWidth="1"/>
    <col min="7169" max="7169" width="12.453125" style="327" customWidth="1"/>
    <col min="7170" max="7170" width="19.7265625" style="327" customWidth="1"/>
    <col min="7171" max="7171" width="9.1796875" style="327"/>
    <col min="7172" max="7172" width="16.81640625" style="327" customWidth="1"/>
    <col min="7173" max="7173" width="12.54296875" style="327" customWidth="1"/>
    <col min="7174" max="7174" width="11.7265625" style="327" customWidth="1"/>
    <col min="7175" max="7175" width="12.26953125" style="327" customWidth="1"/>
    <col min="7176" max="7419" width="9.1796875" style="327"/>
    <col min="7420" max="7420" width="4.453125" style="327" customWidth="1"/>
    <col min="7421" max="7421" width="20.81640625" style="327" customWidth="1"/>
    <col min="7422" max="7423" width="12" style="327" customWidth="1"/>
    <col min="7424" max="7424" width="14.54296875" style="327" customWidth="1"/>
    <col min="7425" max="7425" width="12.453125" style="327" customWidth="1"/>
    <col min="7426" max="7426" width="19.7265625" style="327" customWidth="1"/>
    <col min="7427" max="7427" width="9.1796875" style="327"/>
    <col min="7428" max="7428" width="16.81640625" style="327" customWidth="1"/>
    <col min="7429" max="7429" width="12.54296875" style="327" customWidth="1"/>
    <col min="7430" max="7430" width="11.7265625" style="327" customWidth="1"/>
    <col min="7431" max="7431" width="12.26953125" style="327" customWidth="1"/>
    <col min="7432" max="7675" width="9.1796875" style="327"/>
    <col min="7676" max="7676" width="4.453125" style="327" customWidth="1"/>
    <col min="7677" max="7677" width="20.81640625" style="327" customWidth="1"/>
    <col min="7678" max="7679" width="12" style="327" customWidth="1"/>
    <col min="7680" max="7680" width="14.54296875" style="327" customWidth="1"/>
    <col min="7681" max="7681" width="12.453125" style="327" customWidth="1"/>
    <col min="7682" max="7682" width="19.7265625" style="327" customWidth="1"/>
    <col min="7683" max="7683" width="9.1796875" style="327"/>
    <col min="7684" max="7684" width="16.81640625" style="327" customWidth="1"/>
    <col min="7685" max="7685" width="12.54296875" style="327" customWidth="1"/>
    <col min="7686" max="7686" width="11.7265625" style="327" customWidth="1"/>
    <col min="7687" max="7687" width="12.26953125" style="327" customWidth="1"/>
    <col min="7688" max="7931" width="9.1796875" style="327"/>
    <col min="7932" max="7932" width="4.453125" style="327" customWidth="1"/>
    <col min="7933" max="7933" width="20.81640625" style="327" customWidth="1"/>
    <col min="7934" max="7935" width="12" style="327" customWidth="1"/>
    <col min="7936" max="7936" width="14.54296875" style="327" customWidth="1"/>
    <col min="7937" max="7937" width="12.453125" style="327" customWidth="1"/>
    <col min="7938" max="7938" width="19.7265625" style="327" customWidth="1"/>
    <col min="7939" max="7939" width="9.1796875" style="327"/>
    <col min="7940" max="7940" width="16.81640625" style="327" customWidth="1"/>
    <col min="7941" max="7941" width="12.54296875" style="327" customWidth="1"/>
    <col min="7942" max="7942" width="11.7265625" style="327" customWidth="1"/>
    <col min="7943" max="7943" width="12.26953125" style="327" customWidth="1"/>
    <col min="7944" max="8187" width="9.1796875" style="327"/>
    <col min="8188" max="8188" width="4.453125" style="327" customWidth="1"/>
    <col min="8189" max="8189" width="20.81640625" style="327" customWidth="1"/>
    <col min="8190" max="8191" width="12" style="327" customWidth="1"/>
    <col min="8192" max="8192" width="14.54296875" style="327" customWidth="1"/>
    <col min="8193" max="8193" width="12.453125" style="327" customWidth="1"/>
    <col min="8194" max="8194" width="19.7265625" style="327" customWidth="1"/>
    <col min="8195" max="8195" width="9.1796875" style="327"/>
    <col min="8196" max="8196" width="16.81640625" style="327" customWidth="1"/>
    <col min="8197" max="8197" width="12.54296875" style="327" customWidth="1"/>
    <col min="8198" max="8198" width="11.7265625" style="327" customWidth="1"/>
    <col min="8199" max="8199" width="12.26953125" style="327" customWidth="1"/>
    <col min="8200" max="8443" width="9.1796875" style="327"/>
    <col min="8444" max="8444" width="4.453125" style="327" customWidth="1"/>
    <col min="8445" max="8445" width="20.81640625" style="327" customWidth="1"/>
    <col min="8446" max="8447" width="12" style="327" customWidth="1"/>
    <col min="8448" max="8448" width="14.54296875" style="327" customWidth="1"/>
    <col min="8449" max="8449" width="12.453125" style="327" customWidth="1"/>
    <col min="8450" max="8450" width="19.7265625" style="327" customWidth="1"/>
    <col min="8451" max="8451" width="9.1796875" style="327"/>
    <col min="8452" max="8452" width="16.81640625" style="327" customWidth="1"/>
    <col min="8453" max="8453" width="12.54296875" style="327" customWidth="1"/>
    <col min="8454" max="8454" width="11.7265625" style="327" customWidth="1"/>
    <col min="8455" max="8455" width="12.26953125" style="327" customWidth="1"/>
    <col min="8456" max="8699" width="9.1796875" style="327"/>
    <col min="8700" max="8700" width="4.453125" style="327" customWidth="1"/>
    <col min="8701" max="8701" width="20.81640625" style="327" customWidth="1"/>
    <col min="8702" max="8703" width="12" style="327" customWidth="1"/>
    <col min="8704" max="8704" width="14.54296875" style="327" customWidth="1"/>
    <col min="8705" max="8705" width="12.453125" style="327" customWidth="1"/>
    <col min="8706" max="8706" width="19.7265625" style="327" customWidth="1"/>
    <col min="8707" max="8707" width="9.1796875" style="327"/>
    <col min="8708" max="8708" width="16.81640625" style="327" customWidth="1"/>
    <col min="8709" max="8709" width="12.54296875" style="327" customWidth="1"/>
    <col min="8710" max="8710" width="11.7265625" style="327" customWidth="1"/>
    <col min="8711" max="8711" width="12.26953125" style="327" customWidth="1"/>
    <col min="8712" max="8955" width="9.1796875" style="327"/>
    <col min="8956" max="8956" width="4.453125" style="327" customWidth="1"/>
    <col min="8957" max="8957" width="20.81640625" style="327" customWidth="1"/>
    <col min="8958" max="8959" width="12" style="327" customWidth="1"/>
    <col min="8960" max="8960" width="14.54296875" style="327" customWidth="1"/>
    <col min="8961" max="8961" width="12.453125" style="327" customWidth="1"/>
    <col min="8962" max="8962" width="19.7265625" style="327" customWidth="1"/>
    <col min="8963" max="8963" width="9.1796875" style="327"/>
    <col min="8964" max="8964" width="16.81640625" style="327" customWidth="1"/>
    <col min="8965" max="8965" width="12.54296875" style="327" customWidth="1"/>
    <col min="8966" max="8966" width="11.7265625" style="327" customWidth="1"/>
    <col min="8967" max="8967" width="12.26953125" style="327" customWidth="1"/>
    <col min="8968" max="9211" width="9.1796875" style="327"/>
    <col min="9212" max="9212" width="4.453125" style="327" customWidth="1"/>
    <col min="9213" max="9213" width="20.81640625" style="327" customWidth="1"/>
    <col min="9214" max="9215" width="12" style="327" customWidth="1"/>
    <col min="9216" max="9216" width="14.54296875" style="327" customWidth="1"/>
    <col min="9217" max="9217" width="12.453125" style="327" customWidth="1"/>
    <col min="9218" max="9218" width="19.7265625" style="327" customWidth="1"/>
    <col min="9219" max="9219" width="9.1796875" style="327"/>
    <col min="9220" max="9220" width="16.81640625" style="327" customWidth="1"/>
    <col min="9221" max="9221" width="12.54296875" style="327" customWidth="1"/>
    <col min="9222" max="9222" width="11.7265625" style="327" customWidth="1"/>
    <col min="9223" max="9223" width="12.26953125" style="327" customWidth="1"/>
    <col min="9224" max="9467" width="9.1796875" style="327"/>
    <col min="9468" max="9468" width="4.453125" style="327" customWidth="1"/>
    <col min="9469" max="9469" width="20.81640625" style="327" customWidth="1"/>
    <col min="9470" max="9471" width="12" style="327" customWidth="1"/>
    <col min="9472" max="9472" width="14.54296875" style="327" customWidth="1"/>
    <col min="9473" max="9473" width="12.453125" style="327" customWidth="1"/>
    <col min="9474" max="9474" width="19.7265625" style="327" customWidth="1"/>
    <col min="9475" max="9475" width="9.1796875" style="327"/>
    <col min="9476" max="9476" width="16.81640625" style="327" customWidth="1"/>
    <col min="9477" max="9477" width="12.54296875" style="327" customWidth="1"/>
    <col min="9478" max="9478" width="11.7265625" style="327" customWidth="1"/>
    <col min="9479" max="9479" width="12.26953125" style="327" customWidth="1"/>
    <col min="9480" max="9723" width="9.1796875" style="327"/>
    <col min="9724" max="9724" width="4.453125" style="327" customWidth="1"/>
    <col min="9725" max="9725" width="20.81640625" style="327" customWidth="1"/>
    <col min="9726" max="9727" width="12" style="327" customWidth="1"/>
    <col min="9728" max="9728" width="14.54296875" style="327" customWidth="1"/>
    <col min="9729" max="9729" width="12.453125" style="327" customWidth="1"/>
    <col min="9730" max="9730" width="19.7265625" style="327" customWidth="1"/>
    <col min="9731" max="9731" width="9.1796875" style="327"/>
    <col min="9732" max="9732" width="16.81640625" style="327" customWidth="1"/>
    <col min="9733" max="9733" width="12.54296875" style="327" customWidth="1"/>
    <col min="9734" max="9734" width="11.7265625" style="327" customWidth="1"/>
    <col min="9735" max="9735" width="12.26953125" style="327" customWidth="1"/>
    <col min="9736" max="9979" width="9.1796875" style="327"/>
    <col min="9980" max="9980" width="4.453125" style="327" customWidth="1"/>
    <col min="9981" max="9981" width="20.81640625" style="327" customWidth="1"/>
    <col min="9982" max="9983" width="12" style="327" customWidth="1"/>
    <col min="9984" max="9984" width="14.54296875" style="327" customWidth="1"/>
    <col min="9985" max="9985" width="12.453125" style="327" customWidth="1"/>
    <col min="9986" max="9986" width="19.7265625" style="327" customWidth="1"/>
    <col min="9987" max="9987" width="9.1796875" style="327"/>
    <col min="9988" max="9988" width="16.81640625" style="327" customWidth="1"/>
    <col min="9989" max="9989" width="12.54296875" style="327" customWidth="1"/>
    <col min="9990" max="9990" width="11.7265625" style="327" customWidth="1"/>
    <col min="9991" max="9991" width="12.26953125" style="327" customWidth="1"/>
    <col min="9992" max="10235" width="9.1796875" style="327"/>
    <col min="10236" max="10236" width="4.453125" style="327" customWidth="1"/>
    <col min="10237" max="10237" width="20.81640625" style="327" customWidth="1"/>
    <col min="10238" max="10239" width="12" style="327" customWidth="1"/>
    <col min="10240" max="10240" width="14.54296875" style="327" customWidth="1"/>
    <col min="10241" max="10241" width="12.453125" style="327" customWidth="1"/>
    <col min="10242" max="10242" width="19.7265625" style="327" customWidth="1"/>
    <col min="10243" max="10243" width="9.1796875" style="327"/>
    <col min="10244" max="10244" width="16.81640625" style="327" customWidth="1"/>
    <col min="10245" max="10245" width="12.54296875" style="327" customWidth="1"/>
    <col min="10246" max="10246" width="11.7265625" style="327" customWidth="1"/>
    <col min="10247" max="10247" width="12.26953125" style="327" customWidth="1"/>
    <col min="10248" max="10491" width="9.1796875" style="327"/>
    <col min="10492" max="10492" width="4.453125" style="327" customWidth="1"/>
    <col min="10493" max="10493" width="20.81640625" style="327" customWidth="1"/>
    <col min="10494" max="10495" width="12" style="327" customWidth="1"/>
    <col min="10496" max="10496" width="14.54296875" style="327" customWidth="1"/>
    <col min="10497" max="10497" width="12.453125" style="327" customWidth="1"/>
    <col min="10498" max="10498" width="19.7265625" style="327" customWidth="1"/>
    <col min="10499" max="10499" width="9.1796875" style="327"/>
    <col min="10500" max="10500" width="16.81640625" style="327" customWidth="1"/>
    <col min="10501" max="10501" width="12.54296875" style="327" customWidth="1"/>
    <col min="10502" max="10502" width="11.7265625" style="327" customWidth="1"/>
    <col min="10503" max="10503" width="12.26953125" style="327" customWidth="1"/>
    <col min="10504" max="10747" width="9.1796875" style="327"/>
    <col min="10748" max="10748" width="4.453125" style="327" customWidth="1"/>
    <col min="10749" max="10749" width="20.81640625" style="327" customWidth="1"/>
    <col min="10750" max="10751" width="12" style="327" customWidth="1"/>
    <col min="10752" max="10752" width="14.54296875" style="327" customWidth="1"/>
    <col min="10753" max="10753" width="12.453125" style="327" customWidth="1"/>
    <col min="10754" max="10754" width="19.7265625" style="327" customWidth="1"/>
    <col min="10755" max="10755" width="9.1796875" style="327"/>
    <col min="10756" max="10756" width="16.81640625" style="327" customWidth="1"/>
    <col min="10757" max="10757" width="12.54296875" style="327" customWidth="1"/>
    <col min="10758" max="10758" width="11.7265625" style="327" customWidth="1"/>
    <col min="10759" max="10759" width="12.26953125" style="327" customWidth="1"/>
    <col min="10760" max="11003" width="9.1796875" style="327"/>
    <col min="11004" max="11004" width="4.453125" style="327" customWidth="1"/>
    <col min="11005" max="11005" width="20.81640625" style="327" customWidth="1"/>
    <col min="11006" max="11007" width="12" style="327" customWidth="1"/>
    <col min="11008" max="11008" width="14.54296875" style="327" customWidth="1"/>
    <col min="11009" max="11009" width="12.453125" style="327" customWidth="1"/>
    <col min="11010" max="11010" width="19.7265625" style="327" customWidth="1"/>
    <col min="11011" max="11011" width="9.1796875" style="327"/>
    <col min="11012" max="11012" width="16.81640625" style="327" customWidth="1"/>
    <col min="11013" max="11013" width="12.54296875" style="327" customWidth="1"/>
    <col min="11014" max="11014" width="11.7265625" style="327" customWidth="1"/>
    <col min="11015" max="11015" width="12.26953125" style="327" customWidth="1"/>
    <col min="11016" max="11259" width="9.1796875" style="327"/>
    <col min="11260" max="11260" width="4.453125" style="327" customWidth="1"/>
    <col min="11261" max="11261" width="20.81640625" style="327" customWidth="1"/>
    <col min="11262" max="11263" width="12" style="327" customWidth="1"/>
    <col min="11264" max="11264" width="14.54296875" style="327" customWidth="1"/>
    <col min="11265" max="11265" width="12.453125" style="327" customWidth="1"/>
    <col min="11266" max="11266" width="19.7265625" style="327" customWidth="1"/>
    <col min="11267" max="11267" width="9.1796875" style="327"/>
    <col min="11268" max="11268" width="16.81640625" style="327" customWidth="1"/>
    <col min="11269" max="11269" width="12.54296875" style="327" customWidth="1"/>
    <col min="11270" max="11270" width="11.7265625" style="327" customWidth="1"/>
    <col min="11271" max="11271" width="12.26953125" style="327" customWidth="1"/>
    <col min="11272" max="11515" width="9.1796875" style="327"/>
    <col min="11516" max="11516" width="4.453125" style="327" customWidth="1"/>
    <col min="11517" max="11517" width="20.81640625" style="327" customWidth="1"/>
    <col min="11518" max="11519" width="12" style="327" customWidth="1"/>
    <col min="11520" max="11520" width="14.54296875" style="327" customWidth="1"/>
    <col min="11521" max="11521" width="12.453125" style="327" customWidth="1"/>
    <col min="11522" max="11522" width="19.7265625" style="327" customWidth="1"/>
    <col min="11523" max="11523" width="9.1796875" style="327"/>
    <col min="11524" max="11524" width="16.81640625" style="327" customWidth="1"/>
    <col min="11525" max="11525" width="12.54296875" style="327" customWidth="1"/>
    <col min="11526" max="11526" width="11.7265625" style="327" customWidth="1"/>
    <col min="11527" max="11527" width="12.26953125" style="327" customWidth="1"/>
    <col min="11528" max="11771" width="9.1796875" style="327"/>
    <col min="11772" max="11772" width="4.453125" style="327" customWidth="1"/>
    <col min="11773" max="11773" width="20.81640625" style="327" customWidth="1"/>
    <col min="11774" max="11775" width="12" style="327" customWidth="1"/>
    <col min="11776" max="11776" width="14.54296875" style="327" customWidth="1"/>
    <col min="11777" max="11777" width="12.453125" style="327" customWidth="1"/>
    <col min="11778" max="11778" width="19.7265625" style="327" customWidth="1"/>
    <col min="11779" max="11779" width="9.1796875" style="327"/>
    <col min="11780" max="11780" width="16.81640625" style="327" customWidth="1"/>
    <col min="11781" max="11781" width="12.54296875" style="327" customWidth="1"/>
    <col min="11782" max="11782" width="11.7265625" style="327" customWidth="1"/>
    <col min="11783" max="11783" width="12.26953125" style="327" customWidth="1"/>
    <col min="11784" max="12027" width="9.1796875" style="327"/>
    <col min="12028" max="12028" width="4.453125" style="327" customWidth="1"/>
    <col min="12029" max="12029" width="20.81640625" style="327" customWidth="1"/>
    <col min="12030" max="12031" width="12" style="327" customWidth="1"/>
    <col min="12032" max="12032" width="14.54296875" style="327" customWidth="1"/>
    <col min="12033" max="12033" width="12.453125" style="327" customWidth="1"/>
    <col min="12034" max="12034" width="19.7265625" style="327" customWidth="1"/>
    <col min="12035" max="12035" width="9.1796875" style="327"/>
    <col min="12036" max="12036" width="16.81640625" style="327" customWidth="1"/>
    <col min="12037" max="12037" width="12.54296875" style="327" customWidth="1"/>
    <col min="12038" max="12038" width="11.7265625" style="327" customWidth="1"/>
    <col min="12039" max="12039" width="12.26953125" style="327" customWidth="1"/>
    <col min="12040" max="12283" width="9.1796875" style="327"/>
    <col min="12284" max="12284" width="4.453125" style="327" customWidth="1"/>
    <col min="12285" max="12285" width="20.81640625" style="327" customWidth="1"/>
    <col min="12286" max="12287" width="12" style="327" customWidth="1"/>
    <col min="12288" max="12288" width="14.54296875" style="327" customWidth="1"/>
    <col min="12289" max="12289" width="12.453125" style="327" customWidth="1"/>
    <col min="12290" max="12290" width="19.7265625" style="327" customWidth="1"/>
    <col min="12291" max="12291" width="9.1796875" style="327"/>
    <col min="12292" max="12292" width="16.81640625" style="327" customWidth="1"/>
    <col min="12293" max="12293" width="12.54296875" style="327" customWidth="1"/>
    <col min="12294" max="12294" width="11.7265625" style="327" customWidth="1"/>
    <col min="12295" max="12295" width="12.26953125" style="327" customWidth="1"/>
    <col min="12296" max="12539" width="9.1796875" style="327"/>
    <col min="12540" max="12540" width="4.453125" style="327" customWidth="1"/>
    <col min="12541" max="12541" width="20.81640625" style="327" customWidth="1"/>
    <col min="12542" max="12543" width="12" style="327" customWidth="1"/>
    <col min="12544" max="12544" width="14.54296875" style="327" customWidth="1"/>
    <col min="12545" max="12545" width="12.453125" style="327" customWidth="1"/>
    <col min="12546" max="12546" width="19.7265625" style="327" customWidth="1"/>
    <col min="12547" max="12547" width="9.1796875" style="327"/>
    <col min="12548" max="12548" width="16.81640625" style="327" customWidth="1"/>
    <col min="12549" max="12549" width="12.54296875" style="327" customWidth="1"/>
    <col min="12550" max="12550" width="11.7265625" style="327" customWidth="1"/>
    <col min="12551" max="12551" width="12.26953125" style="327" customWidth="1"/>
    <col min="12552" max="12795" width="9.1796875" style="327"/>
    <col min="12796" max="12796" width="4.453125" style="327" customWidth="1"/>
    <col min="12797" max="12797" width="20.81640625" style="327" customWidth="1"/>
    <col min="12798" max="12799" width="12" style="327" customWidth="1"/>
    <col min="12800" max="12800" width="14.54296875" style="327" customWidth="1"/>
    <col min="12801" max="12801" width="12.453125" style="327" customWidth="1"/>
    <col min="12802" max="12802" width="19.7265625" style="327" customWidth="1"/>
    <col min="12803" max="12803" width="9.1796875" style="327"/>
    <col min="12804" max="12804" width="16.81640625" style="327" customWidth="1"/>
    <col min="12805" max="12805" width="12.54296875" style="327" customWidth="1"/>
    <col min="12806" max="12806" width="11.7265625" style="327" customWidth="1"/>
    <col min="12807" max="12807" width="12.26953125" style="327" customWidth="1"/>
    <col min="12808" max="13051" width="9.1796875" style="327"/>
    <col min="13052" max="13052" width="4.453125" style="327" customWidth="1"/>
    <col min="13053" max="13053" width="20.81640625" style="327" customWidth="1"/>
    <col min="13054" max="13055" width="12" style="327" customWidth="1"/>
    <col min="13056" max="13056" width="14.54296875" style="327" customWidth="1"/>
    <col min="13057" max="13057" width="12.453125" style="327" customWidth="1"/>
    <col min="13058" max="13058" width="19.7265625" style="327" customWidth="1"/>
    <col min="13059" max="13059" width="9.1796875" style="327"/>
    <col min="13060" max="13060" width="16.81640625" style="327" customWidth="1"/>
    <col min="13061" max="13061" width="12.54296875" style="327" customWidth="1"/>
    <col min="13062" max="13062" width="11.7265625" style="327" customWidth="1"/>
    <col min="13063" max="13063" width="12.26953125" style="327" customWidth="1"/>
    <col min="13064" max="13307" width="9.1796875" style="327"/>
    <col min="13308" max="13308" width="4.453125" style="327" customWidth="1"/>
    <col min="13309" max="13309" width="20.81640625" style="327" customWidth="1"/>
    <col min="13310" max="13311" width="12" style="327" customWidth="1"/>
    <col min="13312" max="13312" width="14.54296875" style="327" customWidth="1"/>
    <col min="13313" max="13313" width="12.453125" style="327" customWidth="1"/>
    <col min="13314" max="13314" width="19.7265625" style="327" customWidth="1"/>
    <col min="13315" max="13315" width="9.1796875" style="327"/>
    <col min="13316" max="13316" width="16.81640625" style="327" customWidth="1"/>
    <col min="13317" max="13317" width="12.54296875" style="327" customWidth="1"/>
    <col min="13318" max="13318" width="11.7265625" style="327" customWidth="1"/>
    <col min="13319" max="13319" width="12.26953125" style="327" customWidth="1"/>
    <col min="13320" max="13563" width="9.1796875" style="327"/>
    <col min="13564" max="13564" width="4.453125" style="327" customWidth="1"/>
    <col min="13565" max="13565" width="20.81640625" style="327" customWidth="1"/>
    <col min="13566" max="13567" width="12" style="327" customWidth="1"/>
    <col min="13568" max="13568" width="14.54296875" style="327" customWidth="1"/>
    <col min="13569" max="13569" width="12.453125" style="327" customWidth="1"/>
    <col min="13570" max="13570" width="19.7265625" style="327" customWidth="1"/>
    <col min="13571" max="13571" width="9.1796875" style="327"/>
    <col min="13572" max="13572" width="16.81640625" style="327" customWidth="1"/>
    <col min="13573" max="13573" width="12.54296875" style="327" customWidth="1"/>
    <col min="13574" max="13574" width="11.7265625" style="327" customWidth="1"/>
    <col min="13575" max="13575" width="12.26953125" style="327" customWidth="1"/>
    <col min="13576" max="13819" width="9.1796875" style="327"/>
    <col min="13820" max="13820" width="4.453125" style="327" customWidth="1"/>
    <col min="13821" max="13821" width="20.81640625" style="327" customWidth="1"/>
    <col min="13822" max="13823" width="12" style="327" customWidth="1"/>
    <col min="13824" max="13824" width="14.54296875" style="327" customWidth="1"/>
    <col min="13825" max="13825" width="12.453125" style="327" customWidth="1"/>
    <col min="13826" max="13826" width="19.7265625" style="327" customWidth="1"/>
    <col min="13827" max="13827" width="9.1796875" style="327"/>
    <col min="13828" max="13828" width="16.81640625" style="327" customWidth="1"/>
    <col min="13829" max="13829" width="12.54296875" style="327" customWidth="1"/>
    <col min="13830" max="13830" width="11.7265625" style="327" customWidth="1"/>
    <col min="13831" max="13831" width="12.26953125" style="327" customWidth="1"/>
    <col min="13832" max="14075" width="9.1796875" style="327"/>
    <col min="14076" max="14076" width="4.453125" style="327" customWidth="1"/>
    <col min="14077" max="14077" width="20.81640625" style="327" customWidth="1"/>
    <col min="14078" max="14079" width="12" style="327" customWidth="1"/>
    <col min="14080" max="14080" width="14.54296875" style="327" customWidth="1"/>
    <col min="14081" max="14081" width="12.453125" style="327" customWidth="1"/>
    <col min="14082" max="14082" width="19.7265625" style="327" customWidth="1"/>
    <col min="14083" max="14083" width="9.1796875" style="327"/>
    <col min="14084" max="14084" width="16.81640625" style="327" customWidth="1"/>
    <col min="14085" max="14085" width="12.54296875" style="327" customWidth="1"/>
    <col min="14086" max="14086" width="11.7265625" style="327" customWidth="1"/>
    <col min="14087" max="14087" width="12.26953125" style="327" customWidth="1"/>
    <col min="14088" max="14331" width="9.1796875" style="327"/>
    <col min="14332" max="14332" width="4.453125" style="327" customWidth="1"/>
    <col min="14333" max="14333" width="20.81640625" style="327" customWidth="1"/>
    <col min="14334" max="14335" width="12" style="327" customWidth="1"/>
    <col min="14336" max="14336" width="14.54296875" style="327" customWidth="1"/>
    <col min="14337" max="14337" width="12.453125" style="327" customWidth="1"/>
    <col min="14338" max="14338" width="19.7265625" style="327" customWidth="1"/>
    <col min="14339" max="14339" width="9.1796875" style="327"/>
    <col min="14340" max="14340" width="16.81640625" style="327" customWidth="1"/>
    <col min="14341" max="14341" width="12.54296875" style="327" customWidth="1"/>
    <col min="14342" max="14342" width="11.7265625" style="327" customWidth="1"/>
    <col min="14343" max="14343" width="12.26953125" style="327" customWidth="1"/>
    <col min="14344" max="14587" width="9.1796875" style="327"/>
    <col min="14588" max="14588" width="4.453125" style="327" customWidth="1"/>
    <col min="14589" max="14589" width="20.81640625" style="327" customWidth="1"/>
    <col min="14590" max="14591" width="12" style="327" customWidth="1"/>
    <col min="14592" max="14592" width="14.54296875" style="327" customWidth="1"/>
    <col min="14593" max="14593" width="12.453125" style="327" customWidth="1"/>
    <col min="14594" max="14594" width="19.7265625" style="327" customWidth="1"/>
    <col min="14595" max="14595" width="9.1796875" style="327"/>
    <col min="14596" max="14596" width="16.81640625" style="327" customWidth="1"/>
    <col min="14597" max="14597" width="12.54296875" style="327" customWidth="1"/>
    <col min="14598" max="14598" width="11.7265625" style="327" customWidth="1"/>
    <col min="14599" max="14599" width="12.26953125" style="327" customWidth="1"/>
    <col min="14600" max="14843" width="9.1796875" style="327"/>
    <col min="14844" max="14844" width="4.453125" style="327" customWidth="1"/>
    <col min="14845" max="14845" width="20.81640625" style="327" customWidth="1"/>
    <col min="14846" max="14847" width="12" style="327" customWidth="1"/>
    <col min="14848" max="14848" width="14.54296875" style="327" customWidth="1"/>
    <col min="14849" max="14849" width="12.453125" style="327" customWidth="1"/>
    <col min="14850" max="14850" width="19.7265625" style="327" customWidth="1"/>
    <col min="14851" max="14851" width="9.1796875" style="327"/>
    <col min="14852" max="14852" width="16.81640625" style="327" customWidth="1"/>
    <col min="14853" max="14853" width="12.54296875" style="327" customWidth="1"/>
    <col min="14854" max="14854" width="11.7265625" style="327" customWidth="1"/>
    <col min="14855" max="14855" width="12.26953125" style="327" customWidth="1"/>
    <col min="14856" max="15099" width="9.1796875" style="327"/>
    <col min="15100" max="15100" width="4.453125" style="327" customWidth="1"/>
    <col min="15101" max="15101" width="20.81640625" style="327" customWidth="1"/>
    <col min="15102" max="15103" width="12" style="327" customWidth="1"/>
    <col min="15104" max="15104" width="14.54296875" style="327" customWidth="1"/>
    <col min="15105" max="15105" width="12.453125" style="327" customWidth="1"/>
    <col min="15106" max="15106" width="19.7265625" style="327" customWidth="1"/>
    <col min="15107" max="15107" width="9.1796875" style="327"/>
    <col min="15108" max="15108" width="16.81640625" style="327" customWidth="1"/>
    <col min="15109" max="15109" width="12.54296875" style="327" customWidth="1"/>
    <col min="15110" max="15110" width="11.7265625" style="327" customWidth="1"/>
    <col min="15111" max="15111" width="12.26953125" style="327" customWidth="1"/>
    <col min="15112" max="15355" width="9.1796875" style="327"/>
    <col min="15356" max="15356" width="4.453125" style="327" customWidth="1"/>
    <col min="15357" max="15357" width="20.81640625" style="327" customWidth="1"/>
    <col min="15358" max="15359" width="12" style="327" customWidth="1"/>
    <col min="15360" max="15360" width="14.54296875" style="327" customWidth="1"/>
    <col min="15361" max="15361" width="12.453125" style="327" customWidth="1"/>
    <col min="15362" max="15362" width="19.7265625" style="327" customWidth="1"/>
    <col min="15363" max="15363" width="9.1796875" style="327"/>
    <col min="15364" max="15364" width="16.81640625" style="327" customWidth="1"/>
    <col min="15365" max="15365" width="12.54296875" style="327" customWidth="1"/>
    <col min="15366" max="15366" width="11.7265625" style="327" customWidth="1"/>
    <col min="15367" max="15367" width="12.26953125" style="327" customWidth="1"/>
    <col min="15368" max="15611" width="9.1796875" style="327"/>
    <col min="15612" max="15612" width="4.453125" style="327" customWidth="1"/>
    <col min="15613" max="15613" width="20.81640625" style="327" customWidth="1"/>
    <col min="15614" max="15615" width="12" style="327" customWidth="1"/>
    <col min="15616" max="15616" width="14.54296875" style="327" customWidth="1"/>
    <col min="15617" max="15617" width="12.453125" style="327" customWidth="1"/>
    <col min="15618" max="15618" width="19.7265625" style="327" customWidth="1"/>
    <col min="15619" max="15619" width="9.1796875" style="327"/>
    <col min="15620" max="15620" width="16.81640625" style="327" customWidth="1"/>
    <col min="15621" max="15621" width="12.54296875" style="327" customWidth="1"/>
    <col min="15622" max="15622" width="11.7265625" style="327" customWidth="1"/>
    <col min="15623" max="15623" width="12.26953125" style="327" customWidth="1"/>
    <col min="15624" max="15867" width="9.1796875" style="327"/>
    <col min="15868" max="15868" width="4.453125" style="327" customWidth="1"/>
    <col min="15869" max="15869" width="20.81640625" style="327" customWidth="1"/>
    <col min="15870" max="15871" width="12" style="327" customWidth="1"/>
    <col min="15872" max="15872" width="14.54296875" style="327" customWidth="1"/>
    <col min="15873" max="15873" width="12.453125" style="327" customWidth="1"/>
    <col min="15874" max="15874" width="19.7265625" style="327" customWidth="1"/>
    <col min="15875" max="15875" width="9.1796875" style="327"/>
    <col min="15876" max="15876" width="16.81640625" style="327" customWidth="1"/>
    <col min="15877" max="15877" width="12.54296875" style="327" customWidth="1"/>
    <col min="15878" max="15878" width="11.7265625" style="327" customWidth="1"/>
    <col min="15879" max="15879" width="12.26953125" style="327" customWidth="1"/>
    <col min="15880" max="16123" width="9.1796875" style="327"/>
    <col min="16124" max="16124" width="4.453125" style="327" customWidth="1"/>
    <col min="16125" max="16125" width="20.81640625" style="327" customWidth="1"/>
    <col min="16126" max="16127" width="12" style="327" customWidth="1"/>
    <col min="16128" max="16128" width="14.54296875" style="327" customWidth="1"/>
    <col min="16129" max="16129" width="12.453125" style="327" customWidth="1"/>
    <col min="16130" max="16130" width="19.7265625" style="327" customWidth="1"/>
    <col min="16131" max="16131" width="9.1796875" style="327"/>
    <col min="16132" max="16132" width="16.81640625" style="327" customWidth="1"/>
    <col min="16133" max="16133" width="12.54296875" style="327" customWidth="1"/>
    <col min="16134" max="16134" width="11.7265625" style="327" customWidth="1"/>
    <col min="16135" max="16135" width="12.26953125" style="327" customWidth="1"/>
    <col min="16136" max="16384" width="9.1796875" style="327"/>
  </cols>
  <sheetData>
    <row r="1" spans="1:20" ht="15.5">
      <c r="A1" s="326" t="s">
        <v>212</v>
      </c>
    </row>
    <row r="2" spans="1:20" ht="26.25" customHeight="1">
      <c r="A2" s="328" t="s">
        <v>213</v>
      </c>
      <c r="H2"/>
      <c r="I2"/>
      <c r="J2"/>
    </row>
    <row r="5" spans="1:20" ht="38.25" customHeight="1" thickBot="1">
      <c r="A5" s="1304" t="s">
        <v>516</v>
      </c>
      <c r="B5" s="1304"/>
      <c r="C5" s="1304"/>
      <c r="D5" s="1304"/>
      <c r="E5" s="1304"/>
      <c r="F5" s="1304"/>
      <c r="H5" s="329" t="s">
        <v>228</v>
      </c>
      <c r="J5"/>
      <c r="K5"/>
      <c r="L5"/>
      <c r="M5"/>
      <c r="N5"/>
      <c r="O5"/>
      <c r="P5"/>
    </row>
    <row r="6" spans="1:20" ht="15.75" customHeight="1" thickBot="1">
      <c r="A6" s="1305" t="s">
        <v>115</v>
      </c>
      <c r="B6" s="1307" t="s">
        <v>517</v>
      </c>
      <c r="C6" s="1308"/>
      <c r="D6" s="1309"/>
      <c r="E6" s="1310" t="s">
        <v>523</v>
      </c>
      <c r="F6" s="1312" t="s">
        <v>524</v>
      </c>
      <c r="J6"/>
      <c r="K6"/>
      <c r="L6"/>
      <c r="M6"/>
      <c r="N6"/>
      <c r="O6"/>
      <c r="P6"/>
    </row>
    <row r="7" spans="1:20" ht="21" customHeight="1" thickBot="1">
      <c r="A7" s="1306"/>
      <c r="B7" s="672" t="s">
        <v>218</v>
      </c>
      <c r="C7" s="673" t="s">
        <v>220</v>
      </c>
      <c r="D7" s="330" t="s">
        <v>221</v>
      </c>
      <c r="E7" s="1311"/>
      <c r="F7" s="1313"/>
      <c r="I7"/>
      <c r="J7"/>
      <c r="K7"/>
      <c r="L7"/>
      <c r="M7"/>
      <c r="N7"/>
      <c r="O7"/>
      <c r="P7"/>
    </row>
    <row r="8" spans="1:20" ht="17.25" customHeight="1" thickBot="1">
      <c r="A8" s="331" t="s">
        <v>116</v>
      </c>
      <c r="B8" s="336">
        <v>8357.0550000000003</v>
      </c>
      <c r="C8" s="345">
        <v>3236.96</v>
      </c>
      <c r="D8" s="334">
        <f t="shared" ref="D8:D13" si="0">(C8/B8)*100</f>
        <v>38.733261896684894</v>
      </c>
      <c r="E8" s="333">
        <v>9723.8230000000003</v>
      </c>
      <c r="F8" s="334">
        <f t="shared" ref="F8:F13" si="1">((B8-E8)/E8)*100</f>
        <v>-14.055870823646213</v>
      </c>
      <c r="H8" s="335" t="s">
        <v>117</v>
      </c>
      <c r="I8"/>
      <c r="J8"/>
      <c r="K8"/>
      <c r="L8"/>
      <c r="M8"/>
      <c r="N8"/>
      <c r="O8"/>
      <c r="P8"/>
    </row>
    <row r="9" spans="1:20" ht="18" customHeight="1" thickBot="1">
      <c r="A9" s="331" t="s">
        <v>118</v>
      </c>
      <c r="B9" s="336">
        <v>36095</v>
      </c>
      <c r="C9" s="345">
        <v>6530</v>
      </c>
      <c r="D9" s="334">
        <f t="shared" si="0"/>
        <v>18.091148358498408</v>
      </c>
      <c r="E9" s="337">
        <v>40115</v>
      </c>
      <c r="F9" s="334">
        <f t="shared" si="1"/>
        <v>-10.021189081391</v>
      </c>
      <c r="H9" s="338">
        <f>B9-E9</f>
        <v>-4020</v>
      </c>
      <c r="J9"/>
      <c r="K9"/>
      <c r="L9"/>
      <c r="M9"/>
      <c r="N9"/>
      <c r="O9"/>
      <c r="P9"/>
      <c r="Q9" s="314"/>
      <c r="R9" s="314"/>
      <c r="S9" s="314"/>
      <c r="T9" s="314"/>
    </row>
    <row r="10" spans="1:20" ht="15" customHeight="1" thickBot="1">
      <c r="A10" s="339" t="s">
        <v>214</v>
      </c>
      <c r="B10" s="336">
        <v>18495</v>
      </c>
      <c r="C10" s="345">
        <v>0</v>
      </c>
      <c r="D10" s="341">
        <f t="shared" si="0"/>
        <v>0</v>
      </c>
      <c r="E10" s="340">
        <v>19673</v>
      </c>
      <c r="F10" s="341">
        <f t="shared" si="1"/>
        <v>-5.9879022009861238</v>
      </c>
      <c r="J10"/>
      <c r="K10"/>
      <c r="L10"/>
      <c r="M10"/>
      <c r="N10"/>
      <c r="O10"/>
      <c r="P10"/>
      <c r="Q10" s="314"/>
      <c r="R10" s="314"/>
      <c r="S10" s="314"/>
      <c r="T10" s="314"/>
    </row>
    <row r="11" spans="1:20" ht="17.25" customHeight="1" thickBot="1">
      <c r="A11" s="331" t="s">
        <v>119</v>
      </c>
      <c r="B11" s="336">
        <v>240487.33499999999</v>
      </c>
      <c r="C11" s="342">
        <v>52155.713000000003</v>
      </c>
      <c r="D11" s="334">
        <f t="shared" si="0"/>
        <v>21.687509240351474</v>
      </c>
      <c r="E11" s="342">
        <v>225828.42199999999</v>
      </c>
      <c r="F11" s="334">
        <f t="shared" si="1"/>
        <v>6.4911727541540367</v>
      </c>
      <c r="J11"/>
      <c r="K11"/>
      <c r="L11"/>
      <c r="M11"/>
      <c r="N11"/>
      <c r="O11"/>
      <c r="P11"/>
      <c r="Q11" s="314"/>
      <c r="R11" s="314"/>
      <c r="S11" s="314"/>
      <c r="T11" s="314"/>
    </row>
    <row r="12" spans="1:20" ht="15" customHeight="1" thickBot="1">
      <c r="A12" s="344" t="s">
        <v>120</v>
      </c>
      <c r="B12" s="336">
        <v>72237.221999999994</v>
      </c>
      <c r="C12" s="345">
        <v>12550.594999999999</v>
      </c>
      <c r="D12" s="334">
        <f t="shared" si="0"/>
        <v>17.374138501616248</v>
      </c>
      <c r="E12" s="345">
        <v>78987.634999999995</v>
      </c>
      <c r="F12" s="334">
        <f t="shared" si="1"/>
        <v>-8.5461642192477356</v>
      </c>
      <c r="J12"/>
      <c r="K12"/>
      <c r="L12"/>
      <c r="M12"/>
      <c r="N12"/>
      <c r="O12"/>
      <c r="P12"/>
      <c r="Q12" s="314"/>
      <c r="R12" s="314"/>
      <c r="S12" s="314"/>
      <c r="T12" s="314"/>
    </row>
    <row r="13" spans="1:20" ht="15" customHeight="1" thickBot="1">
      <c r="A13" s="344" t="s">
        <v>121</v>
      </c>
      <c r="B13" s="336">
        <f>B11+B12</f>
        <v>312724.55699999997</v>
      </c>
      <c r="C13" s="345">
        <f>C11+C12</f>
        <v>64706.308000000005</v>
      </c>
      <c r="D13" s="346">
        <f t="shared" si="0"/>
        <v>20.691150263584838</v>
      </c>
      <c r="E13" s="345">
        <f>E11+E12</f>
        <v>304816.05699999997</v>
      </c>
      <c r="F13" s="346">
        <f t="shared" si="1"/>
        <v>2.5945155507342581</v>
      </c>
      <c r="H13"/>
      <c r="I13"/>
      <c r="J13"/>
      <c r="K13"/>
      <c r="L13"/>
      <c r="M13"/>
      <c r="N13"/>
      <c r="O13"/>
      <c r="P13" s="314"/>
      <c r="Q13" s="314"/>
      <c r="R13" s="314"/>
      <c r="S13" s="314"/>
      <c r="T13" s="314"/>
    </row>
    <row r="14" spans="1:20">
      <c r="E14" s="347"/>
      <c r="H14"/>
      <c r="I14"/>
      <c r="J14"/>
      <c r="K14"/>
      <c r="L14"/>
      <c r="M14"/>
      <c r="N14"/>
      <c r="O14"/>
      <c r="P14" s="314"/>
      <c r="Q14" s="314"/>
      <c r="R14" s="314"/>
      <c r="S14" s="314"/>
      <c r="T14" s="314"/>
    </row>
    <row r="15" spans="1:20">
      <c r="H15"/>
      <c r="I15"/>
      <c r="J15"/>
      <c r="K15"/>
      <c r="L15"/>
      <c r="M15"/>
      <c r="N15"/>
      <c r="O15"/>
      <c r="P15" s="314"/>
      <c r="Q15" s="314"/>
      <c r="R15" s="314"/>
      <c r="S15" s="314"/>
      <c r="T15" s="314"/>
    </row>
    <row r="16" spans="1:20" ht="15.5">
      <c r="A16" s="348" t="s">
        <v>215</v>
      </c>
      <c r="H16"/>
      <c r="I16"/>
      <c r="J16"/>
      <c r="K16"/>
      <c r="L16"/>
      <c r="M16"/>
      <c r="N16"/>
      <c r="O16"/>
      <c r="P16" s="314"/>
      <c r="Q16" s="314"/>
      <c r="R16" s="314"/>
      <c r="S16" s="314"/>
      <c r="T16" s="314"/>
    </row>
    <row r="17" spans="1:20">
      <c r="H17"/>
      <c r="I17"/>
      <c r="J17"/>
      <c r="K17"/>
      <c r="L17"/>
      <c r="M17"/>
      <c r="N17"/>
      <c r="O17" s="314"/>
      <c r="P17" s="314"/>
      <c r="Q17" s="314"/>
      <c r="R17" s="314"/>
      <c r="S17" s="314"/>
      <c r="T17" s="314"/>
    </row>
    <row r="18" spans="1:20" ht="33" customHeight="1" thickBot="1">
      <c r="A18" s="1304" t="s">
        <v>520</v>
      </c>
      <c r="B18" s="1304"/>
      <c r="C18" s="1304"/>
      <c r="D18" s="1304"/>
      <c r="E18" s="1304"/>
      <c r="F18" s="1304"/>
      <c r="H18"/>
      <c r="I18"/>
      <c r="J18"/>
      <c r="K18"/>
      <c r="L18"/>
      <c r="M18"/>
      <c r="N18"/>
      <c r="O18" s="314"/>
      <c r="P18" s="314"/>
      <c r="Q18" s="314"/>
      <c r="R18" s="314"/>
      <c r="S18" s="314"/>
      <c r="T18" s="314"/>
    </row>
    <row r="19" spans="1:20" ht="16.5" customHeight="1" thickBot="1">
      <c r="A19" s="1314" t="s">
        <v>449</v>
      </c>
      <c r="B19" s="1307" t="s">
        <v>521</v>
      </c>
      <c r="C19" s="1308"/>
      <c r="D19" s="1309"/>
      <c r="E19" s="1310" t="s">
        <v>523</v>
      </c>
      <c r="F19" s="1312" t="s">
        <v>525</v>
      </c>
      <c r="H19"/>
      <c r="I19"/>
      <c r="J19"/>
      <c r="K19"/>
      <c r="L19"/>
      <c r="M19"/>
      <c r="N19"/>
      <c r="O19" s="314"/>
      <c r="P19" s="314"/>
      <c r="Q19" s="314"/>
      <c r="R19" s="314"/>
      <c r="S19" s="314"/>
      <c r="T19" s="314"/>
    </row>
    <row r="20" spans="1:20" ht="21" customHeight="1" thickBot="1">
      <c r="A20" s="1315"/>
      <c r="B20" s="349" t="s">
        <v>218</v>
      </c>
      <c r="C20" s="349" t="s">
        <v>323</v>
      </c>
      <c r="D20" s="349" t="s">
        <v>324</v>
      </c>
      <c r="E20" s="1316"/>
      <c r="F20" s="1317"/>
      <c r="H20"/>
      <c r="I20"/>
      <c r="J20"/>
      <c r="K20"/>
      <c r="L20"/>
      <c r="M20"/>
      <c r="N20"/>
      <c r="O20" s="314"/>
      <c r="P20" s="314"/>
      <c r="Q20" s="314"/>
      <c r="R20" s="314"/>
      <c r="S20" s="314"/>
      <c r="T20" s="314"/>
    </row>
    <row r="21" spans="1:20" ht="15" thickBot="1">
      <c r="A21" s="350" t="s">
        <v>116</v>
      </c>
      <c r="B21" s="336">
        <v>48135.423999999999</v>
      </c>
      <c r="C21" s="351">
        <v>47.548000000000002</v>
      </c>
      <c r="D21" s="352">
        <f t="shared" ref="D21:D26" si="2">(C21/B21)*100</f>
        <v>9.8779643033787334E-2</v>
      </c>
      <c r="E21" s="345">
        <v>45625.974000000002</v>
      </c>
      <c r="F21" s="352">
        <f t="shared" ref="F21:F26" si="3">((B21-E21)/E21)*100</f>
        <v>5.5000469688603184</v>
      </c>
      <c r="H21" s="335" t="s">
        <v>123</v>
      </c>
      <c r="K21"/>
      <c r="L21"/>
      <c r="M21"/>
      <c r="N21"/>
      <c r="O21" s="314"/>
      <c r="P21" s="314"/>
      <c r="Q21" s="314"/>
      <c r="R21" s="314"/>
      <c r="S21" s="314"/>
      <c r="T21" s="314"/>
    </row>
    <row r="22" spans="1:20" ht="15" thickBot="1">
      <c r="A22" s="350" t="s">
        <v>118</v>
      </c>
      <c r="B22" s="336">
        <v>192908</v>
      </c>
      <c r="C22" s="351">
        <v>535</v>
      </c>
      <c r="D22" s="334">
        <f t="shared" si="2"/>
        <v>0.27733427333236571</v>
      </c>
      <c r="E22" s="345">
        <v>186486</v>
      </c>
      <c r="F22" s="334">
        <f t="shared" si="3"/>
        <v>3.4436901429597935</v>
      </c>
      <c r="H22" s="338">
        <f>B22-E22</f>
        <v>6422</v>
      </c>
      <c r="K22" s="314"/>
      <c r="L22" s="314"/>
      <c r="M22" s="314"/>
      <c r="O22" s="314"/>
      <c r="P22" s="314"/>
      <c r="Q22" s="314"/>
      <c r="R22" s="314"/>
      <c r="S22" s="314"/>
      <c r="T22" s="314"/>
    </row>
    <row r="23" spans="1:20" ht="15" thickBot="1">
      <c r="A23" s="353" t="s">
        <v>214</v>
      </c>
      <c r="B23" s="336">
        <v>71239</v>
      </c>
      <c r="C23" s="354">
        <v>399</v>
      </c>
      <c r="D23" s="334">
        <f t="shared" si="2"/>
        <v>0.5600864694900265</v>
      </c>
      <c r="E23" s="340">
        <v>61821</v>
      </c>
      <c r="F23" s="334">
        <f t="shared" si="3"/>
        <v>15.234305494896555</v>
      </c>
      <c r="N23" s="314"/>
      <c r="O23" s="314"/>
      <c r="P23" s="314"/>
      <c r="Q23" s="314"/>
      <c r="R23" s="314"/>
      <c r="S23" s="314"/>
      <c r="T23" s="314"/>
    </row>
    <row r="24" spans="1:20" ht="15" thickBot="1">
      <c r="A24" s="350" t="s">
        <v>119</v>
      </c>
      <c r="B24" s="336">
        <v>20165.866000000002</v>
      </c>
      <c r="C24" s="355">
        <v>938.87800000000004</v>
      </c>
      <c r="D24" s="341">
        <f t="shared" si="2"/>
        <v>4.655778234368908</v>
      </c>
      <c r="E24" s="345">
        <v>15953.941000000001</v>
      </c>
      <c r="F24" s="341">
        <f t="shared" si="3"/>
        <v>26.400530126067288</v>
      </c>
      <c r="N24" s="314"/>
      <c r="O24" s="314"/>
      <c r="P24" s="314"/>
      <c r="Q24" s="314"/>
      <c r="R24" s="314"/>
      <c r="S24" s="314"/>
      <c r="T24" s="314"/>
    </row>
    <row r="25" spans="1:20" ht="15" thickBot="1">
      <c r="A25" s="350" t="s">
        <v>120</v>
      </c>
      <c r="B25" s="336">
        <v>4070.5279999999998</v>
      </c>
      <c r="C25" s="355">
        <v>436.96499999999997</v>
      </c>
      <c r="D25" s="334">
        <f t="shared" si="2"/>
        <v>10.734848157290651</v>
      </c>
      <c r="E25" s="345">
        <v>5058.88</v>
      </c>
      <c r="F25" s="334">
        <f t="shared" si="3"/>
        <v>-19.536972610538307</v>
      </c>
      <c r="N25" s="314"/>
      <c r="O25" s="314"/>
      <c r="P25" s="314"/>
      <c r="Q25" s="314"/>
      <c r="R25" s="314"/>
      <c r="S25" s="314"/>
      <c r="T25" s="314"/>
    </row>
    <row r="26" spans="1:20" ht="15" thickBot="1">
      <c r="A26" s="350" t="s">
        <v>121</v>
      </c>
      <c r="B26" s="336">
        <f>B24+B25</f>
        <v>24236.394</v>
      </c>
      <c r="C26" s="345">
        <f>C24+C25</f>
        <v>1375.8430000000001</v>
      </c>
      <c r="D26" s="346">
        <f t="shared" si="2"/>
        <v>5.6767644559665102</v>
      </c>
      <c r="E26" s="345">
        <f>E24+E25</f>
        <v>21012.821</v>
      </c>
      <c r="F26" s="346">
        <f t="shared" si="3"/>
        <v>15.340981584528798</v>
      </c>
      <c r="N26" s="314"/>
      <c r="O26" s="314"/>
      <c r="P26" s="314"/>
      <c r="Q26" s="314"/>
      <c r="R26" s="314"/>
      <c r="S26" s="314"/>
      <c r="T26" s="314"/>
    </row>
    <row r="27" spans="1:20">
      <c r="A27" s="356" t="s">
        <v>326</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303"/>
      <c r="D30" s="1303"/>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303"/>
      <c r="C41" s="1303"/>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P30" sqref="P30"/>
    </sheetView>
  </sheetViews>
  <sheetFormatPr defaultRowHeight="13"/>
  <cols>
    <col min="1" max="1" width="21.7265625" style="327" customWidth="1"/>
    <col min="2" max="2" width="11.1796875" style="327" customWidth="1"/>
    <col min="3" max="3" width="12.1796875" style="327" customWidth="1"/>
    <col min="4" max="4" width="8.81640625" style="327" bestFit="1" customWidth="1"/>
    <col min="5" max="5" width="7.453125" style="327" customWidth="1"/>
    <col min="6" max="6" width="12.26953125" style="327" customWidth="1"/>
    <col min="7" max="7" width="10.54296875" style="327" customWidth="1"/>
    <col min="8" max="8" width="10.7265625" style="343" customWidth="1"/>
    <col min="9" max="9" width="8.81640625" style="327" bestFit="1" customWidth="1"/>
    <col min="10" max="10" width="2.81640625" style="327" customWidth="1"/>
    <col min="11" max="11" width="22.81640625" style="327" customWidth="1"/>
    <col min="12" max="12" width="12.1796875" style="327" customWidth="1"/>
    <col min="13" max="13" width="11.7265625" style="327" customWidth="1"/>
    <col min="14" max="14" width="8.81640625" style="327" bestFit="1" customWidth="1"/>
    <col min="15" max="15" width="4.453125" style="327" customWidth="1"/>
    <col min="16" max="16" width="30" style="327" customWidth="1"/>
    <col min="17" max="17" width="14" style="327" customWidth="1"/>
    <col min="18" max="18" width="15" style="327" customWidth="1"/>
    <col min="19" max="19" width="8.81640625" style="327" bestFit="1" customWidth="1"/>
    <col min="20" max="252" width="9.1796875" style="327"/>
    <col min="253" max="253" width="5" style="327" customWidth="1"/>
    <col min="254" max="254" width="17.7265625" style="327" customWidth="1"/>
    <col min="255" max="255" width="13.81640625" style="327" customWidth="1"/>
    <col min="256" max="256" width="13.1796875" style="327" customWidth="1"/>
    <col min="257" max="257" width="12.26953125" style="327" customWidth="1"/>
    <col min="258" max="258" width="3" style="327" customWidth="1"/>
    <col min="259" max="259" width="20.26953125" style="327" customWidth="1"/>
    <col min="260" max="260" width="12.54296875" style="327" customWidth="1"/>
    <col min="261" max="261" width="11.7265625" style="327" customWidth="1"/>
    <col min="262" max="262" width="9.1796875" style="327"/>
    <col min="263" max="263" width="2.81640625" style="327" customWidth="1"/>
    <col min="264" max="264" width="18.54296875" style="327" customWidth="1"/>
    <col min="265" max="265" width="14.453125" style="327" customWidth="1"/>
    <col min="266" max="266" width="13.7265625" style="327" customWidth="1"/>
    <col min="267" max="267" width="10.1796875" style="327" customWidth="1"/>
    <col min="268" max="268" width="4.453125" style="327" customWidth="1"/>
    <col min="269" max="269" width="24" style="327" customWidth="1"/>
    <col min="270" max="270" width="13.1796875" style="327" customWidth="1"/>
    <col min="271" max="271" width="13" style="327" customWidth="1"/>
    <col min="272" max="272" width="10.453125" style="327" customWidth="1"/>
    <col min="273" max="508" width="9.1796875" style="327"/>
    <col min="509" max="509" width="5" style="327" customWidth="1"/>
    <col min="510" max="510" width="17.7265625" style="327" customWidth="1"/>
    <col min="511" max="511" width="13.81640625" style="327" customWidth="1"/>
    <col min="512" max="512" width="13.1796875" style="327" customWidth="1"/>
    <col min="513" max="513" width="12.26953125" style="327" customWidth="1"/>
    <col min="514" max="514" width="3" style="327" customWidth="1"/>
    <col min="515" max="515" width="20.26953125" style="327" customWidth="1"/>
    <col min="516" max="516" width="12.54296875" style="327" customWidth="1"/>
    <col min="517" max="517" width="11.7265625" style="327" customWidth="1"/>
    <col min="518" max="518" width="9.1796875" style="327"/>
    <col min="519" max="519" width="2.81640625" style="327" customWidth="1"/>
    <col min="520" max="520" width="18.54296875" style="327" customWidth="1"/>
    <col min="521" max="521" width="14.453125" style="327" customWidth="1"/>
    <col min="522" max="522" width="13.7265625" style="327" customWidth="1"/>
    <col min="523" max="523" width="10.1796875" style="327" customWidth="1"/>
    <col min="524" max="524" width="4.453125" style="327" customWidth="1"/>
    <col min="525" max="525" width="24" style="327" customWidth="1"/>
    <col min="526" max="526" width="13.1796875" style="327" customWidth="1"/>
    <col min="527" max="527" width="13" style="327" customWidth="1"/>
    <col min="528" max="528" width="10.453125" style="327" customWidth="1"/>
    <col min="529" max="764" width="9.1796875" style="327"/>
    <col min="765" max="765" width="5" style="327" customWidth="1"/>
    <col min="766" max="766" width="17.7265625" style="327" customWidth="1"/>
    <col min="767" max="767" width="13.81640625" style="327" customWidth="1"/>
    <col min="768" max="768" width="13.1796875" style="327" customWidth="1"/>
    <col min="769" max="769" width="12.26953125" style="327" customWidth="1"/>
    <col min="770" max="770" width="3" style="327" customWidth="1"/>
    <col min="771" max="771" width="20.26953125" style="327" customWidth="1"/>
    <col min="772" max="772" width="12.54296875" style="327" customWidth="1"/>
    <col min="773" max="773" width="11.7265625" style="327" customWidth="1"/>
    <col min="774" max="774" width="9.1796875" style="327"/>
    <col min="775" max="775" width="2.81640625" style="327" customWidth="1"/>
    <col min="776" max="776" width="18.54296875" style="327" customWidth="1"/>
    <col min="777" max="777" width="14.453125" style="327" customWidth="1"/>
    <col min="778" max="778" width="13.7265625" style="327" customWidth="1"/>
    <col min="779" max="779" width="10.1796875" style="327" customWidth="1"/>
    <col min="780" max="780" width="4.453125" style="327" customWidth="1"/>
    <col min="781" max="781" width="24" style="327" customWidth="1"/>
    <col min="782" max="782" width="13.1796875" style="327" customWidth="1"/>
    <col min="783" max="783" width="13" style="327" customWidth="1"/>
    <col min="784" max="784" width="10.453125" style="327" customWidth="1"/>
    <col min="785" max="1020" width="9.1796875" style="327"/>
    <col min="1021" max="1021" width="5" style="327" customWidth="1"/>
    <col min="1022" max="1022" width="17.7265625" style="327" customWidth="1"/>
    <col min="1023" max="1023" width="13.81640625" style="327" customWidth="1"/>
    <col min="1024" max="1024" width="13.1796875" style="327" customWidth="1"/>
    <col min="1025" max="1025" width="12.26953125" style="327" customWidth="1"/>
    <col min="1026" max="1026" width="3" style="327" customWidth="1"/>
    <col min="1027" max="1027" width="20.26953125" style="327" customWidth="1"/>
    <col min="1028" max="1028" width="12.54296875" style="327" customWidth="1"/>
    <col min="1029" max="1029" width="11.7265625" style="327" customWidth="1"/>
    <col min="1030" max="1030" width="9.1796875" style="327"/>
    <col min="1031" max="1031" width="2.81640625" style="327" customWidth="1"/>
    <col min="1032" max="1032" width="18.54296875" style="327" customWidth="1"/>
    <col min="1033" max="1033" width="14.453125" style="327" customWidth="1"/>
    <col min="1034" max="1034" width="13.7265625" style="327" customWidth="1"/>
    <col min="1035" max="1035" width="10.1796875" style="327" customWidth="1"/>
    <col min="1036" max="1036" width="4.453125" style="327" customWidth="1"/>
    <col min="1037" max="1037" width="24" style="327" customWidth="1"/>
    <col min="1038" max="1038" width="13.1796875" style="327" customWidth="1"/>
    <col min="1039" max="1039" width="13" style="327" customWidth="1"/>
    <col min="1040" max="1040" width="10.453125" style="327" customWidth="1"/>
    <col min="1041" max="1276" width="9.1796875" style="327"/>
    <col min="1277" max="1277" width="5" style="327" customWidth="1"/>
    <col min="1278" max="1278" width="17.7265625" style="327" customWidth="1"/>
    <col min="1279" max="1279" width="13.81640625" style="327" customWidth="1"/>
    <col min="1280" max="1280" width="13.1796875" style="327" customWidth="1"/>
    <col min="1281" max="1281" width="12.26953125" style="327" customWidth="1"/>
    <col min="1282" max="1282" width="3" style="327" customWidth="1"/>
    <col min="1283" max="1283" width="20.26953125" style="327" customWidth="1"/>
    <col min="1284" max="1284" width="12.54296875" style="327" customWidth="1"/>
    <col min="1285" max="1285" width="11.7265625" style="327" customWidth="1"/>
    <col min="1286" max="1286" width="9.1796875" style="327"/>
    <col min="1287" max="1287" width="2.81640625" style="327" customWidth="1"/>
    <col min="1288" max="1288" width="18.54296875" style="327" customWidth="1"/>
    <col min="1289" max="1289" width="14.453125" style="327" customWidth="1"/>
    <col min="1290" max="1290" width="13.7265625" style="327" customWidth="1"/>
    <col min="1291" max="1291" width="10.1796875" style="327" customWidth="1"/>
    <col min="1292" max="1292" width="4.453125" style="327" customWidth="1"/>
    <col min="1293" max="1293" width="24" style="327" customWidth="1"/>
    <col min="1294" max="1294" width="13.1796875" style="327" customWidth="1"/>
    <col min="1295" max="1295" width="13" style="327" customWidth="1"/>
    <col min="1296" max="1296" width="10.453125" style="327" customWidth="1"/>
    <col min="1297" max="1532" width="9.1796875" style="327"/>
    <col min="1533" max="1533" width="5" style="327" customWidth="1"/>
    <col min="1534" max="1534" width="17.7265625" style="327" customWidth="1"/>
    <col min="1535" max="1535" width="13.81640625" style="327" customWidth="1"/>
    <col min="1536" max="1536" width="13.1796875" style="327" customWidth="1"/>
    <col min="1537" max="1537" width="12.26953125" style="327" customWidth="1"/>
    <col min="1538" max="1538" width="3" style="327" customWidth="1"/>
    <col min="1539" max="1539" width="20.26953125" style="327" customWidth="1"/>
    <col min="1540" max="1540" width="12.54296875" style="327" customWidth="1"/>
    <col min="1541" max="1541" width="11.7265625" style="327" customWidth="1"/>
    <col min="1542" max="1542" width="9.1796875" style="327"/>
    <col min="1543" max="1543" width="2.81640625" style="327" customWidth="1"/>
    <col min="1544" max="1544" width="18.54296875" style="327" customWidth="1"/>
    <col min="1545" max="1545" width="14.453125" style="327" customWidth="1"/>
    <col min="1546" max="1546" width="13.7265625" style="327" customWidth="1"/>
    <col min="1547" max="1547" width="10.1796875" style="327" customWidth="1"/>
    <col min="1548" max="1548" width="4.453125" style="327" customWidth="1"/>
    <col min="1549" max="1549" width="24" style="327" customWidth="1"/>
    <col min="1550" max="1550" width="13.1796875" style="327" customWidth="1"/>
    <col min="1551" max="1551" width="13" style="327" customWidth="1"/>
    <col min="1552" max="1552" width="10.453125" style="327" customWidth="1"/>
    <col min="1553" max="1788" width="9.1796875" style="327"/>
    <col min="1789" max="1789" width="5" style="327" customWidth="1"/>
    <col min="1790" max="1790" width="17.7265625" style="327" customWidth="1"/>
    <col min="1791" max="1791" width="13.81640625" style="327" customWidth="1"/>
    <col min="1792" max="1792" width="13.1796875" style="327" customWidth="1"/>
    <col min="1793" max="1793" width="12.26953125" style="327" customWidth="1"/>
    <col min="1794" max="1794" width="3" style="327" customWidth="1"/>
    <col min="1795" max="1795" width="20.26953125" style="327" customWidth="1"/>
    <col min="1796" max="1796" width="12.54296875" style="327" customWidth="1"/>
    <col min="1797" max="1797" width="11.7265625" style="327" customWidth="1"/>
    <col min="1798" max="1798" width="9.1796875" style="327"/>
    <col min="1799" max="1799" width="2.81640625" style="327" customWidth="1"/>
    <col min="1800" max="1800" width="18.54296875" style="327" customWidth="1"/>
    <col min="1801" max="1801" width="14.453125" style="327" customWidth="1"/>
    <col min="1802" max="1802" width="13.7265625" style="327" customWidth="1"/>
    <col min="1803" max="1803" width="10.1796875" style="327" customWidth="1"/>
    <col min="1804" max="1804" width="4.453125" style="327" customWidth="1"/>
    <col min="1805" max="1805" width="24" style="327" customWidth="1"/>
    <col min="1806" max="1806" width="13.1796875" style="327" customWidth="1"/>
    <col min="1807" max="1807" width="13" style="327" customWidth="1"/>
    <col min="1808" max="1808" width="10.453125" style="327" customWidth="1"/>
    <col min="1809" max="2044" width="9.1796875" style="327"/>
    <col min="2045" max="2045" width="5" style="327" customWidth="1"/>
    <col min="2046" max="2046" width="17.7265625" style="327" customWidth="1"/>
    <col min="2047" max="2047" width="13.81640625" style="327" customWidth="1"/>
    <col min="2048" max="2048" width="13.1796875" style="327" customWidth="1"/>
    <col min="2049" max="2049" width="12.26953125" style="327" customWidth="1"/>
    <col min="2050" max="2050" width="3" style="327" customWidth="1"/>
    <col min="2051" max="2051" width="20.26953125" style="327" customWidth="1"/>
    <col min="2052" max="2052" width="12.54296875" style="327" customWidth="1"/>
    <col min="2053" max="2053" width="11.7265625" style="327" customWidth="1"/>
    <col min="2054" max="2054" width="9.1796875" style="327"/>
    <col min="2055" max="2055" width="2.81640625" style="327" customWidth="1"/>
    <col min="2056" max="2056" width="18.54296875" style="327" customWidth="1"/>
    <col min="2057" max="2057" width="14.453125" style="327" customWidth="1"/>
    <col min="2058" max="2058" width="13.7265625" style="327" customWidth="1"/>
    <col min="2059" max="2059" width="10.1796875" style="327" customWidth="1"/>
    <col min="2060" max="2060" width="4.453125" style="327" customWidth="1"/>
    <col min="2061" max="2061" width="24" style="327" customWidth="1"/>
    <col min="2062" max="2062" width="13.1796875" style="327" customWidth="1"/>
    <col min="2063" max="2063" width="13" style="327" customWidth="1"/>
    <col min="2064" max="2064" width="10.453125" style="327" customWidth="1"/>
    <col min="2065" max="2300" width="9.1796875" style="327"/>
    <col min="2301" max="2301" width="5" style="327" customWidth="1"/>
    <col min="2302" max="2302" width="17.7265625" style="327" customWidth="1"/>
    <col min="2303" max="2303" width="13.81640625" style="327" customWidth="1"/>
    <col min="2304" max="2304" width="13.1796875" style="327" customWidth="1"/>
    <col min="2305" max="2305" width="12.26953125" style="327" customWidth="1"/>
    <col min="2306" max="2306" width="3" style="327" customWidth="1"/>
    <col min="2307" max="2307" width="20.26953125" style="327" customWidth="1"/>
    <col min="2308" max="2308" width="12.54296875" style="327" customWidth="1"/>
    <col min="2309" max="2309" width="11.7265625" style="327" customWidth="1"/>
    <col min="2310" max="2310" width="9.1796875" style="327"/>
    <col min="2311" max="2311" width="2.81640625" style="327" customWidth="1"/>
    <col min="2312" max="2312" width="18.54296875" style="327" customWidth="1"/>
    <col min="2313" max="2313" width="14.453125" style="327" customWidth="1"/>
    <col min="2314" max="2314" width="13.7265625" style="327" customWidth="1"/>
    <col min="2315" max="2315" width="10.1796875" style="327" customWidth="1"/>
    <col min="2316" max="2316" width="4.453125" style="327" customWidth="1"/>
    <col min="2317" max="2317" width="24" style="327" customWidth="1"/>
    <col min="2318" max="2318" width="13.1796875" style="327" customWidth="1"/>
    <col min="2319" max="2319" width="13" style="327" customWidth="1"/>
    <col min="2320" max="2320" width="10.453125" style="327" customWidth="1"/>
    <col min="2321" max="2556" width="9.1796875" style="327"/>
    <col min="2557" max="2557" width="5" style="327" customWidth="1"/>
    <col min="2558" max="2558" width="17.7265625" style="327" customWidth="1"/>
    <col min="2559" max="2559" width="13.81640625" style="327" customWidth="1"/>
    <col min="2560" max="2560" width="13.1796875" style="327" customWidth="1"/>
    <col min="2561" max="2561" width="12.26953125" style="327" customWidth="1"/>
    <col min="2562" max="2562" width="3" style="327" customWidth="1"/>
    <col min="2563" max="2563" width="20.26953125" style="327" customWidth="1"/>
    <col min="2564" max="2564" width="12.54296875" style="327" customWidth="1"/>
    <col min="2565" max="2565" width="11.7265625" style="327" customWidth="1"/>
    <col min="2566" max="2566" width="9.1796875" style="327"/>
    <col min="2567" max="2567" width="2.81640625" style="327" customWidth="1"/>
    <col min="2568" max="2568" width="18.54296875" style="327" customWidth="1"/>
    <col min="2569" max="2569" width="14.453125" style="327" customWidth="1"/>
    <col min="2570" max="2570" width="13.7265625" style="327" customWidth="1"/>
    <col min="2571" max="2571" width="10.1796875" style="327" customWidth="1"/>
    <col min="2572" max="2572" width="4.453125" style="327" customWidth="1"/>
    <col min="2573" max="2573" width="24" style="327" customWidth="1"/>
    <col min="2574" max="2574" width="13.1796875" style="327" customWidth="1"/>
    <col min="2575" max="2575" width="13" style="327" customWidth="1"/>
    <col min="2576" max="2576" width="10.453125" style="327" customWidth="1"/>
    <col min="2577" max="2812" width="9.1796875" style="327"/>
    <col min="2813" max="2813" width="5" style="327" customWidth="1"/>
    <col min="2814" max="2814" width="17.7265625" style="327" customWidth="1"/>
    <col min="2815" max="2815" width="13.81640625" style="327" customWidth="1"/>
    <col min="2816" max="2816" width="13.1796875" style="327" customWidth="1"/>
    <col min="2817" max="2817" width="12.26953125" style="327" customWidth="1"/>
    <col min="2818" max="2818" width="3" style="327" customWidth="1"/>
    <col min="2819" max="2819" width="20.26953125" style="327" customWidth="1"/>
    <col min="2820" max="2820" width="12.54296875" style="327" customWidth="1"/>
    <col min="2821" max="2821" width="11.7265625" style="327" customWidth="1"/>
    <col min="2822" max="2822" width="9.1796875" style="327"/>
    <col min="2823" max="2823" width="2.81640625" style="327" customWidth="1"/>
    <col min="2824" max="2824" width="18.54296875" style="327" customWidth="1"/>
    <col min="2825" max="2825" width="14.453125" style="327" customWidth="1"/>
    <col min="2826" max="2826" width="13.7265625" style="327" customWidth="1"/>
    <col min="2827" max="2827" width="10.1796875" style="327" customWidth="1"/>
    <col min="2828" max="2828" width="4.453125" style="327" customWidth="1"/>
    <col min="2829" max="2829" width="24" style="327" customWidth="1"/>
    <col min="2830" max="2830" width="13.1796875" style="327" customWidth="1"/>
    <col min="2831" max="2831" width="13" style="327" customWidth="1"/>
    <col min="2832" max="2832" width="10.453125" style="327" customWidth="1"/>
    <col min="2833" max="3068" width="9.1796875" style="327"/>
    <col min="3069" max="3069" width="5" style="327" customWidth="1"/>
    <col min="3070" max="3070" width="17.7265625" style="327" customWidth="1"/>
    <col min="3071" max="3071" width="13.81640625" style="327" customWidth="1"/>
    <col min="3072" max="3072" width="13.1796875" style="327" customWidth="1"/>
    <col min="3073" max="3073" width="12.26953125" style="327" customWidth="1"/>
    <col min="3074" max="3074" width="3" style="327" customWidth="1"/>
    <col min="3075" max="3075" width="20.26953125" style="327" customWidth="1"/>
    <col min="3076" max="3076" width="12.54296875" style="327" customWidth="1"/>
    <col min="3077" max="3077" width="11.7265625" style="327" customWidth="1"/>
    <col min="3078" max="3078" width="9.1796875" style="327"/>
    <col min="3079" max="3079" width="2.81640625" style="327" customWidth="1"/>
    <col min="3080" max="3080" width="18.54296875" style="327" customWidth="1"/>
    <col min="3081" max="3081" width="14.453125" style="327" customWidth="1"/>
    <col min="3082" max="3082" width="13.7265625" style="327" customWidth="1"/>
    <col min="3083" max="3083" width="10.1796875" style="327" customWidth="1"/>
    <col min="3084" max="3084" width="4.453125" style="327" customWidth="1"/>
    <col min="3085" max="3085" width="24" style="327" customWidth="1"/>
    <col min="3086" max="3086" width="13.1796875" style="327" customWidth="1"/>
    <col min="3087" max="3087" width="13" style="327" customWidth="1"/>
    <col min="3088" max="3088" width="10.453125" style="327" customWidth="1"/>
    <col min="3089" max="3324" width="9.1796875" style="327"/>
    <col min="3325" max="3325" width="5" style="327" customWidth="1"/>
    <col min="3326" max="3326" width="17.7265625" style="327" customWidth="1"/>
    <col min="3327" max="3327" width="13.81640625" style="327" customWidth="1"/>
    <col min="3328" max="3328" width="13.1796875" style="327" customWidth="1"/>
    <col min="3329" max="3329" width="12.26953125" style="327" customWidth="1"/>
    <col min="3330" max="3330" width="3" style="327" customWidth="1"/>
    <col min="3331" max="3331" width="20.26953125" style="327" customWidth="1"/>
    <col min="3332" max="3332" width="12.54296875" style="327" customWidth="1"/>
    <col min="3333" max="3333" width="11.7265625" style="327" customWidth="1"/>
    <col min="3334" max="3334" width="9.1796875" style="327"/>
    <col min="3335" max="3335" width="2.81640625" style="327" customWidth="1"/>
    <col min="3336" max="3336" width="18.54296875" style="327" customWidth="1"/>
    <col min="3337" max="3337" width="14.453125" style="327" customWidth="1"/>
    <col min="3338" max="3338" width="13.7265625" style="327" customWidth="1"/>
    <col min="3339" max="3339" width="10.1796875" style="327" customWidth="1"/>
    <col min="3340" max="3340" width="4.453125" style="327" customWidth="1"/>
    <col min="3341" max="3341" width="24" style="327" customWidth="1"/>
    <col min="3342" max="3342" width="13.1796875" style="327" customWidth="1"/>
    <col min="3343" max="3343" width="13" style="327" customWidth="1"/>
    <col min="3344" max="3344" width="10.453125" style="327" customWidth="1"/>
    <col min="3345" max="3580" width="9.1796875" style="327"/>
    <col min="3581" max="3581" width="5" style="327" customWidth="1"/>
    <col min="3582" max="3582" width="17.7265625" style="327" customWidth="1"/>
    <col min="3583" max="3583" width="13.81640625" style="327" customWidth="1"/>
    <col min="3584" max="3584" width="13.1796875" style="327" customWidth="1"/>
    <col min="3585" max="3585" width="12.26953125" style="327" customWidth="1"/>
    <col min="3586" max="3586" width="3" style="327" customWidth="1"/>
    <col min="3587" max="3587" width="20.26953125" style="327" customWidth="1"/>
    <col min="3588" max="3588" width="12.54296875" style="327" customWidth="1"/>
    <col min="3589" max="3589" width="11.7265625" style="327" customWidth="1"/>
    <col min="3590" max="3590" width="9.1796875" style="327"/>
    <col min="3591" max="3591" width="2.81640625" style="327" customWidth="1"/>
    <col min="3592" max="3592" width="18.54296875" style="327" customWidth="1"/>
    <col min="3593" max="3593" width="14.453125" style="327" customWidth="1"/>
    <col min="3594" max="3594" width="13.7265625" style="327" customWidth="1"/>
    <col min="3595" max="3595" width="10.1796875" style="327" customWidth="1"/>
    <col min="3596" max="3596" width="4.453125" style="327" customWidth="1"/>
    <col min="3597" max="3597" width="24" style="327" customWidth="1"/>
    <col min="3598" max="3598" width="13.1796875" style="327" customWidth="1"/>
    <col min="3599" max="3599" width="13" style="327" customWidth="1"/>
    <col min="3600" max="3600" width="10.453125" style="327" customWidth="1"/>
    <col min="3601" max="3836" width="9.1796875" style="327"/>
    <col min="3837" max="3837" width="5" style="327" customWidth="1"/>
    <col min="3838" max="3838" width="17.7265625" style="327" customWidth="1"/>
    <col min="3839" max="3839" width="13.81640625" style="327" customWidth="1"/>
    <col min="3840" max="3840" width="13.1796875" style="327" customWidth="1"/>
    <col min="3841" max="3841" width="12.26953125" style="327" customWidth="1"/>
    <col min="3842" max="3842" width="3" style="327" customWidth="1"/>
    <col min="3843" max="3843" width="20.26953125" style="327" customWidth="1"/>
    <col min="3844" max="3844" width="12.54296875" style="327" customWidth="1"/>
    <col min="3845" max="3845" width="11.7265625" style="327" customWidth="1"/>
    <col min="3846" max="3846" width="9.1796875" style="327"/>
    <col min="3847" max="3847" width="2.81640625" style="327" customWidth="1"/>
    <col min="3848" max="3848" width="18.54296875" style="327" customWidth="1"/>
    <col min="3849" max="3849" width="14.453125" style="327" customWidth="1"/>
    <col min="3850" max="3850" width="13.7265625" style="327" customWidth="1"/>
    <col min="3851" max="3851" width="10.1796875" style="327" customWidth="1"/>
    <col min="3852" max="3852" width="4.453125" style="327" customWidth="1"/>
    <col min="3853" max="3853" width="24" style="327" customWidth="1"/>
    <col min="3854" max="3854" width="13.1796875" style="327" customWidth="1"/>
    <col min="3855" max="3855" width="13" style="327" customWidth="1"/>
    <col min="3856" max="3856" width="10.453125" style="327" customWidth="1"/>
    <col min="3857" max="4092" width="9.1796875" style="327"/>
    <col min="4093" max="4093" width="5" style="327" customWidth="1"/>
    <col min="4094" max="4094" width="17.7265625" style="327" customWidth="1"/>
    <col min="4095" max="4095" width="13.81640625" style="327" customWidth="1"/>
    <col min="4096" max="4096" width="13.1796875" style="327" customWidth="1"/>
    <col min="4097" max="4097" width="12.26953125" style="327" customWidth="1"/>
    <col min="4098" max="4098" width="3" style="327" customWidth="1"/>
    <col min="4099" max="4099" width="20.26953125" style="327" customWidth="1"/>
    <col min="4100" max="4100" width="12.54296875" style="327" customWidth="1"/>
    <col min="4101" max="4101" width="11.7265625" style="327" customWidth="1"/>
    <col min="4102" max="4102" width="9.1796875" style="327"/>
    <col min="4103" max="4103" width="2.81640625" style="327" customWidth="1"/>
    <col min="4104" max="4104" width="18.54296875" style="327" customWidth="1"/>
    <col min="4105" max="4105" width="14.453125" style="327" customWidth="1"/>
    <col min="4106" max="4106" width="13.7265625" style="327" customWidth="1"/>
    <col min="4107" max="4107" width="10.1796875" style="327" customWidth="1"/>
    <col min="4108" max="4108" width="4.453125" style="327" customWidth="1"/>
    <col min="4109" max="4109" width="24" style="327" customWidth="1"/>
    <col min="4110" max="4110" width="13.1796875" style="327" customWidth="1"/>
    <col min="4111" max="4111" width="13" style="327" customWidth="1"/>
    <col min="4112" max="4112" width="10.453125" style="327" customWidth="1"/>
    <col min="4113" max="4348" width="9.1796875" style="327"/>
    <col min="4349" max="4349" width="5" style="327" customWidth="1"/>
    <col min="4350" max="4350" width="17.7265625" style="327" customWidth="1"/>
    <col min="4351" max="4351" width="13.81640625" style="327" customWidth="1"/>
    <col min="4352" max="4352" width="13.1796875" style="327" customWidth="1"/>
    <col min="4353" max="4353" width="12.26953125" style="327" customWidth="1"/>
    <col min="4354" max="4354" width="3" style="327" customWidth="1"/>
    <col min="4355" max="4355" width="20.26953125" style="327" customWidth="1"/>
    <col min="4356" max="4356" width="12.54296875" style="327" customWidth="1"/>
    <col min="4357" max="4357" width="11.7265625" style="327" customWidth="1"/>
    <col min="4358" max="4358" width="9.1796875" style="327"/>
    <col min="4359" max="4359" width="2.81640625" style="327" customWidth="1"/>
    <col min="4360" max="4360" width="18.54296875" style="327" customWidth="1"/>
    <col min="4361" max="4361" width="14.453125" style="327" customWidth="1"/>
    <col min="4362" max="4362" width="13.7265625" style="327" customWidth="1"/>
    <col min="4363" max="4363" width="10.1796875" style="327" customWidth="1"/>
    <col min="4364" max="4364" width="4.453125" style="327" customWidth="1"/>
    <col min="4365" max="4365" width="24" style="327" customWidth="1"/>
    <col min="4366" max="4366" width="13.1796875" style="327" customWidth="1"/>
    <col min="4367" max="4367" width="13" style="327" customWidth="1"/>
    <col min="4368" max="4368" width="10.453125" style="327" customWidth="1"/>
    <col min="4369" max="4604" width="9.1796875" style="327"/>
    <col min="4605" max="4605" width="5" style="327" customWidth="1"/>
    <col min="4606" max="4606" width="17.7265625" style="327" customWidth="1"/>
    <col min="4607" max="4607" width="13.81640625" style="327" customWidth="1"/>
    <col min="4608" max="4608" width="13.1796875" style="327" customWidth="1"/>
    <col min="4609" max="4609" width="12.26953125" style="327" customWidth="1"/>
    <col min="4610" max="4610" width="3" style="327" customWidth="1"/>
    <col min="4611" max="4611" width="20.26953125" style="327" customWidth="1"/>
    <col min="4612" max="4612" width="12.54296875" style="327" customWidth="1"/>
    <col min="4613" max="4613" width="11.7265625" style="327" customWidth="1"/>
    <col min="4614" max="4614" width="9.1796875" style="327"/>
    <col min="4615" max="4615" width="2.81640625" style="327" customWidth="1"/>
    <col min="4616" max="4616" width="18.54296875" style="327" customWidth="1"/>
    <col min="4617" max="4617" width="14.453125" style="327" customWidth="1"/>
    <col min="4618" max="4618" width="13.7265625" style="327" customWidth="1"/>
    <col min="4619" max="4619" width="10.1796875" style="327" customWidth="1"/>
    <col min="4620" max="4620" width="4.453125" style="327" customWidth="1"/>
    <col min="4621" max="4621" width="24" style="327" customWidth="1"/>
    <col min="4622" max="4622" width="13.1796875" style="327" customWidth="1"/>
    <col min="4623" max="4623" width="13" style="327" customWidth="1"/>
    <col min="4624" max="4624" width="10.453125" style="327" customWidth="1"/>
    <col min="4625" max="4860" width="9.1796875" style="327"/>
    <col min="4861" max="4861" width="5" style="327" customWidth="1"/>
    <col min="4862" max="4862" width="17.7265625" style="327" customWidth="1"/>
    <col min="4863" max="4863" width="13.81640625" style="327" customWidth="1"/>
    <col min="4864" max="4864" width="13.1796875" style="327" customWidth="1"/>
    <col min="4865" max="4865" width="12.26953125" style="327" customWidth="1"/>
    <col min="4866" max="4866" width="3" style="327" customWidth="1"/>
    <col min="4867" max="4867" width="20.26953125" style="327" customWidth="1"/>
    <col min="4868" max="4868" width="12.54296875" style="327" customWidth="1"/>
    <col min="4869" max="4869" width="11.7265625" style="327" customWidth="1"/>
    <col min="4870" max="4870" width="9.1796875" style="327"/>
    <col min="4871" max="4871" width="2.81640625" style="327" customWidth="1"/>
    <col min="4872" max="4872" width="18.54296875" style="327" customWidth="1"/>
    <col min="4873" max="4873" width="14.453125" style="327" customWidth="1"/>
    <col min="4874" max="4874" width="13.7265625" style="327" customWidth="1"/>
    <col min="4875" max="4875" width="10.1796875" style="327" customWidth="1"/>
    <col min="4876" max="4876" width="4.453125" style="327" customWidth="1"/>
    <col min="4877" max="4877" width="24" style="327" customWidth="1"/>
    <col min="4878" max="4878" width="13.1796875" style="327" customWidth="1"/>
    <col min="4879" max="4879" width="13" style="327" customWidth="1"/>
    <col min="4880" max="4880" width="10.453125" style="327" customWidth="1"/>
    <col min="4881" max="5116" width="9.1796875" style="327"/>
    <col min="5117" max="5117" width="5" style="327" customWidth="1"/>
    <col min="5118" max="5118" width="17.7265625" style="327" customWidth="1"/>
    <col min="5119" max="5119" width="13.81640625" style="327" customWidth="1"/>
    <col min="5120" max="5120" width="13.1796875" style="327" customWidth="1"/>
    <col min="5121" max="5121" width="12.26953125" style="327" customWidth="1"/>
    <col min="5122" max="5122" width="3" style="327" customWidth="1"/>
    <col min="5123" max="5123" width="20.26953125" style="327" customWidth="1"/>
    <col min="5124" max="5124" width="12.54296875" style="327" customWidth="1"/>
    <col min="5125" max="5125" width="11.7265625" style="327" customWidth="1"/>
    <col min="5126" max="5126" width="9.1796875" style="327"/>
    <col min="5127" max="5127" width="2.81640625" style="327" customWidth="1"/>
    <col min="5128" max="5128" width="18.54296875" style="327" customWidth="1"/>
    <col min="5129" max="5129" width="14.453125" style="327" customWidth="1"/>
    <col min="5130" max="5130" width="13.7265625" style="327" customWidth="1"/>
    <col min="5131" max="5131" width="10.1796875" style="327" customWidth="1"/>
    <col min="5132" max="5132" width="4.453125" style="327" customWidth="1"/>
    <col min="5133" max="5133" width="24" style="327" customWidth="1"/>
    <col min="5134" max="5134" width="13.1796875" style="327" customWidth="1"/>
    <col min="5135" max="5135" width="13" style="327" customWidth="1"/>
    <col min="5136" max="5136" width="10.453125" style="327" customWidth="1"/>
    <col min="5137" max="5372" width="9.1796875" style="327"/>
    <col min="5373" max="5373" width="5" style="327" customWidth="1"/>
    <col min="5374" max="5374" width="17.7265625" style="327" customWidth="1"/>
    <col min="5375" max="5375" width="13.81640625" style="327" customWidth="1"/>
    <col min="5376" max="5376" width="13.1796875" style="327" customWidth="1"/>
    <col min="5377" max="5377" width="12.26953125" style="327" customWidth="1"/>
    <col min="5378" max="5378" width="3" style="327" customWidth="1"/>
    <col min="5379" max="5379" width="20.26953125" style="327" customWidth="1"/>
    <col min="5380" max="5380" width="12.54296875" style="327" customWidth="1"/>
    <col min="5381" max="5381" width="11.7265625" style="327" customWidth="1"/>
    <col min="5382" max="5382" width="9.1796875" style="327"/>
    <col min="5383" max="5383" width="2.81640625" style="327" customWidth="1"/>
    <col min="5384" max="5384" width="18.54296875" style="327" customWidth="1"/>
    <col min="5385" max="5385" width="14.453125" style="327" customWidth="1"/>
    <col min="5386" max="5386" width="13.7265625" style="327" customWidth="1"/>
    <col min="5387" max="5387" width="10.1796875" style="327" customWidth="1"/>
    <col min="5388" max="5388" width="4.453125" style="327" customWidth="1"/>
    <col min="5389" max="5389" width="24" style="327" customWidth="1"/>
    <col min="5390" max="5390" width="13.1796875" style="327" customWidth="1"/>
    <col min="5391" max="5391" width="13" style="327" customWidth="1"/>
    <col min="5392" max="5392" width="10.453125" style="327" customWidth="1"/>
    <col min="5393" max="5628" width="9.1796875" style="327"/>
    <col min="5629" max="5629" width="5" style="327" customWidth="1"/>
    <col min="5630" max="5630" width="17.7265625" style="327" customWidth="1"/>
    <col min="5631" max="5631" width="13.81640625" style="327" customWidth="1"/>
    <col min="5632" max="5632" width="13.1796875" style="327" customWidth="1"/>
    <col min="5633" max="5633" width="12.26953125" style="327" customWidth="1"/>
    <col min="5634" max="5634" width="3" style="327" customWidth="1"/>
    <col min="5635" max="5635" width="20.26953125" style="327" customWidth="1"/>
    <col min="5636" max="5636" width="12.54296875" style="327" customWidth="1"/>
    <col min="5637" max="5637" width="11.7265625" style="327" customWidth="1"/>
    <col min="5638" max="5638" width="9.1796875" style="327"/>
    <col min="5639" max="5639" width="2.81640625" style="327" customWidth="1"/>
    <col min="5640" max="5640" width="18.54296875" style="327" customWidth="1"/>
    <col min="5641" max="5641" width="14.453125" style="327" customWidth="1"/>
    <col min="5642" max="5642" width="13.7265625" style="327" customWidth="1"/>
    <col min="5643" max="5643" width="10.1796875" style="327" customWidth="1"/>
    <col min="5644" max="5644" width="4.453125" style="327" customWidth="1"/>
    <col min="5645" max="5645" width="24" style="327" customWidth="1"/>
    <col min="5646" max="5646" width="13.1796875" style="327" customWidth="1"/>
    <col min="5647" max="5647" width="13" style="327" customWidth="1"/>
    <col min="5648" max="5648" width="10.453125" style="327" customWidth="1"/>
    <col min="5649" max="5884" width="9.1796875" style="327"/>
    <col min="5885" max="5885" width="5" style="327" customWidth="1"/>
    <col min="5886" max="5886" width="17.7265625" style="327" customWidth="1"/>
    <col min="5887" max="5887" width="13.81640625" style="327" customWidth="1"/>
    <col min="5888" max="5888" width="13.1796875" style="327" customWidth="1"/>
    <col min="5889" max="5889" width="12.26953125" style="327" customWidth="1"/>
    <col min="5890" max="5890" width="3" style="327" customWidth="1"/>
    <col min="5891" max="5891" width="20.26953125" style="327" customWidth="1"/>
    <col min="5892" max="5892" width="12.54296875" style="327" customWidth="1"/>
    <col min="5893" max="5893" width="11.7265625" style="327" customWidth="1"/>
    <col min="5894" max="5894" width="9.1796875" style="327"/>
    <col min="5895" max="5895" width="2.81640625" style="327" customWidth="1"/>
    <col min="5896" max="5896" width="18.54296875" style="327" customWidth="1"/>
    <col min="5897" max="5897" width="14.453125" style="327" customWidth="1"/>
    <col min="5898" max="5898" width="13.7265625" style="327" customWidth="1"/>
    <col min="5899" max="5899" width="10.1796875" style="327" customWidth="1"/>
    <col min="5900" max="5900" width="4.453125" style="327" customWidth="1"/>
    <col min="5901" max="5901" width="24" style="327" customWidth="1"/>
    <col min="5902" max="5902" width="13.1796875" style="327" customWidth="1"/>
    <col min="5903" max="5903" width="13" style="327" customWidth="1"/>
    <col min="5904" max="5904" width="10.453125" style="327" customWidth="1"/>
    <col min="5905" max="6140" width="9.1796875" style="327"/>
    <col min="6141" max="6141" width="5" style="327" customWidth="1"/>
    <col min="6142" max="6142" width="17.7265625" style="327" customWidth="1"/>
    <col min="6143" max="6143" width="13.81640625" style="327" customWidth="1"/>
    <col min="6144" max="6144" width="13.1796875" style="327" customWidth="1"/>
    <col min="6145" max="6145" width="12.26953125" style="327" customWidth="1"/>
    <col min="6146" max="6146" width="3" style="327" customWidth="1"/>
    <col min="6147" max="6147" width="20.26953125" style="327" customWidth="1"/>
    <col min="6148" max="6148" width="12.54296875" style="327" customWidth="1"/>
    <col min="6149" max="6149" width="11.7265625" style="327" customWidth="1"/>
    <col min="6150" max="6150" width="9.1796875" style="327"/>
    <col min="6151" max="6151" width="2.81640625" style="327" customWidth="1"/>
    <col min="6152" max="6152" width="18.54296875" style="327" customWidth="1"/>
    <col min="6153" max="6153" width="14.453125" style="327" customWidth="1"/>
    <col min="6154" max="6154" width="13.7265625" style="327" customWidth="1"/>
    <col min="6155" max="6155" width="10.1796875" style="327" customWidth="1"/>
    <col min="6156" max="6156" width="4.453125" style="327" customWidth="1"/>
    <col min="6157" max="6157" width="24" style="327" customWidth="1"/>
    <col min="6158" max="6158" width="13.1796875" style="327" customWidth="1"/>
    <col min="6159" max="6159" width="13" style="327" customWidth="1"/>
    <col min="6160" max="6160" width="10.453125" style="327" customWidth="1"/>
    <col min="6161" max="6396" width="9.1796875" style="327"/>
    <col min="6397" max="6397" width="5" style="327" customWidth="1"/>
    <col min="6398" max="6398" width="17.7265625" style="327" customWidth="1"/>
    <col min="6399" max="6399" width="13.81640625" style="327" customWidth="1"/>
    <col min="6400" max="6400" width="13.1796875" style="327" customWidth="1"/>
    <col min="6401" max="6401" width="12.26953125" style="327" customWidth="1"/>
    <col min="6402" max="6402" width="3" style="327" customWidth="1"/>
    <col min="6403" max="6403" width="20.26953125" style="327" customWidth="1"/>
    <col min="6404" max="6404" width="12.54296875" style="327" customWidth="1"/>
    <col min="6405" max="6405" width="11.7265625" style="327" customWidth="1"/>
    <col min="6406" max="6406" width="9.1796875" style="327"/>
    <col min="6407" max="6407" width="2.81640625" style="327" customWidth="1"/>
    <col min="6408" max="6408" width="18.54296875" style="327" customWidth="1"/>
    <col min="6409" max="6409" width="14.453125" style="327" customWidth="1"/>
    <col min="6410" max="6410" width="13.7265625" style="327" customWidth="1"/>
    <col min="6411" max="6411" width="10.1796875" style="327" customWidth="1"/>
    <col min="6412" max="6412" width="4.453125" style="327" customWidth="1"/>
    <col min="6413" max="6413" width="24" style="327" customWidth="1"/>
    <col min="6414" max="6414" width="13.1796875" style="327" customWidth="1"/>
    <col min="6415" max="6415" width="13" style="327" customWidth="1"/>
    <col min="6416" max="6416" width="10.453125" style="327" customWidth="1"/>
    <col min="6417" max="6652" width="9.1796875" style="327"/>
    <col min="6653" max="6653" width="5" style="327" customWidth="1"/>
    <col min="6654" max="6654" width="17.7265625" style="327" customWidth="1"/>
    <col min="6655" max="6655" width="13.81640625" style="327" customWidth="1"/>
    <col min="6656" max="6656" width="13.1796875" style="327" customWidth="1"/>
    <col min="6657" max="6657" width="12.26953125" style="327" customWidth="1"/>
    <col min="6658" max="6658" width="3" style="327" customWidth="1"/>
    <col min="6659" max="6659" width="20.26953125" style="327" customWidth="1"/>
    <col min="6660" max="6660" width="12.54296875" style="327" customWidth="1"/>
    <col min="6661" max="6661" width="11.7265625" style="327" customWidth="1"/>
    <col min="6662" max="6662" width="9.1796875" style="327"/>
    <col min="6663" max="6663" width="2.81640625" style="327" customWidth="1"/>
    <col min="6664" max="6664" width="18.54296875" style="327" customWidth="1"/>
    <col min="6665" max="6665" width="14.453125" style="327" customWidth="1"/>
    <col min="6666" max="6666" width="13.7265625" style="327" customWidth="1"/>
    <col min="6667" max="6667" width="10.1796875" style="327" customWidth="1"/>
    <col min="6668" max="6668" width="4.453125" style="327" customWidth="1"/>
    <col min="6669" max="6669" width="24" style="327" customWidth="1"/>
    <col min="6670" max="6670" width="13.1796875" style="327" customWidth="1"/>
    <col min="6671" max="6671" width="13" style="327" customWidth="1"/>
    <col min="6672" max="6672" width="10.453125" style="327" customWidth="1"/>
    <col min="6673" max="6908" width="9.1796875" style="327"/>
    <col min="6909" max="6909" width="5" style="327" customWidth="1"/>
    <col min="6910" max="6910" width="17.7265625" style="327" customWidth="1"/>
    <col min="6911" max="6911" width="13.81640625" style="327" customWidth="1"/>
    <col min="6912" max="6912" width="13.1796875" style="327" customWidth="1"/>
    <col min="6913" max="6913" width="12.26953125" style="327" customWidth="1"/>
    <col min="6914" max="6914" width="3" style="327" customWidth="1"/>
    <col min="6915" max="6915" width="20.26953125" style="327" customWidth="1"/>
    <col min="6916" max="6916" width="12.54296875" style="327" customWidth="1"/>
    <col min="6917" max="6917" width="11.7265625" style="327" customWidth="1"/>
    <col min="6918" max="6918" width="9.1796875" style="327"/>
    <col min="6919" max="6919" width="2.81640625" style="327" customWidth="1"/>
    <col min="6920" max="6920" width="18.54296875" style="327" customWidth="1"/>
    <col min="6921" max="6921" width="14.453125" style="327" customWidth="1"/>
    <col min="6922" max="6922" width="13.7265625" style="327" customWidth="1"/>
    <col min="6923" max="6923" width="10.1796875" style="327" customWidth="1"/>
    <col min="6924" max="6924" width="4.453125" style="327" customWidth="1"/>
    <col min="6925" max="6925" width="24" style="327" customWidth="1"/>
    <col min="6926" max="6926" width="13.1796875" style="327" customWidth="1"/>
    <col min="6927" max="6927" width="13" style="327" customWidth="1"/>
    <col min="6928" max="6928" width="10.453125" style="327" customWidth="1"/>
    <col min="6929" max="7164" width="9.1796875" style="327"/>
    <col min="7165" max="7165" width="5" style="327" customWidth="1"/>
    <col min="7166" max="7166" width="17.7265625" style="327" customWidth="1"/>
    <col min="7167" max="7167" width="13.81640625" style="327" customWidth="1"/>
    <col min="7168" max="7168" width="13.1796875" style="327" customWidth="1"/>
    <col min="7169" max="7169" width="12.26953125" style="327" customWidth="1"/>
    <col min="7170" max="7170" width="3" style="327" customWidth="1"/>
    <col min="7171" max="7171" width="20.26953125" style="327" customWidth="1"/>
    <col min="7172" max="7172" width="12.54296875" style="327" customWidth="1"/>
    <col min="7173" max="7173" width="11.7265625" style="327" customWidth="1"/>
    <col min="7174" max="7174" width="9.1796875" style="327"/>
    <col min="7175" max="7175" width="2.81640625" style="327" customWidth="1"/>
    <col min="7176" max="7176" width="18.54296875" style="327" customWidth="1"/>
    <col min="7177" max="7177" width="14.453125" style="327" customWidth="1"/>
    <col min="7178" max="7178" width="13.7265625" style="327" customWidth="1"/>
    <col min="7179" max="7179" width="10.1796875" style="327" customWidth="1"/>
    <col min="7180" max="7180" width="4.453125" style="327" customWidth="1"/>
    <col min="7181" max="7181" width="24" style="327" customWidth="1"/>
    <col min="7182" max="7182" width="13.1796875" style="327" customWidth="1"/>
    <col min="7183" max="7183" width="13" style="327" customWidth="1"/>
    <col min="7184" max="7184" width="10.453125" style="327" customWidth="1"/>
    <col min="7185" max="7420" width="9.1796875" style="327"/>
    <col min="7421" max="7421" width="5" style="327" customWidth="1"/>
    <col min="7422" max="7422" width="17.7265625" style="327" customWidth="1"/>
    <col min="7423" max="7423" width="13.81640625" style="327" customWidth="1"/>
    <col min="7424" max="7424" width="13.1796875" style="327" customWidth="1"/>
    <col min="7425" max="7425" width="12.26953125" style="327" customWidth="1"/>
    <col min="7426" max="7426" width="3" style="327" customWidth="1"/>
    <col min="7427" max="7427" width="20.26953125" style="327" customWidth="1"/>
    <col min="7428" max="7428" width="12.54296875" style="327" customWidth="1"/>
    <col min="7429" max="7429" width="11.7265625" style="327" customWidth="1"/>
    <col min="7430" max="7430" width="9.1796875" style="327"/>
    <col min="7431" max="7431" width="2.81640625" style="327" customWidth="1"/>
    <col min="7432" max="7432" width="18.54296875" style="327" customWidth="1"/>
    <col min="7433" max="7433" width="14.453125" style="327" customWidth="1"/>
    <col min="7434" max="7434" width="13.7265625" style="327" customWidth="1"/>
    <col min="7435" max="7435" width="10.1796875" style="327" customWidth="1"/>
    <col min="7436" max="7436" width="4.453125" style="327" customWidth="1"/>
    <col min="7437" max="7437" width="24" style="327" customWidth="1"/>
    <col min="7438" max="7438" width="13.1796875" style="327" customWidth="1"/>
    <col min="7439" max="7439" width="13" style="327" customWidth="1"/>
    <col min="7440" max="7440" width="10.453125" style="327" customWidth="1"/>
    <col min="7441" max="7676" width="9.1796875" style="327"/>
    <col min="7677" max="7677" width="5" style="327" customWidth="1"/>
    <col min="7678" max="7678" width="17.7265625" style="327" customWidth="1"/>
    <col min="7679" max="7679" width="13.81640625" style="327" customWidth="1"/>
    <col min="7680" max="7680" width="13.1796875" style="327" customWidth="1"/>
    <col min="7681" max="7681" width="12.26953125" style="327" customWidth="1"/>
    <col min="7682" max="7682" width="3" style="327" customWidth="1"/>
    <col min="7683" max="7683" width="20.26953125" style="327" customWidth="1"/>
    <col min="7684" max="7684" width="12.54296875" style="327" customWidth="1"/>
    <col min="7685" max="7685" width="11.7265625" style="327" customWidth="1"/>
    <col min="7686" max="7686" width="9.1796875" style="327"/>
    <col min="7687" max="7687" width="2.81640625" style="327" customWidth="1"/>
    <col min="7688" max="7688" width="18.54296875" style="327" customWidth="1"/>
    <col min="7689" max="7689" width="14.453125" style="327" customWidth="1"/>
    <col min="7690" max="7690" width="13.7265625" style="327" customWidth="1"/>
    <col min="7691" max="7691" width="10.1796875" style="327" customWidth="1"/>
    <col min="7692" max="7692" width="4.453125" style="327" customWidth="1"/>
    <col min="7693" max="7693" width="24" style="327" customWidth="1"/>
    <col min="7694" max="7694" width="13.1796875" style="327" customWidth="1"/>
    <col min="7695" max="7695" width="13" style="327" customWidth="1"/>
    <col min="7696" max="7696" width="10.453125" style="327" customWidth="1"/>
    <col min="7697" max="7932" width="9.1796875" style="327"/>
    <col min="7933" max="7933" width="5" style="327" customWidth="1"/>
    <col min="7934" max="7934" width="17.7265625" style="327" customWidth="1"/>
    <col min="7935" max="7935" width="13.81640625" style="327" customWidth="1"/>
    <col min="7936" max="7936" width="13.1796875" style="327" customWidth="1"/>
    <col min="7937" max="7937" width="12.26953125" style="327" customWidth="1"/>
    <col min="7938" max="7938" width="3" style="327" customWidth="1"/>
    <col min="7939" max="7939" width="20.26953125" style="327" customWidth="1"/>
    <col min="7940" max="7940" width="12.54296875" style="327" customWidth="1"/>
    <col min="7941" max="7941" width="11.7265625" style="327" customWidth="1"/>
    <col min="7942" max="7942" width="9.1796875" style="327"/>
    <col min="7943" max="7943" width="2.81640625" style="327" customWidth="1"/>
    <col min="7944" max="7944" width="18.54296875" style="327" customWidth="1"/>
    <col min="7945" max="7945" width="14.453125" style="327" customWidth="1"/>
    <col min="7946" max="7946" width="13.7265625" style="327" customWidth="1"/>
    <col min="7947" max="7947" width="10.1796875" style="327" customWidth="1"/>
    <col min="7948" max="7948" width="4.453125" style="327" customWidth="1"/>
    <col min="7949" max="7949" width="24" style="327" customWidth="1"/>
    <col min="7950" max="7950" width="13.1796875" style="327" customWidth="1"/>
    <col min="7951" max="7951" width="13" style="327" customWidth="1"/>
    <col min="7952" max="7952" width="10.453125" style="327" customWidth="1"/>
    <col min="7953" max="8188" width="9.1796875" style="327"/>
    <col min="8189" max="8189" width="5" style="327" customWidth="1"/>
    <col min="8190" max="8190" width="17.7265625" style="327" customWidth="1"/>
    <col min="8191" max="8191" width="13.81640625" style="327" customWidth="1"/>
    <col min="8192" max="8192" width="13.1796875" style="327" customWidth="1"/>
    <col min="8193" max="8193" width="12.26953125" style="327" customWidth="1"/>
    <col min="8194" max="8194" width="3" style="327" customWidth="1"/>
    <col min="8195" max="8195" width="20.26953125" style="327" customWidth="1"/>
    <col min="8196" max="8196" width="12.54296875" style="327" customWidth="1"/>
    <col min="8197" max="8197" width="11.7265625" style="327" customWidth="1"/>
    <col min="8198" max="8198" width="9.1796875" style="327"/>
    <col min="8199" max="8199" width="2.81640625" style="327" customWidth="1"/>
    <col min="8200" max="8200" width="18.54296875" style="327" customWidth="1"/>
    <col min="8201" max="8201" width="14.453125" style="327" customWidth="1"/>
    <col min="8202" max="8202" width="13.7265625" style="327" customWidth="1"/>
    <col min="8203" max="8203" width="10.1796875" style="327" customWidth="1"/>
    <col min="8204" max="8204" width="4.453125" style="327" customWidth="1"/>
    <col min="8205" max="8205" width="24" style="327" customWidth="1"/>
    <col min="8206" max="8206" width="13.1796875" style="327" customWidth="1"/>
    <col min="8207" max="8207" width="13" style="327" customWidth="1"/>
    <col min="8208" max="8208" width="10.453125" style="327" customWidth="1"/>
    <col min="8209" max="8444" width="9.1796875" style="327"/>
    <col min="8445" max="8445" width="5" style="327" customWidth="1"/>
    <col min="8446" max="8446" width="17.7265625" style="327" customWidth="1"/>
    <col min="8447" max="8447" width="13.81640625" style="327" customWidth="1"/>
    <col min="8448" max="8448" width="13.1796875" style="327" customWidth="1"/>
    <col min="8449" max="8449" width="12.26953125" style="327" customWidth="1"/>
    <col min="8450" max="8450" width="3" style="327" customWidth="1"/>
    <col min="8451" max="8451" width="20.26953125" style="327" customWidth="1"/>
    <col min="8452" max="8452" width="12.54296875" style="327" customWidth="1"/>
    <col min="8453" max="8453" width="11.7265625" style="327" customWidth="1"/>
    <col min="8454" max="8454" width="9.1796875" style="327"/>
    <col min="8455" max="8455" width="2.81640625" style="327" customWidth="1"/>
    <col min="8456" max="8456" width="18.54296875" style="327" customWidth="1"/>
    <col min="8457" max="8457" width="14.453125" style="327" customWidth="1"/>
    <col min="8458" max="8458" width="13.7265625" style="327" customWidth="1"/>
    <col min="8459" max="8459" width="10.1796875" style="327" customWidth="1"/>
    <col min="8460" max="8460" width="4.453125" style="327" customWidth="1"/>
    <col min="8461" max="8461" width="24" style="327" customWidth="1"/>
    <col min="8462" max="8462" width="13.1796875" style="327" customWidth="1"/>
    <col min="8463" max="8463" width="13" style="327" customWidth="1"/>
    <col min="8464" max="8464" width="10.453125" style="327" customWidth="1"/>
    <col min="8465" max="8700" width="9.1796875" style="327"/>
    <col min="8701" max="8701" width="5" style="327" customWidth="1"/>
    <col min="8702" max="8702" width="17.7265625" style="327" customWidth="1"/>
    <col min="8703" max="8703" width="13.81640625" style="327" customWidth="1"/>
    <col min="8704" max="8704" width="13.1796875" style="327" customWidth="1"/>
    <col min="8705" max="8705" width="12.26953125" style="327" customWidth="1"/>
    <col min="8706" max="8706" width="3" style="327" customWidth="1"/>
    <col min="8707" max="8707" width="20.26953125" style="327" customWidth="1"/>
    <col min="8708" max="8708" width="12.54296875" style="327" customWidth="1"/>
    <col min="8709" max="8709" width="11.7265625" style="327" customWidth="1"/>
    <col min="8710" max="8710" width="9.1796875" style="327"/>
    <col min="8711" max="8711" width="2.81640625" style="327" customWidth="1"/>
    <col min="8712" max="8712" width="18.54296875" style="327" customWidth="1"/>
    <col min="8713" max="8713" width="14.453125" style="327" customWidth="1"/>
    <col min="8714" max="8714" width="13.7265625" style="327" customWidth="1"/>
    <col min="8715" max="8715" width="10.1796875" style="327" customWidth="1"/>
    <col min="8716" max="8716" width="4.453125" style="327" customWidth="1"/>
    <col min="8717" max="8717" width="24" style="327" customWidth="1"/>
    <col min="8718" max="8718" width="13.1796875" style="327" customWidth="1"/>
    <col min="8719" max="8719" width="13" style="327" customWidth="1"/>
    <col min="8720" max="8720" width="10.453125" style="327" customWidth="1"/>
    <col min="8721" max="8956" width="9.1796875" style="327"/>
    <col min="8957" max="8957" width="5" style="327" customWidth="1"/>
    <col min="8958" max="8958" width="17.7265625" style="327" customWidth="1"/>
    <col min="8959" max="8959" width="13.81640625" style="327" customWidth="1"/>
    <col min="8960" max="8960" width="13.1796875" style="327" customWidth="1"/>
    <col min="8961" max="8961" width="12.26953125" style="327" customWidth="1"/>
    <col min="8962" max="8962" width="3" style="327" customWidth="1"/>
    <col min="8963" max="8963" width="20.26953125" style="327" customWidth="1"/>
    <col min="8964" max="8964" width="12.54296875" style="327" customWidth="1"/>
    <col min="8965" max="8965" width="11.7265625" style="327" customWidth="1"/>
    <col min="8966" max="8966" width="9.1796875" style="327"/>
    <col min="8967" max="8967" width="2.81640625" style="327" customWidth="1"/>
    <col min="8968" max="8968" width="18.54296875" style="327" customWidth="1"/>
    <col min="8969" max="8969" width="14.453125" style="327" customWidth="1"/>
    <col min="8970" max="8970" width="13.7265625" style="327" customWidth="1"/>
    <col min="8971" max="8971" width="10.1796875" style="327" customWidth="1"/>
    <col min="8972" max="8972" width="4.453125" style="327" customWidth="1"/>
    <col min="8973" max="8973" width="24" style="327" customWidth="1"/>
    <col min="8974" max="8974" width="13.1796875" style="327" customWidth="1"/>
    <col min="8975" max="8975" width="13" style="327" customWidth="1"/>
    <col min="8976" max="8976" width="10.453125" style="327" customWidth="1"/>
    <col min="8977" max="9212" width="9.1796875" style="327"/>
    <col min="9213" max="9213" width="5" style="327" customWidth="1"/>
    <col min="9214" max="9214" width="17.7265625" style="327" customWidth="1"/>
    <col min="9215" max="9215" width="13.81640625" style="327" customWidth="1"/>
    <col min="9216" max="9216" width="13.1796875" style="327" customWidth="1"/>
    <col min="9217" max="9217" width="12.26953125" style="327" customWidth="1"/>
    <col min="9218" max="9218" width="3" style="327" customWidth="1"/>
    <col min="9219" max="9219" width="20.26953125" style="327" customWidth="1"/>
    <col min="9220" max="9220" width="12.54296875" style="327" customWidth="1"/>
    <col min="9221" max="9221" width="11.7265625" style="327" customWidth="1"/>
    <col min="9222" max="9222" width="9.1796875" style="327"/>
    <col min="9223" max="9223" width="2.81640625" style="327" customWidth="1"/>
    <col min="9224" max="9224" width="18.54296875" style="327" customWidth="1"/>
    <col min="9225" max="9225" width="14.453125" style="327" customWidth="1"/>
    <col min="9226" max="9226" width="13.7265625" style="327" customWidth="1"/>
    <col min="9227" max="9227" width="10.1796875" style="327" customWidth="1"/>
    <col min="9228" max="9228" width="4.453125" style="327" customWidth="1"/>
    <col min="9229" max="9229" width="24" style="327" customWidth="1"/>
    <col min="9230" max="9230" width="13.1796875" style="327" customWidth="1"/>
    <col min="9231" max="9231" width="13" style="327" customWidth="1"/>
    <col min="9232" max="9232" width="10.453125" style="327" customWidth="1"/>
    <col min="9233" max="9468" width="9.1796875" style="327"/>
    <col min="9469" max="9469" width="5" style="327" customWidth="1"/>
    <col min="9470" max="9470" width="17.7265625" style="327" customWidth="1"/>
    <col min="9471" max="9471" width="13.81640625" style="327" customWidth="1"/>
    <col min="9472" max="9472" width="13.1796875" style="327" customWidth="1"/>
    <col min="9473" max="9473" width="12.26953125" style="327" customWidth="1"/>
    <col min="9474" max="9474" width="3" style="327" customWidth="1"/>
    <col min="9475" max="9475" width="20.26953125" style="327" customWidth="1"/>
    <col min="9476" max="9476" width="12.54296875" style="327" customWidth="1"/>
    <col min="9477" max="9477" width="11.7265625" style="327" customWidth="1"/>
    <col min="9478" max="9478" width="9.1796875" style="327"/>
    <col min="9479" max="9479" width="2.81640625" style="327" customWidth="1"/>
    <col min="9480" max="9480" width="18.54296875" style="327" customWidth="1"/>
    <col min="9481" max="9481" width="14.453125" style="327" customWidth="1"/>
    <col min="9482" max="9482" width="13.7265625" style="327" customWidth="1"/>
    <col min="9483" max="9483" width="10.1796875" style="327" customWidth="1"/>
    <col min="9484" max="9484" width="4.453125" style="327" customWidth="1"/>
    <col min="9485" max="9485" width="24" style="327" customWidth="1"/>
    <col min="9486" max="9486" width="13.1796875" style="327" customWidth="1"/>
    <col min="9487" max="9487" width="13" style="327" customWidth="1"/>
    <col min="9488" max="9488" width="10.453125" style="327" customWidth="1"/>
    <col min="9489" max="9724" width="9.1796875" style="327"/>
    <col min="9725" max="9725" width="5" style="327" customWidth="1"/>
    <col min="9726" max="9726" width="17.7265625" style="327" customWidth="1"/>
    <col min="9727" max="9727" width="13.81640625" style="327" customWidth="1"/>
    <col min="9728" max="9728" width="13.1796875" style="327" customWidth="1"/>
    <col min="9729" max="9729" width="12.26953125" style="327" customWidth="1"/>
    <col min="9730" max="9730" width="3" style="327" customWidth="1"/>
    <col min="9731" max="9731" width="20.26953125" style="327" customWidth="1"/>
    <col min="9732" max="9732" width="12.54296875" style="327" customWidth="1"/>
    <col min="9733" max="9733" width="11.7265625" style="327" customWidth="1"/>
    <col min="9734" max="9734" width="9.1796875" style="327"/>
    <col min="9735" max="9735" width="2.81640625" style="327" customWidth="1"/>
    <col min="9736" max="9736" width="18.54296875" style="327" customWidth="1"/>
    <col min="9737" max="9737" width="14.453125" style="327" customWidth="1"/>
    <col min="9738" max="9738" width="13.7265625" style="327" customWidth="1"/>
    <col min="9739" max="9739" width="10.1796875" style="327" customWidth="1"/>
    <col min="9740" max="9740" width="4.453125" style="327" customWidth="1"/>
    <col min="9741" max="9741" width="24" style="327" customWidth="1"/>
    <col min="9742" max="9742" width="13.1796875" style="327" customWidth="1"/>
    <col min="9743" max="9743" width="13" style="327" customWidth="1"/>
    <col min="9744" max="9744" width="10.453125" style="327" customWidth="1"/>
    <col min="9745" max="9980" width="9.1796875" style="327"/>
    <col min="9981" max="9981" width="5" style="327" customWidth="1"/>
    <col min="9982" max="9982" width="17.7265625" style="327" customWidth="1"/>
    <col min="9983" max="9983" width="13.81640625" style="327" customWidth="1"/>
    <col min="9984" max="9984" width="13.1796875" style="327" customWidth="1"/>
    <col min="9985" max="9985" width="12.26953125" style="327" customWidth="1"/>
    <col min="9986" max="9986" width="3" style="327" customWidth="1"/>
    <col min="9987" max="9987" width="20.26953125" style="327" customWidth="1"/>
    <col min="9988" max="9988" width="12.54296875" style="327" customWidth="1"/>
    <col min="9989" max="9989" width="11.7265625" style="327" customWidth="1"/>
    <col min="9990" max="9990" width="9.1796875" style="327"/>
    <col min="9991" max="9991" width="2.81640625" style="327" customWidth="1"/>
    <col min="9992" max="9992" width="18.54296875" style="327" customWidth="1"/>
    <col min="9993" max="9993" width="14.453125" style="327" customWidth="1"/>
    <col min="9994" max="9994" width="13.7265625" style="327" customWidth="1"/>
    <col min="9995" max="9995" width="10.1796875" style="327" customWidth="1"/>
    <col min="9996" max="9996" width="4.453125" style="327" customWidth="1"/>
    <col min="9997" max="9997" width="24" style="327" customWidth="1"/>
    <col min="9998" max="9998" width="13.1796875" style="327" customWidth="1"/>
    <col min="9999" max="9999" width="13" style="327" customWidth="1"/>
    <col min="10000" max="10000" width="10.453125" style="327" customWidth="1"/>
    <col min="10001" max="10236" width="9.1796875" style="327"/>
    <col min="10237" max="10237" width="5" style="327" customWidth="1"/>
    <col min="10238" max="10238" width="17.7265625" style="327" customWidth="1"/>
    <col min="10239" max="10239" width="13.81640625" style="327" customWidth="1"/>
    <col min="10240" max="10240" width="13.1796875" style="327" customWidth="1"/>
    <col min="10241" max="10241" width="12.26953125" style="327" customWidth="1"/>
    <col min="10242" max="10242" width="3" style="327" customWidth="1"/>
    <col min="10243" max="10243" width="20.26953125" style="327" customWidth="1"/>
    <col min="10244" max="10244" width="12.54296875" style="327" customWidth="1"/>
    <col min="10245" max="10245" width="11.7265625" style="327" customWidth="1"/>
    <col min="10246" max="10246" width="9.1796875" style="327"/>
    <col min="10247" max="10247" width="2.81640625" style="327" customWidth="1"/>
    <col min="10248" max="10248" width="18.54296875" style="327" customWidth="1"/>
    <col min="10249" max="10249" width="14.453125" style="327" customWidth="1"/>
    <col min="10250" max="10250" width="13.7265625" style="327" customWidth="1"/>
    <col min="10251" max="10251" width="10.1796875" style="327" customWidth="1"/>
    <col min="10252" max="10252" width="4.453125" style="327" customWidth="1"/>
    <col min="10253" max="10253" width="24" style="327" customWidth="1"/>
    <col min="10254" max="10254" width="13.1796875" style="327" customWidth="1"/>
    <col min="10255" max="10255" width="13" style="327" customWidth="1"/>
    <col min="10256" max="10256" width="10.453125" style="327" customWidth="1"/>
    <col min="10257" max="10492" width="9.1796875" style="327"/>
    <col min="10493" max="10493" width="5" style="327" customWidth="1"/>
    <col min="10494" max="10494" width="17.7265625" style="327" customWidth="1"/>
    <col min="10495" max="10495" width="13.81640625" style="327" customWidth="1"/>
    <col min="10496" max="10496" width="13.1796875" style="327" customWidth="1"/>
    <col min="10497" max="10497" width="12.26953125" style="327" customWidth="1"/>
    <col min="10498" max="10498" width="3" style="327" customWidth="1"/>
    <col min="10499" max="10499" width="20.26953125" style="327" customWidth="1"/>
    <col min="10500" max="10500" width="12.54296875" style="327" customWidth="1"/>
    <col min="10501" max="10501" width="11.7265625" style="327" customWidth="1"/>
    <col min="10502" max="10502" width="9.1796875" style="327"/>
    <col min="10503" max="10503" width="2.81640625" style="327" customWidth="1"/>
    <col min="10504" max="10504" width="18.54296875" style="327" customWidth="1"/>
    <col min="10505" max="10505" width="14.453125" style="327" customWidth="1"/>
    <col min="10506" max="10506" width="13.7265625" style="327" customWidth="1"/>
    <col min="10507" max="10507" width="10.1796875" style="327" customWidth="1"/>
    <col min="10508" max="10508" width="4.453125" style="327" customWidth="1"/>
    <col min="10509" max="10509" width="24" style="327" customWidth="1"/>
    <col min="10510" max="10510" width="13.1796875" style="327" customWidth="1"/>
    <col min="10511" max="10511" width="13" style="327" customWidth="1"/>
    <col min="10512" max="10512" width="10.453125" style="327" customWidth="1"/>
    <col min="10513" max="10748" width="9.1796875" style="327"/>
    <col min="10749" max="10749" width="5" style="327" customWidth="1"/>
    <col min="10750" max="10750" width="17.7265625" style="327" customWidth="1"/>
    <col min="10751" max="10751" width="13.81640625" style="327" customWidth="1"/>
    <col min="10752" max="10752" width="13.1796875" style="327" customWidth="1"/>
    <col min="10753" max="10753" width="12.26953125" style="327" customWidth="1"/>
    <col min="10754" max="10754" width="3" style="327" customWidth="1"/>
    <col min="10755" max="10755" width="20.26953125" style="327" customWidth="1"/>
    <col min="10756" max="10756" width="12.54296875" style="327" customWidth="1"/>
    <col min="10757" max="10757" width="11.7265625" style="327" customWidth="1"/>
    <col min="10758" max="10758" width="9.1796875" style="327"/>
    <col min="10759" max="10759" width="2.81640625" style="327" customWidth="1"/>
    <col min="10760" max="10760" width="18.54296875" style="327" customWidth="1"/>
    <col min="10761" max="10761" width="14.453125" style="327" customWidth="1"/>
    <col min="10762" max="10762" width="13.7265625" style="327" customWidth="1"/>
    <col min="10763" max="10763" width="10.1796875" style="327" customWidth="1"/>
    <col min="10764" max="10764" width="4.453125" style="327" customWidth="1"/>
    <col min="10765" max="10765" width="24" style="327" customWidth="1"/>
    <col min="10766" max="10766" width="13.1796875" style="327" customWidth="1"/>
    <col min="10767" max="10767" width="13" style="327" customWidth="1"/>
    <col min="10768" max="10768" width="10.453125" style="327" customWidth="1"/>
    <col min="10769" max="11004" width="9.1796875" style="327"/>
    <col min="11005" max="11005" width="5" style="327" customWidth="1"/>
    <col min="11006" max="11006" width="17.7265625" style="327" customWidth="1"/>
    <col min="11007" max="11007" width="13.81640625" style="327" customWidth="1"/>
    <col min="11008" max="11008" width="13.1796875" style="327" customWidth="1"/>
    <col min="11009" max="11009" width="12.26953125" style="327" customWidth="1"/>
    <col min="11010" max="11010" width="3" style="327" customWidth="1"/>
    <col min="11011" max="11011" width="20.26953125" style="327" customWidth="1"/>
    <col min="11012" max="11012" width="12.54296875" style="327" customWidth="1"/>
    <col min="11013" max="11013" width="11.7265625" style="327" customWidth="1"/>
    <col min="11014" max="11014" width="9.1796875" style="327"/>
    <col min="11015" max="11015" width="2.81640625" style="327" customWidth="1"/>
    <col min="11016" max="11016" width="18.54296875" style="327" customWidth="1"/>
    <col min="11017" max="11017" width="14.453125" style="327" customWidth="1"/>
    <col min="11018" max="11018" width="13.7265625" style="327" customWidth="1"/>
    <col min="11019" max="11019" width="10.1796875" style="327" customWidth="1"/>
    <col min="11020" max="11020" width="4.453125" style="327" customWidth="1"/>
    <col min="11021" max="11021" width="24" style="327" customWidth="1"/>
    <col min="11022" max="11022" width="13.1796875" style="327" customWidth="1"/>
    <col min="11023" max="11023" width="13" style="327" customWidth="1"/>
    <col min="11024" max="11024" width="10.453125" style="327" customWidth="1"/>
    <col min="11025" max="11260" width="9.1796875" style="327"/>
    <col min="11261" max="11261" width="5" style="327" customWidth="1"/>
    <col min="11262" max="11262" width="17.7265625" style="327" customWidth="1"/>
    <col min="11263" max="11263" width="13.81640625" style="327" customWidth="1"/>
    <col min="11264" max="11264" width="13.1796875" style="327" customWidth="1"/>
    <col min="11265" max="11265" width="12.26953125" style="327" customWidth="1"/>
    <col min="11266" max="11266" width="3" style="327" customWidth="1"/>
    <col min="11267" max="11267" width="20.26953125" style="327" customWidth="1"/>
    <col min="11268" max="11268" width="12.54296875" style="327" customWidth="1"/>
    <col min="11269" max="11269" width="11.7265625" style="327" customWidth="1"/>
    <col min="11270" max="11270" width="9.1796875" style="327"/>
    <col min="11271" max="11271" width="2.81640625" style="327" customWidth="1"/>
    <col min="11272" max="11272" width="18.54296875" style="327" customWidth="1"/>
    <col min="11273" max="11273" width="14.453125" style="327" customWidth="1"/>
    <col min="11274" max="11274" width="13.7265625" style="327" customWidth="1"/>
    <col min="11275" max="11275" width="10.1796875" style="327" customWidth="1"/>
    <col min="11276" max="11276" width="4.453125" style="327" customWidth="1"/>
    <col min="11277" max="11277" width="24" style="327" customWidth="1"/>
    <col min="11278" max="11278" width="13.1796875" style="327" customWidth="1"/>
    <col min="11279" max="11279" width="13" style="327" customWidth="1"/>
    <col min="11280" max="11280" width="10.453125" style="327" customWidth="1"/>
    <col min="11281" max="11516" width="9.1796875" style="327"/>
    <col min="11517" max="11517" width="5" style="327" customWidth="1"/>
    <col min="11518" max="11518" width="17.7265625" style="327" customWidth="1"/>
    <col min="11519" max="11519" width="13.81640625" style="327" customWidth="1"/>
    <col min="11520" max="11520" width="13.1796875" style="327" customWidth="1"/>
    <col min="11521" max="11521" width="12.26953125" style="327" customWidth="1"/>
    <col min="11522" max="11522" width="3" style="327" customWidth="1"/>
    <col min="11523" max="11523" width="20.26953125" style="327" customWidth="1"/>
    <col min="11524" max="11524" width="12.54296875" style="327" customWidth="1"/>
    <col min="11525" max="11525" width="11.7265625" style="327" customWidth="1"/>
    <col min="11526" max="11526" width="9.1796875" style="327"/>
    <col min="11527" max="11527" width="2.81640625" style="327" customWidth="1"/>
    <col min="11528" max="11528" width="18.54296875" style="327" customWidth="1"/>
    <col min="11529" max="11529" width="14.453125" style="327" customWidth="1"/>
    <col min="11530" max="11530" width="13.7265625" style="327" customWidth="1"/>
    <col min="11531" max="11531" width="10.1796875" style="327" customWidth="1"/>
    <col min="11532" max="11532" width="4.453125" style="327" customWidth="1"/>
    <col min="11533" max="11533" width="24" style="327" customWidth="1"/>
    <col min="11534" max="11534" width="13.1796875" style="327" customWidth="1"/>
    <col min="11535" max="11535" width="13" style="327" customWidth="1"/>
    <col min="11536" max="11536" width="10.453125" style="327" customWidth="1"/>
    <col min="11537" max="11772" width="9.1796875" style="327"/>
    <col min="11773" max="11773" width="5" style="327" customWidth="1"/>
    <col min="11774" max="11774" width="17.7265625" style="327" customWidth="1"/>
    <col min="11775" max="11775" width="13.81640625" style="327" customWidth="1"/>
    <col min="11776" max="11776" width="13.1796875" style="327" customWidth="1"/>
    <col min="11777" max="11777" width="12.26953125" style="327" customWidth="1"/>
    <col min="11778" max="11778" width="3" style="327" customWidth="1"/>
    <col min="11779" max="11779" width="20.26953125" style="327" customWidth="1"/>
    <col min="11780" max="11780" width="12.54296875" style="327" customWidth="1"/>
    <col min="11781" max="11781" width="11.7265625" style="327" customWidth="1"/>
    <col min="11782" max="11782" width="9.1796875" style="327"/>
    <col min="11783" max="11783" width="2.81640625" style="327" customWidth="1"/>
    <col min="11784" max="11784" width="18.54296875" style="327" customWidth="1"/>
    <col min="11785" max="11785" width="14.453125" style="327" customWidth="1"/>
    <col min="11786" max="11786" width="13.7265625" style="327" customWidth="1"/>
    <col min="11787" max="11787" width="10.1796875" style="327" customWidth="1"/>
    <col min="11788" max="11788" width="4.453125" style="327" customWidth="1"/>
    <col min="11789" max="11789" width="24" style="327" customWidth="1"/>
    <col min="11790" max="11790" width="13.1796875" style="327" customWidth="1"/>
    <col min="11791" max="11791" width="13" style="327" customWidth="1"/>
    <col min="11792" max="11792" width="10.453125" style="327" customWidth="1"/>
    <col min="11793" max="12028" width="9.1796875" style="327"/>
    <col min="12029" max="12029" width="5" style="327" customWidth="1"/>
    <col min="12030" max="12030" width="17.7265625" style="327" customWidth="1"/>
    <col min="12031" max="12031" width="13.81640625" style="327" customWidth="1"/>
    <col min="12032" max="12032" width="13.1796875" style="327" customWidth="1"/>
    <col min="12033" max="12033" width="12.26953125" style="327" customWidth="1"/>
    <col min="12034" max="12034" width="3" style="327" customWidth="1"/>
    <col min="12035" max="12035" width="20.26953125" style="327" customWidth="1"/>
    <col min="12036" max="12036" width="12.54296875" style="327" customWidth="1"/>
    <col min="12037" max="12037" width="11.7265625" style="327" customWidth="1"/>
    <col min="12038" max="12038" width="9.1796875" style="327"/>
    <col min="12039" max="12039" width="2.81640625" style="327" customWidth="1"/>
    <col min="12040" max="12040" width="18.54296875" style="327" customWidth="1"/>
    <col min="12041" max="12041" width="14.453125" style="327" customWidth="1"/>
    <col min="12042" max="12042" width="13.7265625" style="327" customWidth="1"/>
    <col min="12043" max="12043" width="10.1796875" style="327" customWidth="1"/>
    <col min="12044" max="12044" width="4.453125" style="327" customWidth="1"/>
    <col min="12045" max="12045" width="24" style="327" customWidth="1"/>
    <col min="12046" max="12046" width="13.1796875" style="327" customWidth="1"/>
    <col min="12047" max="12047" width="13" style="327" customWidth="1"/>
    <col min="12048" max="12048" width="10.453125" style="327" customWidth="1"/>
    <col min="12049" max="12284" width="9.1796875" style="327"/>
    <col min="12285" max="12285" width="5" style="327" customWidth="1"/>
    <col min="12286" max="12286" width="17.7265625" style="327" customWidth="1"/>
    <col min="12287" max="12287" width="13.81640625" style="327" customWidth="1"/>
    <col min="12288" max="12288" width="13.1796875" style="327" customWidth="1"/>
    <col min="12289" max="12289" width="12.26953125" style="327" customWidth="1"/>
    <col min="12290" max="12290" width="3" style="327" customWidth="1"/>
    <col min="12291" max="12291" width="20.26953125" style="327" customWidth="1"/>
    <col min="12292" max="12292" width="12.54296875" style="327" customWidth="1"/>
    <col min="12293" max="12293" width="11.7265625" style="327" customWidth="1"/>
    <col min="12294" max="12294" width="9.1796875" style="327"/>
    <col min="12295" max="12295" width="2.81640625" style="327" customWidth="1"/>
    <col min="12296" max="12296" width="18.54296875" style="327" customWidth="1"/>
    <col min="12297" max="12297" width="14.453125" style="327" customWidth="1"/>
    <col min="12298" max="12298" width="13.7265625" style="327" customWidth="1"/>
    <col min="12299" max="12299" width="10.1796875" style="327" customWidth="1"/>
    <col min="12300" max="12300" width="4.453125" style="327" customWidth="1"/>
    <col min="12301" max="12301" width="24" style="327" customWidth="1"/>
    <col min="12302" max="12302" width="13.1796875" style="327" customWidth="1"/>
    <col min="12303" max="12303" width="13" style="327" customWidth="1"/>
    <col min="12304" max="12304" width="10.453125" style="327" customWidth="1"/>
    <col min="12305" max="12540" width="9.1796875" style="327"/>
    <col min="12541" max="12541" width="5" style="327" customWidth="1"/>
    <col min="12542" max="12542" width="17.7265625" style="327" customWidth="1"/>
    <col min="12543" max="12543" width="13.81640625" style="327" customWidth="1"/>
    <col min="12544" max="12544" width="13.1796875" style="327" customWidth="1"/>
    <col min="12545" max="12545" width="12.26953125" style="327" customWidth="1"/>
    <col min="12546" max="12546" width="3" style="327" customWidth="1"/>
    <col min="12547" max="12547" width="20.26953125" style="327" customWidth="1"/>
    <col min="12548" max="12548" width="12.54296875" style="327" customWidth="1"/>
    <col min="12549" max="12549" width="11.7265625" style="327" customWidth="1"/>
    <col min="12550" max="12550" width="9.1796875" style="327"/>
    <col min="12551" max="12551" width="2.81640625" style="327" customWidth="1"/>
    <col min="12552" max="12552" width="18.54296875" style="327" customWidth="1"/>
    <col min="12553" max="12553" width="14.453125" style="327" customWidth="1"/>
    <col min="12554" max="12554" width="13.7265625" style="327" customWidth="1"/>
    <col min="12555" max="12555" width="10.1796875" style="327" customWidth="1"/>
    <col min="12556" max="12556" width="4.453125" style="327" customWidth="1"/>
    <col min="12557" max="12557" width="24" style="327" customWidth="1"/>
    <col min="12558" max="12558" width="13.1796875" style="327" customWidth="1"/>
    <col min="12559" max="12559" width="13" style="327" customWidth="1"/>
    <col min="12560" max="12560" width="10.453125" style="327" customWidth="1"/>
    <col min="12561" max="12796" width="9.1796875" style="327"/>
    <col min="12797" max="12797" width="5" style="327" customWidth="1"/>
    <col min="12798" max="12798" width="17.7265625" style="327" customWidth="1"/>
    <col min="12799" max="12799" width="13.81640625" style="327" customWidth="1"/>
    <col min="12800" max="12800" width="13.1796875" style="327" customWidth="1"/>
    <col min="12801" max="12801" width="12.26953125" style="327" customWidth="1"/>
    <col min="12802" max="12802" width="3" style="327" customWidth="1"/>
    <col min="12803" max="12803" width="20.26953125" style="327" customWidth="1"/>
    <col min="12804" max="12804" width="12.54296875" style="327" customWidth="1"/>
    <col min="12805" max="12805" width="11.7265625" style="327" customWidth="1"/>
    <col min="12806" max="12806" width="9.1796875" style="327"/>
    <col min="12807" max="12807" width="2.81640625" style="327" customWidth="1"/>
    <col min="12808" max="12808" width="18.54296875" style="327" customWidth="1"/>
    <col min="12809" max="12809" width="14.453125" style="327" customWidth="1"/>
    <col min="12810" max="12810" width="13.7265625" style="327" customWidth="1"/>
    <col min="12811" max="12811" width="10.1796875" style="327" customWidth="1"/>
    <col min="12812" max="12812" width="4.453125" style="327" customWidth="1"/>
    <col min="12813" max="12813" width="24" style="327" customWidth="1"/>
    <col min="12814" max="12814" width="13.1796875" style="327" customWidth="1"/>
    <col min="12815" max="12815" width="13" style="327" customWidth="1"/>
    <col min="12816" max="12816" width="10.453125" style="327" customWidth="1"/>
    <col min="12817" max="13052" width="9.1796875" style="327"/>
    <col min="13053" max="13053" width="5" style="327" customWidth="1"/>
    <col min="13054" max="13054" width="17.7265625" style="327" customWidth="1"/>
    <col min="13055" max="13055" width="13.81640625" style="327" customWidth="1"/>
    <col min="13056" max="13056" width="13.1796875" style="327" customWidth="1"/>
    <col min="13057" max="13057" width="12.26953125" style="327" customWidth="1"/>
    <col min="13058" max="13058" width="3" style="327" customWidth="1"/>
    <col min="13059" max="13059" width="20.26953125" style="327" customWidth="1"/>
    <col min="13060" max="13060" width="12.54296875" style="327" customWidth="1"/>
    <col min="13061" max="13061" width="11.7265625" style="327" customWidth="1"/>
    <col min="13062" max="13062" width="9.1796875" style="327"/>
    <col min="13063" max="13063" width="2.81640625" style="327" customWidth="1"/>
    <col min="13064" max="13064" width="18.54296875" style="327" customWidth="1"/>
    <col min="13065" max="13065" width="14.453125" style="327" customWidth="1"/>
    <col min="13066" max="13066" width="13.7265625" style="327" customWidth="1"/>
    <col min="13067" max="13067" width="10.1796875" style="327" customWidth="1"/>
    <col min="13068" max="13068" width="4.453125" style="327" customWidth="1"/>
    <col min="13069" max="13069" width="24" style="327" customWidth="1"/>
    <col min="13070" max="13070" width="13.1796875" style="327" customWidth="1"/>
    <col min="13071" max="13071" width="13" style="327" customWidth="1"/>
    <col min="13072" max="13072" width="10.453125" style="327" customWidth="1"/>
    <col min="13073" max="13308" width="9.1796875" style="327"/>
    <col min="13309" max="13309" width="5" style="327" customWidth="1"/>
    <col min="13310" max="13310" width="17.7265625" style="327" customWidth="1"/>
    <col min="13311" max="13311" width="13.81640625" style="327" customWidth="1"/>
    <col min="13312" max="13312" width="13.1796875" style="327" customWidth="1"/>
    <col min="13313" max="13313" width="12.26953125" style="327" customWidth="1"/>
    <col min="13314" max="13314" width="3" style="327" customWidth="1"/>
    <col min="13315" max="13315" width="20.26953125" style="327" customWidth="1"/>
    <col min="13316" max="13316" width="12.54296875" style="327" customWidth="1"/>
    <col min="13317" max="13317" width="11.7265625" style="327" customWidth="1"/>
    <col min="13318" max="13318" width="9.1796875" style="327"/>
    <col min="13319" max="13319" width="2.81640625" style="327" customWidth="1"/>
    <col min="13320" max="13320" width="18.54296875" style="327" customWidth="1"/>
    <col min="13321" max="13321" width="14.453125" style="327" customWidth="1"/>
    <col min="13322" max="13322" width="13.7265625" style="327" customWidth="1"/>
    <col min="13323" max="13323" width="10.1796875" style="327" customWidth="1"/>
    <col min="13324" max="13324" width="4.453125" style="327" customWidth="1"/>
    <col min="13325" max="13325" width="24" style="327" customWidth="1"/>
    <col min="13326" max="13326" width="13.1796875" style="327" customWidth="1"/>
    <col min="13327" max="13327" width="13" style="327" customWidth="1"/>
    <col min="13328" max="13328" width="10.453125" style="327" customWidth="1"/>
    <col min="13329" max="13564" width="9.1796875" style="327"/>
    <col min="13565" max="13565" width="5" style="327" customWidth="1"/>
    <col min="13566" max="13566" width="17.7265625" style="327" customWidth="1"/>
    <col min="13567" max="13567" width="13.81640625" style="327" customWidth="1"/>
    <col min="13568" max="13568" width="13.1796875" style="327" customWidth="1"/>
    <col min="13569" max="13569" width="12.26953125" style="327" customWidth="1"/>
    <col min="13570" max="13570" width="3" style="327" customWidth="1"/>
    <col min="13571" max="13571" width="20.26953125" style="327" customWidth="1"/>
    <col min="13572" max="13572" width="12.54296875" style="327" customWidth="1"/>
    <col min="13573" max="13573" width="11.7265625" style="327" customWidth="1"/>
    <col min="13574" max="13574" width="9.1796875" style="327"/>
    <col min="13575" max="13575" width="2.81640625" style="327" customWidth="1"/>
    <col min="13576" max="13576" width="18.54296875" style="327" customWidth="1"/>
    <col min="13577" max="13577" width="14.453125" style="327" customWidth="1"/>
    <col min="13578" max="13578" width="13.7265625" style="327" customWidth="1"/>
    <col min="13579" max="13579" width="10.1796875" style="327" customWidth="1"/>
    <col min="13580" max="13580" width="4.453125" style="327" customWidth="1"/>
    <col min="13581" max="13581" width="24" style="327" customWidth="1"/>
    <col min="13582" max="13582" width="13.1796875" style="327" customWidth="1"/>
    <col min="13583" max="13583" width="13" style="327" customWidth="1"/>
    <col min="13584" max="13584" width="10.453125" style="327" customWidth="1"/>
    <col min="13585" max="13820" width="9.1796875" style="327"/>
    <col min="13821" max="13821" width="5" style="327" customWidth="1"/>
    <col min="13822" max="13822" width="17.7265625" style="327" customWidth="1"/>
    <col min="13823" max="13823" width="13.81640625" style="327" customWidth="1"/>
    <col min="13824" max="13824" width="13.1796875" style="327" customWidth="1"/>
    <col min="13825" max="13825" width="12.26953125" style="327" customWidth="1"/>
    <col min="13826" max="13826" width="3" style="327" customWidth="1"/>
    <col min="13827" max="13827" width="20.26953125" style="327" customWidth="1"/>
    <col min="13828" max="13828" width="12.54296875" style="327" customWidth="1"/>
    <col min="13829" max="13829" width="11.7265625" style="327" customWidth="1"/>
    <col min="13830" max="13830" width="9.1796875" style="327"/>
    <col min="13831" max="13831" width="2.81640625" style="327" customWidth="1"/>
    <col min="13832" max="13832" width="18.54296875" style="327" customWidth="1"/>
    <col min="13833" max="13833" width="14.453125" style="327" customWidth="1"/>
    <col min="13834" max="13834" width="13.7265625" style="327" customWidth="1"/>
    <col min="13835" max="13835" width="10.1796875" style="327" customWidth="1"/>
    <col min="13836" max="13836" width="4.453125" style="327" customWidth="1"/>
    <col min="13837" max="13837" width="24" style="327" customWidth="1"/>
    <col min="13838" max="13838" width="13.1796875" style="327" customWidth="1"/>
    <col min="13839" max="13839" width="13" style="327" customWidth="1"/>
    <col min="13840" max="13840" width="10.453125" style="327" customWidth="1"/>
    <col min="13841" max="14076" width="9.1796875" style="327"/>
    <col min="14077" max="14077" width="5" style="327" customWidth="1"/>
    <col min="14078" max="14078" width="17.7265625" style="327" customWidth="1"/>
    <col min="14079" max="14079" width="13.81640625" style="327" customWidth="1"/>
    <col min="14080" max="14080" width="13.1796875" style="327" customWidth="1"/>
    <col min="14081" max="14081" width="12.26953125" style="327" customWidth="1"/>
    <col min="14082" max="14082" width="3" style="327" customWidth="1"/>
    <col min="14083" max="14083" width="20.26953125" style="327" customWidth="1"/>
    <col min="14084" max="14084" width="12.54296875" style="327" customWidth="1"/>
    <col min="14085" max="14085" width="11.7265625" style="327" customWidth="1"/>
    <col min="14086" max="14086" width="9.1796875" style="327"/>
    <col min="14087" max="14087" width="2.81640625" style="327" customWidth="1"/>
    <col min="14088" max="14088" width="18.54296875" style="327" customWidth="1"/>
    <col min="14089" max="14089" width="14.453125" style="327" customWidth="1"/>
    <col min="14090" max="14090" width="13.7265625" style="327" customWidth="1"/>
    <col min="14091" max="14091" width="10.1796875" style="327" customWidth="1"/>
    <col min="14092" max="14092" width="4.453125" style="327" customWidth="1"/>
    <col min="14093" max="14093" width="24" style="327" customWidth="1"/>
    <col min="14094" max="14094" width="13.1796875" style="327" customWidth="1"/>
    <col min="14095" max="14095" width="13" style="327" customWidth="1"/>
    <col min="14096" max="14096" width="10.453125" style="327" customWidth="1"/>
    <col min="14097" max="14332" width="9.1796875" style="327"/>
    <col min="14333" max="14333" width="5" style="327" customWidth="1"/>
    <col min="14334" max="14334" width="17.7265625" style="327" customWidth="1"/>
    <col min="14335" max="14335" width="13.81640625" style="327" customWidth="1"/>
    <col min="14336" max="14336" width="13.1796875" style="327" customWidth="1"/>
    <col min="14337" max="14337" width="12.26953125" style="327" customWidth="1"/>
    <col min="14338" max="14338" width="3" style="327" customWidth="1"/>
    <col min="14339" max="14339" width="20.26953125" style="327" customWidth="1"/>
    <col min="14340" max="14340" width="12.54296875" style="327" customWidth="1"/>
    <col min="14341" max="14341" width="11.7265625" style="327" customWidth="1"/>
    <col min="14342" max="14342" width="9.1796875" style="327"/>
    <col min="14343" max="14343" width="2.81640625" style="327" customWidth="1"/>
    <col min="14344" max="14344" width="18.54296875" style="327" customWidth="1"/>
    <col min="14345" max="14345" width="14.453125" style="327" customWidth="1"/>
    <col min="14346" max="14346" width="13.7265625" style="327" customWidth="1"/>
    <col min="14347" max="14347" width="10.1796875" style="327" customWidth="1"/>
    <col min="14348" max="14348" width="4.453125" style="327" customWidth="1"/>
    <col min="14349" max="14349" width="24" style="327" customWidth="1"/>
    <col min="14350" max="14350" width="13.1796875" style="327" customWidth="1"/>
    <col min="14351" max="14351" width="13" style="327" customWidth="1"/>
    <col min="14352" max="14352" width="10.453125" style="327" customWidth="1"/>
    <col min="14353" max="14588" width="9.1796875" style="327"/>
    <col min="14589" max="14589" width="5" style="327" customWidth="1"/>
    <col min="14590" max="14590" width="17.7265625" style="327" customWidth="1"/>
    <col min="14591" max="14591" width="13.81640625" style="327" customWidth="1"/>
    <col min="14592" max="14592" width="13.1796875" style="327" customWidth="1"/>
    <col min="14593" max="14593" width="12.26953125" style="327" customWidth="1"/>
    <col min="14594" max="14594" width="3" style="327" customWidth="1"/>
    <col min="14595" max="14595" width="20.26953125" style="327" customWidth="1"/>
    <col min="14596" max="14596" width="12.54296875" style="327" customWidth="1"/>
    <col min="14597" max="14597" width="11.7265625" style="327" customWidth="1"/>
    <col min="14598" max="14598" width="9.1796875" style="327"/>
    <col min="14599" max="14599" width="2.81640625" style="327" customWidth="1"/>
    <col min="14600" max="14600" width="18.54296875" style="327" customWidth="1"/>
    <col min="14601" max="14601" width="14.453125" style="327" customWidth="1"/>
    <col min="14602" max="14602" width="13.7265625" style="327" customWidth="1"/>
    <col min="14603" max="14603" width="10.1796875" style="327" customWidth="1"/>
    <col min="14604" max="14604" width="4.453125" style="327" customWidth="1"/>
    <col min="14605" max="14605" width="24" style="327" customWidth="1"/>
    <col min="14606" max="14606" width="13.1796875" style="327" customWidth="1"/>
    <col min="14607" max="14607" width="13" style="327" customWidth="1"/>
    <col min="14608" max="14608" width="10.453125" style="327" customWidth="1"/>
    <col min="14609" max="14844" width="9.1796875" style="327"/>
    <col min="14845" max="14845" width="5" style="327" customWidth="1"/>
    <col min="14846" max="14846" width="17.7265625" style="327" customWidth="1"/>
    <col min="14847" max="14847" width="13.81640625" style="327" customWidth="1"/>
    <col min="14848" max="14848" width="13.1796875" style="327" customWidth="1"/>
    <col min="14849" max="14849" width="12.26953125" style="327" customWidth="1"/>
    <col min="14850" max="14850" width="3" style="327" customWidth="1"/>
    <col min="14851" max="14851" width="20.26953125" style="327" customWidth="1"/>
    <col min="14852" max="14852" width="12.54296875" style="327" customWidth="1"/>
    <col min="14853" max="14853" width="11.7265625" style="327" customWidth="1"/>
    <col min="14854" max="14854" width="9.1796875" style="327"/>
    <col min="14855" max="14855" width="2.81640625" style="327" customWidth="1"/>
    <col min="14856" max="14856" width="18.54296875" style="327" customWidth="1"/>
    <col min="14857" max="14857" width="14.453125" style="327" customWidth="1"/>
    <col min="14858" max="14858" width="13.7265625" style="327" customWidth="1"/>
    <col min="14859" max="14859" width="10.1796875" style="327" customWidth="1"/>
    <col min="14860" max="14860" width="4.453125" style="327" customWidth="1"/>
    <col min="14861" max="14861" width="24" style="327" customWidth="1"/>
    <col min="14862" max="14862" width="13.1796875" style="327" customWidth="1"/>
    <col min="14863" max="14863" width="13" style="327" customWidth="1"/>
    <col min="14864" max="14864" width="10.453125" style="327" customWidth="1"/>
    <col min="14865" max="15100" width="9.1796875" style="327"/>
    <col min="15101" max="15101" width="5" style="327" customWidth="1"/>
    <col min="15102" max="15102" width="17.7265625" style="327" customWidth="1"/>
    <col min="15103" max="15103" width="13.81640625" style="327" customWidth="1"/>
    <col min="15104" max="15104" width="13.1796875" style="327" customWidth="1"/>
    <col min="15105" max="15105" width="12.26953125" style="327" customWidth="1"/>
    <col min="15106" max="15106" width="3" style="327" customWidth="1"/>
    <col min="15107" max="15107" width="20.26953125" style="327" customWidth="1"/>
    <col min="15108" max="15108" width="12.54296875" style="327" customWidth="1"/>
    <col min="15109" max="15109" width="11.7265625" style="327" customWidth="1"/>
    <col min="15110" max="15110" width="9.1796875" style="327"/>
    <col min="15111" max="15111" width="2.81640625" style="327" customWidth="1"/>
    <col min="15112" max="15112" width="18.54296875" style="327" customWidth="1"/>
    <col min="15113" max="15113" width="14.453125" style="327" customWidth="1"/>
    <col min="15114" max="15114" width="13.7265625" style="327" customWidth="1"/>
    <col min="15115" max="15115" width="10.1796875" style="327" customWidth="1"/>
    <col min="15116" max="15116" width="4.453125" style="327" customWidth="1"/>
    <col min="15117" max="15117" width="24" style="327" customWidth="1"/>
    <col min="15118" max="15118" width="13.1796875" style="327" customWidth="1"/>
    <col min="15119" max="15119" width="13" style="327" customWidth="1"/>
    <col min="15120" max="15120" width="10.453125" style="327" customWidth="1"/>
    <col min="15121" max="15356" width="9.1796875" style="327"/>
    <col min="15357" max="15357" width="5" style="327" customWidth="1"/>
    <col min="15358" max="15358" width="17.7265625" style="327" customWidth="1"/>
    <col min="15359" max="15359" width="13.81640625" style="327" customWidth="1"/>
    <col min="15360" max="15360" width="13.1796875" style="327" customWidth="1"/>
    <col min="15361" max="15361" width="12.26953125" style="327" customWidth="1"/>
    <col min="15362" max="15362" width="3" style="327" customWidth="1"/>
    <col min="15363" max="15363" width="20.26953125" style="327" customWidth="1"/>
    <col min="15364" max="15364" width="12.54296875" style="327" customWidth="1"/>
    <col min="15365" max="15365" width="11.7265625" style="327" customWidth="1"/>
    <col min="15366" max="15366" width="9.1796875" style="327"/>
    <col min="15367" max="15367" width="2.81640625" style="327" customWidth="1"/>
    <col min="15368" max="15368" width="18.54296875" style="327" customWidth="1"/>
    <col min="15369" max="15369" width="14.453125" style="327" customWidth="1"/>
    <col min="15370" max="15370" width="13.7265625" style="327" customWidth="1"/>
    <col min="15371" max="15371" width="10.1796875" style="327" customWidth="1"/>
    <col min="15372" max="15372" width="4.453125" style="327" customWidth="1"/>
    <col min="15373" max="15373" width="24" style="327" customWidth="1"/>
    <col min="15374" max="15374" width="13.1796875" style="327" customWidth="1"/>
    <col min="15375" max="15375" width="13" style="327" customWidth="1"/>
    <col min="15376" max="15376" width="10.453125" style="327" customWidth="1"/>
    <col min="15377" max="15612" width="9.1796875" style="327"/>
    <col min="15613" max="15613" width="5" style="327" customWidth="1"/>
    <col min="15614" max="15614" width="17.7265625" style="327" customWidth="1"/>
    <col min="15615" max="15615" width="13.81640625" style="327" customWidth="1"/>
    <col min="15616" max="15616" width="13.1796875" style="327" customWidth="1"/>
    <col min="15617" max="15617" width="12.26953125" style="327" customWidth="1"/>
    <col min="15618" max="15618" width="3" style="327" customWidth="1"/>
    <col min="15619" max="15619" width="20.26953125" style="327" customWidth="1"/>
    <col min="15620" max="15620" width="12.54296875" style="327" customWidth="1"/>
    <col min="15621" max="15621" width="11.7265625" style="327" customWidth="1"/>
    <col min="15622" max="15622" width="9.1796875" style="327"/>
    <col min="15623" max="15623" width="2.81640625" style="327" customWidth="1"/>
    <col min="15624" max="15624" width="18.54296875" style="327" customWidth="1"/>
    <col min="15625" max="15625" width="14.453125" style="327" customWidth="1"/>
    <col min="15626" max="15626" width="13.7265625" style="327" customWidth="1"/>
    <col min="15627" max="15627" width="10.1796875" style="327" customWidth="1"/>
    <col min="15628" max="15628" width="4.453125" style="327" customWidth="1"/>
    <col min="15629" max="15629" width="24" style="327" customWidth="1"/>
    <col min="15630" max="15630" width="13.1796875" style="327" customWidth="1"/>
    <col min="15631" max="15631" width="13" style="327" customWidth="1"/>
    <col min="15632" max="15632" width="10.453125" style="327" customWidth="1"/>
    <col min="15633" max="15868" width="9.1796875" style="327"/>
    <col min="15869" max="15869" width="5" style="327" customWidth="1"/>
    <col min="15870" max="15870" width="17.7265625" style="327" customWidth="1"/>
    <col min="15871" max="15871" width="13.81640625" style="327" customWidth="1"/>
    <col min="15872" max="15872" width="13.1796875" style="327" customWidth="1"/>
    <col min="15873" max="15873" width="12.26953125" style="327" customWidth="1"/>
    <col min="15874" max="15874" width="3" style="327" customWidth="1"/>
    <col min="15875" max="15875" width="20.26953125" style="327" customWidth="1"/>
    <col min="15876" max="15876" width="12.54296875" style="327" customWidth="1"/>
    <col min="15877" max="15877" width="11.7265625" style="327" customWidth="1"/>
    <col min="15878" max="15878" width="9.1796875" style="327"/>
    <col min="15879" max="15879" width="2.81640625" style="327" customWidth="1"/>
    <col min="15880" max="15880" width="18.54296875" style="327" customWidth="1"/>
    <col min="15881" max="15881" width="14.453125" style="327" customWidth="1"/>
    <col min="15882" max="15882" width="13.7265625" style="327" customWidth="1"/>
    <col min="15883" max="15883" width="10.1796875" style="327" customWidth="1"/>
    <col min="15884" max="15884" width="4.453125" style="327" customWidth="1"/>
    <col min="15885" max="15885" width="24" style="327" customWidth="1"/>
    <col min="15886" max="15886" width="13.1796875" style="327" customWidth="1"/>
    <col min="15887" max="15887" width="13" style="327" customWidth="1"/>
    <col min="15888" max="15888" width="10.453125" style="327" customWidth="1"/>
    <col min="15889" max="16124" width="9.1796875" style="327"/>
    <col min="16125" max="16125" width="5" style="327" customWidth="1"/>
    <col min="16126" max="16126" width="17.7265625" style="327" customWidth="1"/>
    <col min="16127" max="16127" width="13.81640625" style="327" customWidth="1"/>
    <col min="16128" max="16128" width="13.1796875" style="327" customWidth="1"/>
    <col min="16129" max="16129" width="12.26953125" style="327" customWidth="1"/>
    <col min="16130" max="16130" width="3" style="327" customWidth="1"/>
    <col min="16131" max="16131" width="20.26953125" style="327" customWidth="1"/>
    <col min="16132" max="16132" width="12.54296875" style="327" customWidth="1"/>
    <col min="16133" max="16133" width="11.7265625" style="327" customWidth="1"/>
    <col min="16134" max="16134" width="9.1796875" style="327"/>
    <col min="16135" max="16135" width="2.81640625" style="327" customWidth="1"/>
    <col min="16136" max="16136" width="18.54296875" style="327" customWidth="1"/>
    <col min="16137" max="16137" width="14.453125" style="327" customWidth="1"/>
    <col min="16138" max="16138" width="13.7265625" style="327" customWidth="1"/>
    <col min="16139" max="16139" width="10.1796875" style="327" customWidth="1"/>
    <col min="16140" max="16140" width="4.453125" style="327" customWidth="1"/>
    <col min="16141" max="16141" width="24" style="327" customWidth="1"/>
    <col min="16142" max="16142" width="13.1796875" style="327" customWidth="1"/>
    <col min="16143" max="16143" width="13" style="327" customWidth="1"/>
    <col min="16144" max="16144" width="10.453125" style="327" customWidth="1"/>
    <col min="16145" max="16384" width="9.1796875" style="327"/>
  </cols>
  <sheetData>
    <row r="1" spans="1:27" ht="18.75" customHeight="1">
      <c r="A1" s="450" t="s">
        <v>212</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row>
    <row r="2" spans="1:27" ht="28.5" customHeight="1">
      <c r="A2" s="1318" t="s">
        <v>522</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row>
    <row r="3" spans="1:27" ht="15.75" customHeight="1">
      <c r="A3" s="1319" t="s">
        <v>515</v>
      </c>
      <c r="B3" s="1319"/>
      <c r="C3" s="1319"/>
      <c r="D3" s="1319"/>
      <c r="E3" s="1319"/>
      <c r="F3" s="1319"/>
      <c r="G3" s="1319"/>
      <c r="H3" s="397"/>
      <c r="I3" s="397"/>
      <c r="J3" s="397"/>
      <c r="K3" s="397"/>
      <c r="L3" s="397"/>
      <c r="M3" s="397"/>
      <c r="N3" s="397"/>
      <c r="O3" s="397"/>
      <c r="P3" s="397"/>
      <c r="Q3" s="397"/>
      <c r="R3" s="397"/>
      <c r="S3" s="397"/>
      <c r="T3" s="397"/>
      <c r="U3" s="397"/>
      <c r="V3" s="397"/>
      <c r="W3" s="397"/>
      <c r="X3" s="397"/>
      <c r="Y3" s="397"/>
      <c r="Z3" s="397"/>
      <c r="AA3" s="397"/>
    </row>
    <row r="4" spans="1:27" ht="10.5" customHeight="1">
      <c r="H4" s="327"/>
    </row>
    <row r="5" spans="1:27" ht="37.5" customHeight="1" thickBot="1">
      <c r="A5" s="664" t="s">
        <v>124</v>
      </c>
      <c r="B5" s="1320" t="s">
        <v>125</v>
      </c>
      <c r="C5" s="1320"/>
      <c r="D5" s="326"/>
      <c r="E5" s="326"/>
      <c r="F5" s="664" t="s">
        <v>126</v>
      </c>
      <c r="G5" s="665" t="s">
        <v>127</v>
      </c>
      <c r="H5" s="666"/>
      <c r="I5" s="326"/>
      <c r="J5" s="326"/>
      <c r="K5" s="664" t="s">
        <v>128</v>
      </c>
      <c r="L5" s="667" t="s">
        <v>129</v>
      </c>
      <c r="M5" s="326"/>
      <c r="N5" s="668"/>
      <c r="O5" s="277"/>
      <c r="P5" s="664" t="s">
        <v>130</v>
      </c>
      <c r="Q5" s="667" t="s">
        <v>131</v>
      </c>
      <c r="R5" s="326"/>
    </row>
    <row r="6" spans="1:27" ht="53.25" customHeight="1" thickBot="1">
      <c r="A6" s="820" t="s">
        <v>132</v>
      </c>
      <c r="B6" s="444" t="s">
        <v>133</v>
      </c>
      <c r="C6" s="445" t="s">
        <v>134</v>
      </c>
      <c r="D6" s="446" t="s">
        <v>135</v>
      </c>
      <c r="E6" s="447"/>
      <c r="F6" s="820" t="s">
        <v>132</v>
      </c>
      <c r="G6" s="444" t="s">
        <v>133</v>
      </c>
      <c r="H6" s="448" t="s">
        <v>134</v>
      </c>
      <c r="I6" s="446" t="s">
        <v>135</v>
      </c>
      <c r="J6" s="447"/>
      <c r="K6" s="440" t="s">
        <v>132</v>
      </c>
      <c r="L6" s="441" t="s">
        <v>133</v>
      </c>
      <c r="M6" s="442" t="s">
        <v>136</v>
      </c>
      <c r="N6" s="443" t="s">
        <v>135</v>
      </c>
      <c r="O6"/>
      <c r="P6" s="440" t="s">
        <v>132</v>
      </c>
      <c r="Q6" s="441" t="s">
        <v>457</v>
      </c>
      <c r="R6" s="442" t="s">
        <v>136</v>
      </c>
      <c r="S6" s="443" t="s">
        <v>135</v>
      </c>
    </row>
    <row r="7" spans="1:27" ht="15.5">
      <c r="A7" s="389" t="s">
        <v>359</v>
      </c>
      <c r="B7" s="390">
        <v>6563.37</v>
      </c>
      <c r="C7" s="390">
        <v>2616</v>
      </c>
      <c r="D7" s="391">
        <v>5.0265365952284675</v>
      </c>
      <c r="E7" s="447"/>
      <c r="F7" s="386" t="s">
        <v>137</v>
      </c>
      <c r="G7" s="387">
        <v>3685.34</v>
      </c>
      <c r="H7" s="387">
        <v>18455</v>
      </c>
      <c r="I7" s="388">
        <v>3.3074713236831688</v>
      </c>
      <c r="J7" s="447"/>
      <c r="K7" s="386" t="s">
        <v>137</v>
      </c>
      <c r="L7" s="387">
        <v>329805.35800000001</v>
      </c>
      <c r="M7" s="387">
        <v>56699.493999999999</v>
      </c>
      <c r="N7" s="388">
        <v>5.8167248899963733</v>
      </c>
      <c r="O7" s="314"/>
      <c r="P7" s="386" t="s">
        <v>138</v>
      </c>
      <c r="Q7" s="387">
        <v>74699.157000000007</v>
      </c>
      <c r="R7" s="387">
        <v>12881.057000000001</v>
      </c>
      <c r="S7" s="388">
        <v>5.7991480823351687</v>
      </c>
    </row>
    <row r="8" spans="1:27" ht="16" thickBot="1">
      <c r="A8" s="386" t="s">
        <v>150</v>
      </c>
      <c r="B8" s="387">
        <v>6336.3019999999997</v>
      </c>
      <c r="C8" s="387">
        <v>3130</v>
      </c>
      <c r="D8" s="388">
        <v>3.5718404022638612</v>
      </c>
      <c r="E8" s="447"/>
      <c r="F8" s="386" t="s">
        <v>155</v>
      </c>
      <c r="G8" s="387">
        <v>10.858000000000001</v>
      </c>
      <c r="H8" s="387">
        <v>39</v>
      </c>
      <c r="I8" s="388">
        <v>4.7311546840958609</v>
      </c>
      <c r="J8" s="447"/>
      <c r="K8" s="386" t="s">
        <v>140</v>
      </c>
      <c r="L8" s="387">
        <v>217392.02799999999</v>
      </c>
      <c r="M8" s="387">
        <v>39137.040000000001</v>
      </c>
      <c r="N8" s="388">
        <v>5.554636426260136</v>
      </c>
      <c r="O8" s="314"/>
      <c r="P8" s="386" t="s">
        <v>140</v>
      </c>
      <c r="Q8" s="387">
        <v>48534.942999999999</v>
      </c>
      <c r="R8" s="387">
        <v>9958.2819999999992</v>
      </c>
      <c r="S8" s="388">
        <v>4.8738269311915454</v>
      </c>
    </row>
    <row r="9" spans="1:27" ht="16" thickBot="1">
      <c r="A9" s="386" t="s">
        <v>137</v>
      </c>
      <c r="B9" s="387">
        <v>5571.1629999999996</v>
      </c>
      <c r="C9" s="387">
        <v>21844</v>
      </c>
      <c r="D9" s="388">
        <v>3.7166334996907895</v>
      </c>
      <c r="E9" s="447"/>
      <c r="F9" s="392" t="s">
        <v>222</v>
      </c>
      <c r="G9" s="393">
        <v>3696.2</v>
      </c>
      <c r="H9" s="393">
        <v>18495</v>
      </c>
      <c r="I9" s="394">
        <v>3.3103994296676706</v>
      </c>
      <c r="J9" s="447"/>
      <c r="K9" s="386" t="s">
        <v>460</v>
      </c>
      <c r="L9" s="387">
        <v>206950.93299999999</v>
      </c>
      <c r="M9" s="387">
        <v>37263.099000000002</v>
      </c>
      <c r="N9" s="388">
        <v>5.5537767537799256</v>
      </c>
      <c r="O9"/>
      <c r="P9" s="386" t="s">
        <v>137</v>
      </c>
      <c r="Q9" s="387">
        <v>25569.936000000002</v>
      </c>
      <c r="R9" s="387">
        <v>5008.3980000000001</v>
      </c>
      <c r="S9" s="388">
        <v>5.105412149753275</v>
      </c>
    </row>
    <row r="10" spans="1:27" ht="15.5">
      <c r="A10" s="386" t="s">
        <v>145</v>
      </c>
      <c r="B10" s="387">
        <v>1989.739</v>
      </c>
      <c r="C10" s="387">
        <v>1953</v>
      </c>
      <c r="D10" s="388">
        <v>3.5092955620106845</v>
      </c>
      <c r="E10" s="447"/>
      <c r="J10" s="447"/>
      <c r="K10" s="386" t="s">
        <v>139</v>
      </c>
      <c r="L10" s="387">
        <v>101828.75</v>
      </c>
      <c r="M10" s="387">
        <v>16861.013999999999</v>
      </c>
      <c r="N10" s="388">
        <v>6.039301669519995</v>
      </c>
      <c r="O10"/>
      <c r="P10" s="386" t="s">
        <v>144</v>
      </c>
      <c r="Q10" s="387">
        <v>23969.508000000002</v>
      </c>
      <c r="R10" s="387">
        <v>3174.9389999999999</v>
      </c>
      <c r="S10" s="388">
        <v>7.5495963859463133</v>
      </c>
    </row>
    <row r="11" spans="1:27" ht="15.5">
      <c r="A11" s="386" t="s">
        <v>147</v>
      </c>
      <c r="B11" s="387">
        <v>1822.7</v>
      </c>
      <c r="C11" s="387">
        <v>956</v>
      </c>
      <c r="D11" s="388">
        <v>3.2474682326446547</v>
      </c>
      <c r="E11" s="447"/>
      <c r="J11" s="447"/>
      <c r="K11" s="386" t="s">
        <v>328</v>
      </c>
      <c r="L11" s="387">
        <v>97959.688999999998</v>
      </c>
      <c r="M11" s="387">
        <v>20654.507000000001</v>
      </c>
      <c r="N11" s="388">
        <v>4.7427754630018519</v>
      </c>
      <c r="O11"/>
      <c r="P11" s="386" t="s">
        <v>139</v>
      </c>
      <c r="Q11" s="387">
        <v>23912.308000000001</v>
      </c>
      <c r="R11" s="387">
        <v>4409.46</v>
      </c>
      <c r="S11" s="388">
        <v>5.4229560989327492</v>
      </c>
    </row>
    <row r="12" spans="1:27" ht="15.5">
      <c r="A12" s="386" t="s">
        <v>140</v>
      </c>
      <c r="B12" s="387">
        <v>1799.646</v>
      </c>
      <c r="C12" s="387">
        <v>879</v>
      </c>
      <c r="D12" s="388">
        <v>4.1748347136195978</v>
      </c>
      <c r="E12" s="447"/>
      <c r="F12"/>
      <c r="G12"/>
      <c r="H12"/>
      <c r="I12"/>
      <c r="J12" s="447"/>
      <c r="K12" s="386" t="s">
        <v>146</v>
      </c>
      <c r="L12" s="387">
        <v>57130.826000000001</v>
      </c>
      <c r="M12" s="387">
        <v>8056.7259999999997</v>
      </c>
      <c r="N12" s="388">
        <v>7.0910722295880486</v>
      </c>
      <c r="O12" s="314"/>
      <c r="P12" s="386" t="s">
        <v>141</v>
      </c>
      <c r="Q12" s="387">
        <v>23890.031999999999</v>
      </c>
      <c r="R12" s="387">
        <v>3837.1379999999999</v>
      </c>
      <c r="S12" s="388">
        <v>6.2260028177250852</v>
      </c>
    </row>
    <row r="13" spans="1:27" ht="15.5">
      <c r="A13" s="386" t="s">
        <v>506</v>
      </c>
      <c r="B13" s="387">
        <v>1713.0050000000001</v>
      </c>
      <c r="C13" s="387">
        <v>665</v>
      </c>
      <c r="D13" s="388">
        <v>3.8091579628513679</v>
      </c>
      <c r="E13" s="447"/>
      <c r="F13"/>
      <c r="G13"/>
      <c r="H13"/>
      <c r="I13"/>
      <c r="J13" s="447"/>
      <c r="K13" s="386" t="s">
        <v>142</v>
      </c>
      <c r="L13" s="387">
        <v>44545.321000000004</v>
      </c>
      <c r="M13" s="387">
        <v>8123.4440000000004</v>
      </c>
      <c r="N13" s="388">
        <v>5.4835511883875858</v>
      </c>
      <c r="O13"/>
      <c r="P13" s="386" t="s">
        <v>328</v>
      </c>
      <c r="Q13" s="387">
        <v>21246.766</v>
      </c>
      <c r="R13" s="387">
        <v>4757.76</v>
      </c>
      <c r="S13" s="388">
        <v>4.4657078120796339</v>
      </c>
    </row>
    <row r="14" spans="1:27" ht="15.5">
      <c r="A14" s="386" t="s">
        <v>327</v>
      </c>
      <c r="B14" s="387">
        <v>1641.826</v>
      </c>
      <c r="C14" s="387">
        <v>649</v>
      </c>
      <c r="D14" s="388">
        <v>4.8726824852720769</v>
      </c>
      <c r="E14" s="447"/>
      <c r="F14"/>
      <c r="G14"/>
      <c r="H14"/>
      <c r="I14"/>
      <c r="J14" s="447"/>
      <c r="K14" s="386" t="s">
        <v>138</v>
      </c>
      <c r="L14" s="387">
        <v>42369.237999999998</v>
      </c>
      <c r="M14" s="387">
        <v>6045.933</v>
      </c>
      <c r="N14" s="388">
        <v>7.0078907589614374</v>
      </c>
      <c r="O14"/>
      <c r="P14" s="386" t="s">
        <v>146</v>
      </c>
      <c r="Q14" s="387">
        <v>17937.405999999999</v>
      </c>
      <c r="R14" s="387">
        <v>3720.2730000000001</v>
      </c>
      <c r="S14" s="388">
        <v>4.8215294952816627</v>
      </c>
    </row>
    <row r="15" spans="1:27" ht="15.5">
      <c r="A15" s="386" t="s">
        <v>452</v>
      </c>
      <c r="B15" s="387">
        <v>1221</v>
      </c>
      <c r="C15" s="387">
        <v>408</v>
      </c>
      <c r="D15" s="388">
        <v>5.9852941176470589</v>
      </c>
      <c r="E15" s="395"/>
      <c r="J15" s="447"/>
      <c r="K15" s="386" t="s">
        <v>144</v>
      </c>
      <c r="L15" s="387">
        <v>38585.057000000001</v>
      </c>
      <c r="M15" s="387">
        <v>4580.8180000000002</v>
      </c>
      <c r="N15" s="388">
        <v>8.4231805323852633</v>
      </c>
      <c r="O15"/>
      <c r="P15" s="386" t="s">
        <v>235</v>
      </c>
      <c r="Q15" s="387">
        <v>12899.323</v>
      </c>
      <c r="R15" s="387">
        <v>2359.1489999999999</v>
      </c>
      <c r="S15" s="388">
        <v>5.4677864772424298</v>
      </c>
    </row>
    <row r="16" spans="1:27" ht="15.5">
      <c r="A16" s="386" t="s">
        <v>146</v>
      </c>
      <c r="B16" s="387">
        <v>1157.44</v>
      </c>
      <c r="C16" s="387">
        <v>584</v>
      </c>
      <c r="D16" s="388">
        <v>3.8256156007271525</v>
      </c>
      <c r="E16" s="447"/>
      <c r="J16" s="447"/>
      <c r="K16" s="386" t="s">
        <v>154</v>
      </c>
      <c r="L16" s="387">
        <v>36422.919000000002</v>
      </c>
      <c r="M16" s="387">
        <v>7047.2709999999997</v>
      </c>
      <c r="N16" s="388">
        <v>5.1683721258910014</v>
      </c>
      <c r="O16"/>
      <c r="P16" s="386" t="s">
        <v>147</v>
      </c>
      <c r="Q16" s="387">
        <v>11856.982</v>
      </c>
      <c r="R16" s="387">
        <v>2199.0189999999998</v>
      </c>
      <c r="S16" s="388">
        <v>5.3919415884992361</v>
      </c>
    </row>
    <row r="17" spans="1:19" ht="15.5">
      <c r="A17" s="386" t="s">
        <v>266</v>
      </c>
      <c r="B17" s="387">
        <v>1082.6500000000001</v>
      </c>
      <c r="C17" s="387">
        <v>454</v>
      </c>
      <c r="D17" s="388">
        <v>4.4913918274216966</v>
      </c>
      <c r="E17" s="447"/>
      <c r="F17" s="447"/>
      <c r="G17" s="447"/>
      <c r="H17" s="449"/>
      <c r="I17" s="447"/>
      <c r="J17" s="447"/>
      <c r="K17" s="386" t="s">
        <v>147</v>
      </c>
      <c r="L17" s="387">
        <v>35701.608</v>
      </c>
      <c r="M17" s="387">
        <v>5627.4549999999999</v>
      </c>
      <c r="N17" s="388">
        <v>6.3441836496249193</v>
      </c>
      <c r="O17"/>
      <c r="P17" s="386" t="s">
        <v>153</v>
      </c>
      <c r="Q17" s="387">
        <v>10488.769</v>
      </c>
      <c r="R17" s="387">
        <v>2478.7240000000002</v>
      </c>
      <c r="S17" s="388">
        <v>4.2315195237549643</v>
      </c>
    </row>
    <row r="18" spans="1:19" ht="15.5">
      <c r="A18" s="386" t="s">
        <v>460</v>
      </c>
      <c r="B18" s="387">
        <v>529.9</v>
      </c>
      <c r="C18" s="387">
        <v>222</v>
      </c>
      <c r="D18" s="388">
        <v>4.7524663677130041</v>
      </c>
      <c r="E18" s="447"/>
      <c r="F18" s="447"/>
      <c r="G18" s="447"/>
      <c r="H18" s="449"/>
      <c r="I18" s="447"/>
      <c r="J18" s="447"/>
      <c r="K18" s="386" t="s">
        <v>246</v>
      </c>
      <c r="L18" s="387">
        <v>35662.749000000003</v>
      </c>
      <c r="M18" s="387">
        <v>4317.3429999999998</v>
      </c>
      <c r="N18" s="388">
        <v>8.2603464677233216</v>
      </c>
      <c r="O18"/>
      <c r="P18" s="386" t="s">
        <v>369</v>
      </c>
      <c r="Q18" s="387">
        <v>9589.8829999999998</v>
      </c>
      <c r="R18" s="387">
        <v>1856.7729999999999</v>
      </c>
      <c r="S18" s="388">
        <v>5.1648117459700247</v>
      </c>
    </row>
    <row r="19" spans="1:19" ht="15.5">
      <c r="A19" s="386" t="s">
        <v>155</v>
      </c>
      <c r="B19" s="387">
        <v>365.98200000000003</v>
      </c>
      <c r="C19" s="387">
        <v>252</v>
      </c>
      <c r="D19" s="388">
        <v>4.6270607868918781</v>
      </c>
      <c r="E19" s="194"/>
      <c r="F19" s="447"/>
      <c r="G19" s="447"/>
      <c r="H19" s="449"/>
      <c r="I19" s="447"/>
      <c r="J19" s="447"/>
      <c r="K19" s="386" t="s">
        <v>145</v>
      </c>
      <c r="L19" s="387">
        <v>23886.519</v>
      </c>
      <c r="M19" s="387">
        <v>4801.7349999999997</v>
      </c>
      <c r="N19" s="388">
        <v>4.974560028822915</v>
      </c>
      <c r="O19"/>
      <c r="P19" s="386" t="s">
        <v>151</v>
      </c>
      <c r="Q19" s="387">
        <v>9195.8539999999994</v>
      </c>
      <c r="R19" s="387">
        <v>1708.09</v>
      </c>
      <c r="S19" s="388">
        <v>5.3837057766276954</v>
      </c>
    </row>
    <row r="20" spans="1:19" ht="15.5">
      <c r="A20" s="386" t="s">
        <v>154</v>
      </c>
      <c r="B20" s="387">
        <v>364.05700000000002</v>
      </c>
      <c r="C20" s="387">
        <v>223</v>
      </c>
      <c r="D20" s="388">
        <v>4.0531841460699178</v>
      </c>
      <c r="E20" s="194"/>
      <c r="F20" s="447"/>
      <c r="G20" s="447"/>
      <c r="H20" s="449"/>
      <c r="I20" s="447"/>
      <c r="J20" s="447"/>
      <c r="K20" s="386" t="s">
        <v>152</v>
      </c>
      <c r="L20" s="387">
        <v>19213.723999999998</v>
      </c>
      <c r="M20" s="387">
        <v>3219.7910000000002</v>
      </c>
      <c r="N20" s="388">
        <v>5.9673823549416705</v>
      </c>
      <c r="O20"/>
      <c r="P20" s="386" t="s">
        <v>142</v>
      </c>
      <c r="Q20" s="387">
        <v>5966.442</v>
      </c>
      <c r="R20" s="387">
        <v>1272.7360000000001</v>
      </c>
      <c r="S20" s="388">
        <v>4.687886568777814</v>
      </c>
    </row>
    <row r="21" spans="1:19" ht="15.5">
      <c r="A21" s="386" t="s">
        <v>143</v>
      </c>
      <c r="B21" s="387">
        <v>357.24599999999998</v>
      </c>
      <c r="C21" s="387">
        <v>524</v>
      </c>
      <c r="D21" s="388">
        <v>3.3517474316273397</v>
      </c>
      <c r="E21" s="194"/>
      <c r="F21" s="447"/>
      <c r="G21" s="447"/>
      <c r="H21" s="449"/>
      <c r="I21" s="447"/>
      <c r="J21" s="447"/>
      <c r="K21" s="386" t="s">
        <v>245</v>
      </c>
      <c r="L21" s="387">
        <v>18225.686000000002</v>
      </c>
      <c r="M21" s="387">
        <v>3209.2069999999999</v>
      </c>
      <c r="N21" s="388">
        <v>5.6791867897583428</v>
      </c>
      <c r="O21"/>
      <c r="P21" s="386" t="s">
        <v>155</v>
      </c>
      <c r="Q21" s="387">
        <v>5446.8329999999996</v>
      </c>
      <c r="R21" s="387">
        <v>1142.9390000000001</v>
      </c>
      <c r="S21" s="388">
        <v>4.765637536211468</v>
      </c>
    </row>
    <row r="22" spans="1:19" ht="15.5">
      <c r="A22" s="386" t="s">
        <v>512</v>
      </c>
      <c r="B22" s="387">
        <v>303.12</v>
      </c>
      <c r="C22" s="387">
        <v>96</v>
      </c>
      <c r="D22" s="388">
        <v>6.0490919976052684</v>
      </c>
      <c r="E22" s="194"/>
      <c r="F22" s="447"/>
      <c r="G22" s="447"/>
      <c r="H22" s="447"/>
      <c r="I22" s="447"/>
      <c r="J22" s="447"/>
      <c r="K22" s="386" t="s">
        <v>247</v>
      </c>
      <c r="L22" s="387">
        <v>15657.642</v>
      </c>
      <c r="M22" s="387">
        <v>2884.616</v>
      </c>
      <c r="N22" s="388">
        <v>5.4279814020306345</v>
      </c>
      <c r="O22"/>
      <c r="P22" s="386" t="s">
        <v>245</v>
      </c>
      <c r="Q22" s="387">
        <v>5442.4589999999998</v>
      </c>
      <c r="R22" s="387">
        <v>1099.2919999999999</v>
      </c>
      <c r="S22" s="388">
        <v>4.9508765641885875</v>
      </c>
    </row>
    <row r="23" spans="1:19" ht="15.5">
      <c r="A23" s="386" t="s">
        <v>444</v>
      </c>
      <c r="B23" s="387">
        <v>265.14499999999998</v>
      </c>
      <c r="C23" s="387">
        <v>105</v>
      </c>
      <c r="D23" s="388">
        <v>4.9551477321572071</v>
      </c>
      <c r="E23" s="194"/>
      <c r="F23" s="447"/>
      <c r="G23" s="447"/>
      <c r="H23" s="447"/>
      <c r="I23" s="447"/>
      <c r="J23" s="447"/>
      <c r="K23" s="386" t="s">
        <v>141</v>
      </c>
      <c r="L23" s="387">
        <v>12013.695</v>
      </c>
      <c r="M23" s="387">
        <v>2012.097</v>
      </c>
      <c r="N23" s="388">
        <v>5.970733518314475</v>
      </c>
      <c r="O23" s="277"/>
      <c r="P23" s="386" t="s">
        <v>158</v>
      </c>
      <c r="Q23" s="387">
        <v>5123.8459999999995</v>
      </c>
      <c r="R23" s="387">
        <v>1268.4839999999999</v>
      </c>
      <c r="S23" s="388">
        <v>4.0393461801646691</v>
      </c>
    </row>
    <row r="24" spans="1:19" ht="15.5">
      <c r="A24" s="386" t="s">
        <v>511</v>
      </c>
      <c r="B24" s="387">
        <v>246.98</v>
      </c>
      <c r="C24" s="387">
        <v>76</v>
      </c>
      <c r="D24" s="388">
        <v>6.3753226639132672</v>
      </c>
      <c r="E24" s="194"/>
      <c r="F24" s="447"/>
      <c r="G24" s="447"/>
      <c r="H24" s="447"/>
      <c r="I24" s="447"/>
      <c r="J24" s="447"/>
      <c r="K24" s="386" t="s">
        <v>151</v>
      </c>
      <c r="L24" s="387">
        <v>10677.843999999999</v>
      </c>
      <c r="M24" s="387">
        <v>1436.71</v>
      </c>
      <c r="N24" s="388">
        <v>7.4321498423481422</v>
      </c>
      <c r="O24"/>
      <c r="P24" s="386" t="s">
        <v>154</v>
      </c>
      <c r="Q24" s="387">
        <v>4949.3090000000002</v>
      </c>
      <c r="R24" s="387">
        <v>1062.2860000000001</v>
      </c>
      <c r="S24" s="388">
        <v>4.6591115763551434</v>
      </c>
    </row>
    <row r="25" spans="1:19" ht="16" thickBot="1">
      <c r="A25" s="386" t="s">
        <v>142</v>
      </c>
      <c r="B25" s="387">
        <v>236.59100000000001</v>
      </c>
      <c r="C25" s="387">
        <v>144</v>
      </c>
      <c r="D25" s="388">
        <v>3.8787317409052906</v>
      </c>
      <c r="E25" s="194"/>
      <c r="F25" s="447"/>
      <c r="G25" s="447"/>
      <c r="H25" s="447"/>
      <c r="I25" s="447"/>
      <c r="J25" s="447"/>
      <c r="K25" s="386" t="s">
        <v>155</v>
      </c>
      <c r="L25" s="387">
        <v>9803.9680000000008</v>
      </c>
      <c r="M25" s="387">
        <v>2522.7440000000001</v>
      </c>
      <c r="N25" s="388">
        <v>3.8862318174178592</v>
      </c>
      <c r="O25"/>
      <c r="P25" s="386" t="s">
        <v>246</v>
      </c>
      <c r="Q25" s="387">
        <v>4360.0249999999996</v>
      </c>
      <c r="R25" s="387">
        <v>567.63099999999997</v>
      </c>
      <c r="S25" s="388">
        <v>7.6810903562349484</v>
      </c>
    </row>
    <row r="26" spans="1:19" ht="16" thickBot="1">
      <c r="A26" s="392" t="s">
        <v>222</v>
      </c>
      <c r="B26" s="393">
        <v>33966.019999999997</v>
      </c>
      <c r="C26" s="393">
        <v>36095</v>
      </c>
      <c r="D26" s="394">
        <v>4.0643528132817117</v>
      </c>
      <c r="E26" s="194"/>
      <c r="F26" s="447"/>
      <c r="G26" s="447"/>
      <c r="H26" s="447"/>
      <c r="I26" s="447"/>
      <c r="J26" s="447"/>
      <c r="K26" s="392" t="s">
        <v>222</v>
      </c>
      <c r="L26" s="393">
        <v>1385344.2620000001</v>
      </c>
      <c r="M26" s="393">
        <v>240487.33499999999</v>
      </c>
      <c r="N26" s="394">
        <v>5.760570559776049</v>
      </c>
      <c r="O26"/>
      <c r="P26" s="392" t="s">
        <v>222</v>
      </c>
      <c r="Q26" s="393">
        <v>379779.32900000003</v>
      </c>
      <c r="R26" s="393">
        <v>72237.221999999994</v>
      </c>
      <c r="S26" s="394">
        <v>5.2573911134068814</v>
      </c>
    </row>
    <row r="27" spans="1:19" ht="15.5">
      <c r="A27"/>
      <c r="B27"/>
      <c r="C27"/>
      <c r="D27"/>
      <c r="E27" s="194"/>
      <c r="F27" s="447"/>
      <c r="G27" s="447"/>
      <c r="H27" s="447"/>
      <c r="I27" s="447"/>
      <c r="J27" s="447"/>
      <c r="K27"/>
      <c r="L27"/>
      <c r="M27"/>
      <c r="N27"/>
      <c r="O27"/>
      <c r="P27"/>
      <c r="Q27"/>
      <c r="R27"/>
      <c r="S27"/>
    </row>
    <row r="28" spans="1:19" ht="15.5">
      <c r="A28" s="132"/>
      <c r="B28" s="132"/>
      <c r="C28" s="132"/>
      <c r="D28" s="132"/>
      <c r="E28" s="132"/>
      <c r="F28" s="132"/>
      <c r="G28" s="132"/>
      <c r="H28" s="132"/>
      <c r="I28" s="132"/>
      <c r="J28" s="447"/>
      <c r="K28"/>
      <c r="L28"/>
      <c r="M28"/>
      <c r="N28"/>
      <c r="O28" s="314"/>
      <c r="P28"/>
      <c r="Q28"/>
      <c r="R28"/>
      <c r="S28"/>
    </row>
    <row r="29" spans="1:19" ht="15.5">
      <c r="A29" s="132"/>
      <c r="B29" s="132"/>
      <c r="C29" s="132"/>
      <c r="D29" s="132"/>
      <c r="E29" s="132"/>
      <c r="F29" s="132"/>
      <c r="G29" s="132"/>
      <c r="H29" s="132"/>
      <c r="I29" s="132"/>
      <c r="J29" s="447"/>
      <c r="K29"/>
      <c r="L29"/>
      <c r="M29"/>
      <c r="N29"/>
      <c r="O29"/>
      <c r="P29"/>
      <c r="Q29"/>
      <c r="R29"/>
      <c r="S29"/>
    </row>
    <row r="30" spans="1:19" ht="15.5">
      <c r="A30"/>
      <c r="B30"/>
      <c r="C30"/>
      <c r="D30"/>
      <c r="E30"/>
      <c r="F30"/>
      <c r="G30"/>
      <c r="H30"/>
      <c r="I30"/>
      <c r="J30" s="277"/>
      <c r="K30"/>
      <c r="L30"/>
      <c r="M30"/>
      <c r="N30"/>
      <c r="O30" s="277"/>
      <c r="P30"/>
      <c r="Q30"/>
      <c r="R30"/>
      <c r="S30"/>
    </row>
    <row r="31" spans="1:19" ht="15.5">
      <c r="A31"/>
      <c r="B31"/>
      <c r="C31"/>
      <c r="D31"/>
      <c r="E31"/>
      <c r="F31"/>
      <c r="G31"/>
      <c r="H31"/>
      <c r="I31"/>
      <c r="J31" s="277"/>
      <c r="K31"/>
      <c r="L31"/>
      <c r="M31"/>
      <c r="N31"/>
      <c r="O31"/>
      <c r="P31"/>
      <c r="Q31"/>
      <c r="R31"/>
      <c r="S31"/>
    </row>
    <row r="32" spans="1:19" ht="15.5">
      <c r="E32"/>
      <c r="F32"/>
      <c r="G32"/>
      <c r="H32"/>
      <c r="I32"/>
      <c r="J32" s="277"/>
      <c r="K32"/>
      <c r="L32"/>
      <c r="M32"/>
      <c r="N32"/>
      <c r="O32"/>
      <c r="P32"/>
      <c r="Q32"/>
      <c r="R32"/>
      <c r="S32"/>
    </row>
    <row r="33" spans="1:19">
      <c r="A33"/>
      <c r="B33"/>
      <c r="C33"/>
      <c r="D33"/>
      <c r="E33"/>
      <c r="F33"/>
      <c r="G33"/>
      <c r="H33"/>
      <c r="I33"/>
      <c r="J33" s="314"/>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O41"/>
      <c r="P41"/>
      <c r="Q41"/>
      <c r="R41"/>
      <c r="S41"/>
    </row>
    <row r="42" spans="1:19" ht="14.25" customHeight="1">
      <c r="A42"/>
      <c r="B42"/>
      <c r="C42"/>
      <c r="D42"/>
      <c r="E42"/>
      <c r="F42"/>
      <c r="G42"/>
      <c r="H42"/>
      <c r="I42"/>
      <c r="J42"/>
      <c r="K42"/>
      <c r="L42"/>
      <c r="O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5">
      <c r="A83"/>
      <c r="B83"/>
      <c r="C83"/>
      <c r="D83"/>
      <c r="E83"/>
      <c r="F83"/>
      <c r="G83"/>
      <c r="H83"/>
      <c r="I83"/>
      <c r="J83"/>
      <c r="K83"/>
      <c r="L83"/>
      <c r="M83" s="449"/>
      <c r="N83" s="402"/>
      <c r="O83"/>
      <c r="P83"/>
      <c r="Q83" s="314"/>
      <c r="R83" s="314"/>
    </row>
    <row r="84" spans="1:18" ht="15.5">
      <c r="A84"/>
      <c r="B84"/>
      <c r="C84"/>
      <c r="D84"/>
      <c r="E84"/>
      <c r="F84"/>
      <c r="G84"/>
      <c r="H84"/>
      <c r="I84"/>
      <c r="J84"/>
      <c r="K84"/>
      <c r="L84"/>
      <c r="M84" s="449"/>
      <c r="N84" s="402"/>
      <c r="O84"/>
      <c r="P84"/>
      <c r="Q84" s="314"/>
      <c r="R84" s="314"/>
    </row>
    <row r="85" spans="1:18" ht="15.5">
      <c r="A85"/>
      <c r="B85"/>
      <c r="C85"/>
      <c r="D85"/>
      <c r="E85"/>
      <c r="F85"/>
      <c r="G85"/>
      <c r="H85"/>
      <c r="I85"/>
      <c r="J85"/>
      <c r="K85"/>
      <c r="L85"/>
      <c r="M85" s="449"/>
      <c r="N85" s="402"/>
      <c r="O85"/>
      <c r="P85"/>
      <c r="Q85" s="314"/>
      <c r="R85" s="314"/>
    </row>
    <row r="86" spans="1:18" ht="15.5">
      <c r="A86"/>
      <c r="B86"/>
      <c r="C86"/>
      <c r="D86"/>
      <c r="E86"/>
      <c r="F86"/>
      <c r="G86"/>
      <c r="H86"/>
      <c r="I86"/>
      <c r="J86"/>
      <c r="K86"/>
      <c r="L86"/>
      <c r="M86" s="449"/>
      <c r="N86" s="402"/>
      <c r="O86"/>
      <c r="P86"/>
      <c r="Q86" s="314"/>
      <c r="R86" s="314"/>
    </row>
    <row r="87" spans="1:18" ht="15.5">
      <c r="A87"/>
      <c r="B87"/>
      <c r="C87"/>
      <c r="D87"/>
      <c r="E87"/>
      <c r="F87"/>
      <c r="G87"/>
      <c r="H87"/>
      <c r="I87"/>
      <c r="J87"/>
      <c r="K87"/>
      <c r="L87"/>
      <c r="M87" s="449"/>
      <c r="N87" s="402"/>
      <c r="O87"/>
      <c r="P87"/>
      <c r="Q87" s="314"/>
      <c r="R87" s="314"/>
    </row>
    <row r="88" spans="1:18" ht="15.5">
      <c r="A88"/>
      <c r="B88"/>
      <c r="C88"/>
      <c r="D88"/>
      <c r="E88"/>
      <c r="F88"/>
      <c r="G88"/>
      <c r="H88"/>
      <c r="I88"/>
      <c r="J88"/>
      <c r="K88"/>
      <c r="L88"/>
      <c r="M88" s="449"/>
      <c r="N88" s="402"/>
      <c r="O88"/>
      <c r="P88"/>
      <c r="Q88" s="314"/>
      <c r="R88" s="314"/>
    </row>
    <row r="89" spans="1:18" ht="15.5">
      <c r="A89"/>
      <c r="B89"/>
      <c r="C89"/>
      <c r="D89"/>
      <c r="E89"/>
      <c r="F89"/>
      <c r="G89"/>
      <c r="H89"/>
      <c r="I89"/>
      <c r="J89"/>
      <c r="K89"/>
      <c r="L89"/>
      <c r="M89" s="449"/>
      <c r="N89" s="402"/>
      <c r="O89"/>
      <c r="P89"/>
      <c r="Q89" s="314"/>
      <c r="R89" s="314"/>
    </row>
    <row r="90" spans="1:18" ht="15.5">
      <c r="A90"/>
      <c r="B90"/>
      <c r="C90"/>
      <c r="D90"/>
      <c r="E90"/>
      <c r="F90"/>
      <c r="G90"/>
      <c r="H90"/>
      <c r="I90"/>
      <c r="J90"/>
      <c r="K90"/>
      <c r="L90"/>
      <c r="M90" s="449"/>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O35" sqref="O35"/>
    </sheetView>
  </sheetViews>
  <sheetFormatPr defaultRowHeight="13"/>
  <cols>
    <col min="1" max="1" width="16.81640625" style="327" customWidth="1"/>
    <col min="2" max="2" width="12.26953125" style="327" bestFit="1" customWidth="1"/>
    <col min="3" max="3" width="10.1796875" style="327" customWidth="1"/>
    <col min="4" max="4" width="8.7265625" style="327"/>
    <col min="5" max="5" width="9.54296875" style="327" customWidth="1"/>
    <col min="6" max="6" width="16.81640625" style="327" customWidth="1"/>
    <col min="7" max="7" width="11.26953125" style="327" customWidth="1"/>
    <col min="8" max="8" width="10.453125" style="327" customWidth="1"/>
    <col min="9" max="9" width="8.7265625" style="327"/>
    <col min="10" max="10" width="3.54296875" style="327" customWidth="1"/>
    <col min="11" max="11" width="27.81640625" style="327" customWidth="1"/>
    <col min="12" max="12" width="11.7265625" style="327" customWidth="1"/>
    <col min="13" max="13" width="12.26953125" style="327" customWidth="1"/>
    <col min="14" max="14" width="10.453125" style="327" customWidth="1"/>
    <col min="15" max="15" width="3.81640625" style="327" customWidth="1"/>
    <col min="16" max="16" width="18.26953125" style="327" customWidth="1"/>
    <col min="17" max="17" width="11.26953125" style="327" customWidth="1"/>
    <col min="18" max="18" width="10.26953125" style="327" customWidth="1"/>
    <col min="19" max="19" width="10" style="327" customWidth="1"/>
    <col min="20" max="255" width="8.7265625" style="327"/>
    <col min="256" max="256" width="4" style="327" customWidth="1"/>
    <col min="257" max="257" width="15.1796875" style="327" customWidth="1"/>
    <col min="258" max="258" width="13.81640625" style="327" customWidth="1"/>
    <col min="259" max="259" width="10.1796875" style="327" customWidth="1"/>
    <col min="260" max="260" width="8.7265625" style="327"/>
    <col min="261" max="261" width="3.453125" style="327" customWidth="1"/>
    <col min="262" max="262" width="19.54296875" style="327" customWidth="1"/>
    <col min="263" max="263" width="12.26953125" style="327" customWidth="1"/>
    <col min="264" max="264" width="10.453125" style="327" customWidth="1"/>
    <col min="265" max="265" width="8.7265625" style="327"/>
    <col min="266" max="266" width="3.54296875" style="327" customWidth="1"/>
    <col min="267" max="267" width="16.453125" style="327" customWidth="1"/>
    <col min="268" max="268" width="11.7265625" style="327" customWidth="1"/>
    <col min="269" max="269" width="10.1796875" style="327" customWidth="1"/>
    <col min="270" max="270" width="15.81640625" style="327" customWidth="1"/>
    <col min="271" max="271" width="3.81640625" style="327" customWidth="1"/>
    <col min="272" max="272" width="16.453125" style="327" customWidth="1"/>
    <col min="273" max="273" width="11.26953125" style="327" customWidth="1"/>
    <col min="274" max="274" width="10.26953125" style="327" customWidth="1"/>
    <col min="275" max="275" width="10" style="327" customWidth="1"/>
    <col min="276" max="511" width="8.7265625" style="327"/>
    <col min="512" max="512" width="4" style="327" customWidth="1"/>
    <col min="513" max="513" width="15.1796875" style="327" customWidth="1"/>
    <col min="514" max="514" width="13.81640625" style="327" customWidth="1"/>
    <col min="515" max="515" width="10.1796875" style="327" customWidth="1"/>
    <col min="516" max="516" width="8.7265625" style="327"/>
    <col min="517" max="517" width="3.453125" style="327" customWidth="1"/>
    <col min="518" max="518" width="19.54296875" style="327" customWidth="1"/>
    <col min="519" max="519" width="12.26953125" style="327" customWidth="1"/>
    <col min="520" max="520" width="10.453125" style="327" customWidth="1"/>
    <col min="521" max="521" width="8.7265625" style="327"/>
    <col min="522" max="522" width="3.54296875" style="327" customWidth="1"/>
    <col min="523" max="523" width="16.453125" style="327" customWidth="1"/>
    <col min="524" max="524" width="11.7265625" style="327" customWidth="1"/>
    <col min="525" max="525" width="10.1796875" style="327" customWidth="1"/>
    <col min="526" max="526" width="15.81640625" style="327" customWidth="1"/>
    <col min="527" max="527" width="3.81640625" style="327" customWidth="1"/>
    <col min="528" max="528" width="16.453125" style="327" customWidth="1"/>
    <col min="529" max="529" width="11.26953125" style="327" customWidth="1"/>
    <col min="530" max="530" width="10.26953125" style="327" customWidth="1"/>
    <col min="531" max="531" width="10" style="327" customWidth="1"/>
    <col min="532" max="767" width="8.7265625" style="327"/>
    <col min="768" max="768" width="4" style="327" customWidth="1"/>
    <col min="769" max="769" width="15.1796875" style="327" customWidth="1"/>
    <col min="770" max="770" width="13.81640625" style="327" customWidth="1"/>
    <col min="771" max="771" width="10.1796875" style="327" customWidth="1"/>
    <col min="772" max="772" width="8.7265625" style="327"/>
    <col min="773" max="773" width="3.453125" style="327" customWidth="1"/>
    <col min="774" max="774" width="19.54296875" style="327" customWidth="1"/>
    <col min="775" max="775" width="12.26953125" style="327" customWidth="1"/>
    <col min="776" max="776" width="10.453125" style="327" customWidth="1"/>
    <col min="777" max="777" width="8.7265625" style="327"/>
    <col min="778" max="778" width="3.54296875" style="327" customWidth="1"/>
    <col min="779" max="779" width="16.453125" style="327" customWidth="1"/>
    <col min="780" max="780" width="11.7265625" style="327" customWidth="1"/>
    <col min="781" max="781" width="10.1796875" style="327" customWidth="1"/>
    <col min="782" max="782" width="15.81640625" style="327" customWidth="1"/>
    <col min="783" max="783" width="3.81640625" style="327" customWidth="1"/>
    <col min="784" max="784" width="16.453125" style="327" customWidth="1"/>
    <col min="785" max="785" width="11.26953125" style="327" customWidth="1"/>
    <col min="786" max="786" width="10.26953125" style="327" customWidth="1"/>
    <col min="787" max="787" width="10" style="327" customWidth="1"/>
    <col min="788" max="1023" width="8.7265625" style="327"/>
    <col min="1024" max="1024" width="4" style="327" customWidth="1"/>
    <col min="1025" max="1025" width="15.1796875" style="327" customWidth="1"/>
    <col min="1026" max="1026" width="13.81640625" style="327" customWidth="1"/>
    <col min="1027" max="1027" width="10.1796875" style="327" customWidth="1"/>
    <col min="1028" max="1028" width="8.7265625" style="327"/>
    <col min="1029" max="1029" width="3.453125" style="327" customWidth="1"/>
    <col min="1030" max="1030" width="19.54296875" style="327" customWidth="1"/>
    <col min="1031" max="1031" width="12.26953125" style="327" customWidth="1"/>
    <col min="1032" max="1032" width="10.453125" style="327" customWidth="1"/>
    <col min="1033" max="1033" width="8.7265625" style="327"/>
    <col min="1034" max="1034" width="3.54296875" style="327" customWidth="1"/>
    <col min="1035" max="1035" width="16.453125" style="327" customWidth="1"/>
    <col min="1036" max="1036" width="11.7265625" style="327" customWidth="1"/>
    <col min="1037" max="1037" width="10.1796875" style="327" customWidth="1"/>
    <col min="1038" max="1038" width="15.81640625" style="327" customWidth="1"/>
    <col min="1039" max="1039" width="3.81640625" style="327" customWidth="1"/>
    <col min="1040" max="1040" width="16.453125" style="327" customWidth="1"/>
    <col min="1041" max="1041" width="11.26953125" style="327" customWidth="1"/>
    <col min="1042" max="1042" width="10.26953125" style="327" customWidth="1"/>
    <col min="1043" max="1043" width="10" style="327" customWidth="1"/>
    <col min="1044" max="1279" width="8.7265625" style="327"/>
    <col min="1280" max="1280" width="4" style="327" customWidth="1"/>
    <col min="1281" max="1281" width="15.1796875" style="327" customWidth="1"/>
    <col min="1282" max="1282" width="13.81640625" style="327" customWidth="1"/>
    <col min="1283" max="1283" width="10.1796875" style="327" customWidth="1"/>
    <col min="1284" max="1284" width="8.7265625" style="327"/>
    <col min="1285" max="1285" width="3.453125" style="327" customWidth="1"/>
    <col min="1286" max="1286" width="19.54296875" style="327" customWidth="1"/>
    <col min="1287" max="1287" width="12.26953125" style="327" customWidth="1"/>
    <col min="1288" max="1288" width="10.453125" style="327" customWidth="1"/>
    <col min="1289" max="1289" width="8.7265625" style="327"/>
    <col min="1290" max="1290" width="3.54296875" style="327" customWidth="1"/>
    <col min="1291" max="1291" width="16.453125" style="327" customWidth="1"/>
    <col min="1292" max="1292" width="11.7265625" style="327" customWidth="1"/>
    <col min="1293" max="1293" width="10.1796875" style="327" customWidth="1"/>
    <col min="1294" max="1294" width="15.81640625" style="327" customWidth="1"/>
    <col min="1295" max="1295" width="3.81640625" style="327" customWidth="1"/>
    <col min="1296" max="1296" width="16.453125" style="327" customWidth="1"/>
    <col min="1297" max="1297" width="11.26953125" style="327" customWidth="1"/>
    <col min="1298" max="1298" width="10.26953125" style="327" customWidth="1"/>
    <col min="1299" max="1299" width="10" style="327" customWidth="1"/>
    <col min="1300" max="1535" width="8.7265625" style="327"/>
    <col min="1536" max="1536" width="4" style="327" customWidth="1"/>
    <col min="1537" max="1537" width="15.1796875" style="327" customWidth="1"/>
    <col min="1538" max="1538" width="13.81640625" style="327" customWidth="1"/>
    <col min="1539" max="1539" width="10.1796875" style="327" customWidth="1"/>
    <col min="1540" max="1540" width="8.7265625" style="327"/>
    <col min="1541" max="1541" width="3.453125" style="327" customWidth="1"/>
    <col min="1542" max="1542" width="19.54296875" style="327" customWidth="1"/>
    <col min="1543" max="1543" width="12.26953125" style="327" customWidth="1"/>
    <col min="1544" max="1544" width="10.453125" style="327" customWidth="1"/>
    <col min="1545" max="1545" width="8.7265625" style="327"/>
    <col min="1546" max="1546" width="3.54296875" style="327" customWidth="1"/>
    <col min="1547" max="1547" width="16.453125" style="327" customWidth="1"/>
    <col min="1548" max="1548" width="11.7265625" style="327" customWidth="1"/>
    <col min="1549" max="1549" width="10.1796875" style="327" customWidth="1"/>
    <col min="1550" max="1550" width="15.81640625" style="327" customWidth="1"/>
    <col min="1551" max="1551" width="3.81640625" style="327" customWidth="1"/>
    <col min="1552" max="1552" width="16.453125" style="327" customWidth="1"/>
    <col min="1553" max="1553" width="11.26953125" style="327" customWidth="1"/>
    <col min="1554" max="1554" width="10.26953125" style="327" customWidth="1"/>
    <col min="1555" max="1555" width="10" style="327" customWidth="1"/>
    <col min="1556" max="1791" width="8.7265625" style="327"/>
    <col min="1792" max="1792" width="4" style="327" customWidth="1"/>
    <col min="1793" max="1793" width="15.1796875" style="327" customWidth="1"/>
    <col min="1794" max="1794" width="13.81640625" style="327" customWidth="1"/>
    <col min="1795" max="1795" width="10.1796875" style="327" customWidth="1"/>
    <col min="1796" max="1796" width="8.7265625" style="327"/>
    <col min="1797" max="1797" width="3.453125" style="327" customWidth="1"/>
    <col min="1798" max="1798" width="19.54296875" style="327" customWidth="1"/>
    <col min="1799" max="1799" width="12.26953125" style="327" customWidth="1"/>
    <col min="1800" max="1800" width="10.453125" style="327" customWidth="1"/>
    <col min="1801" max="1801" width="8.7265625" style="327"/>
    <col min="1802" max="1802" width="3.54296875" style="327" customWidth="1"/>
    <col min="1803" max="1803" width="16.453125" style="327" customWidth="1"/>
    <col min="1804" max="1804" width="11.7265625" style="327" customWidth="1"/>
    <col min="1805" max="1805" width="10.1796875" style="327" customWidth="1"/>
    <col min="1806" max="1806" width="15.81640625" style="327" customWidth="1"/>
    <col min="1807" max="1807" width="3.81640625" style="327" customWidth="1"/>
    <col min="1808" max="1808" width="16.453125" style="327" customWidth="1"/>
    <col min="1809" max="1809" width="11.26953125" style="327" customWidth="1"/>
    <col min="1810" max="1810" width="10.26953125" style="327" customWidth="1"/>
    <col min="1811" max="1811" width="10" style="327" customWidth="1"/>
    <col min="1812" max="2047" width="8.7265625" style="327"/>
    <col min="2048" max="2048" width="4" style="327" customWidth="1"/>
    <col min="2049" max="2049" width="15.1796875" style="327" customWidth="1"/>
    <col min="2050" max="2050" width="13.81640625" style="327" customWidth="1"/>
    <col min="2051" max="2051" width="10.1796875" style="327" customWidth="1"/>
    <col min="2052" max="2052" width="8.7265625" style="327"/>
    <col min="2053" max="2053" width="3.453125" style="327" customWidth="1"/>
    <col min="2054" max="2054" width="19.54296875" style="327" customWidth="1"/>
    <col min="2055" max="2055" width="12.26953125" style="327" customWidth="1"/>
    <col min="2056" max="2056" width="10.453125" style="327" customWidth="1"/>
    <col min="2057" max="2057" width="8.7265625" style="327"/>
    <col min="2058" max="2058" width="3.54296875" style="327" customWidth="1"/>
    <col min="2059" max="2059" width="16.453125" style="327" customWidth="1"/>
    <col min="2060" max="2060" width="11.7265625" style="327" customWidth="1"/>
    <col min="2061" max="2061" width="10.1796875" style="327" customWidth="1"/>
    <col min="2062" max="2062" width="15.81640625" style="327" customWidth="1"/>
    <col min="2063" max="2063" width="3.81640625" style="327" customWidth="1"/>
    <col min="2064" max="2064" width="16.453125" style="327" customWidth="1"/>
    <col min="2065" max="2065" width="11.26953125" style="327" customWidth="1"/>
    <col min="2066" max="2066" width="10.26953125" style="327" customWidth="1"/>
    <col min="2067" max="2067" width="10" style="327" customWidth="1"/>
    <col min="2068" max="2303" width="8.7265625" style="327"/>
    <col min="2304" max="2304" width="4" style="327" customWidth="1"/>
    <col min="2305" max="2305" width="15.1796875" style="327" customWidth="1"/>
    <col min="2306" max="2306" width="13.81640625" style="327" customWidth="1"/>
    <col min="2307" max="2307" width="10.1796875" style="327" customWidth="1"/>
    <col min="2308" max="2308" width="8.7265625" style="327"/>
    <col min="2309" max="2309" width="3.453125" style="327" customWidth="1"/>
    <col min="2310" max="2310" width="19.54296875" style="327" customWidth="1"/>
    <col min="2311" max="2311" width="12.26953125" style="327" customWidth="1"/>
    <col min="2312" max="2312" width="10.453125" style="327" customWidth="1"/>
    <col min="2313" max="2313" width="8.7265625" style="327"/>
    <col min="2314" max="2314" width="3.54296875" style="327" customWidth="1"/>
    <col min="2315" max="2315" width="16.453125" style="327" customWidth="1"/>
    <col min="2316" max="2316" width="11.7265625" style="327" customWidth="1"/>
    <col min="2317" max="2317" width="10.1796875" style="327" customWidth="1"/>
    <col min="2318" max="2318" width="15.81640625" style="327" customWidth="1"/>
    <col min="2319" max="2319" width="3.81640625" style="327" customWidth="1"/>
    <col min="2320" max="2320" width="16.453125" style="327" customWidth="1"/>
    <col min="2321" max="2321" width="11.26953125" style="327" customWidth="1"/>
    <col min="2322" max="2322" width="10.26953125" style="327" customWidth="1"/>
    <col min="2323" max="2323" width="10" style="327" customWidth="1"/>
    <col min="2324" max="2559" width="8.7265625" style="327"/>
    <col min="2560" max="2560" width="4" style="327" customWidth="1"/>
    <col min="2561" max="2561" width="15.1796875" style="327" customWidth="1"/>
    <col min="2562" max="2562" width="13.81640625" style="327" customWidth="1"/>
    <col min="2563" max="2563" width="10.1796875" style="327" customWidth="1"/>
    <col min="2564" max="2564" width="8.7265625" style="327"/>
    <col min="2565" max="2565" width="3.453125" style="327" customWidth="1"/>
    <col min="2566" max="2566" width="19.54296875" style="327" customWidth="1"/>
    <col min="2567" max="2567" width="12.26953125" style="327" customWidth="1"/>
    <col min="2568" max="2568" width="10.453125" style="327" customWidth="1"/>
    <col min="2569" max="2569" width="8.7265625" style="327"/>
    <col min="2570" max="2570" width="3.54296875" style="327" customWidth="1"/>
    <col min="2571" max="2571" width="16.453125" style="327" customWidth="1"/>
    <col min="2572" max="2572" width="11.7265625" style="327" customWidth="1"/>
    <col min="2573" max="2573" width="10.1796875" style="327" customWidth="1"/>
    <col min="2574" max="2574" width="15.81640625" style="327" customWidth="1"/>
    <col min="2575" max="2575" width="3.81640625" style="327" customWidth="1"/>
    <col min="2576" max="2576" width="16.453125" style="327" customWidth="1"/>
    <col min="2577" max="2577" width="11.26953125" style="327" customWidth="1"/>
    <col min="2578" max="2578" width="10.26953125" style="327" customWidth="1"/>
    <col min="2579" max="2579" width="10" style="327" customWidth="1"/>
    <col min="2580" max="2815" width="8.7265625" style="327"/>
    <col min="2816" max="2816" width="4" style="327" customWidth="1"/>
    <col min="2817" max="2817" width="15.1796875" style="327" customWidth="1"/>
    <col min="2818" max="2818" width="13.81640625" style="327" customWidth="1"/>
    <col min="2819" max="2819" width="10.1796875" style="327" customWidth="1"/>
    <col min="2820" max="2820" width="8.7265625" style="327"/>
    <col min="2821" max="2821" width="3.453125" style="327" customWidth="1"/>
    <col min="2822" max="2822" width="19.54296875" style="327" customWidth="1"/>
    <col min="2823" max="2823" width="12.26953125" style="327" customWidth="1"/>
    <col min="2824" max="2824" width="10.453125" style="327" customWidth="1"/>
    <col min="2825" max="2825" width="8.7265625" style="327"/>
    <col min="2826" max="2826" width="3.54296875" style="327" customWidth="1"/>
    <col min="2827" max="2827" width="16.453125" style="327" customWidth="1"/>
    <col min="2828" max="2828" width="11.7265625" style="327" customWidth="1"/>
    <col min="2829" max="2829" width="10.1796875" style="327" customWidth="1"/>
    <col min="2830" max="2830" width="15.81640625" style="327" customWidth="1"/>
    <col min="2831" max="2831" width="3.81640625" style="327" customWidth="1"/>
    <col min="2832" max="2832" width="16.453125" style="327" customWidth="1"/>
    <col min="2833" max="2833" width="11.26953125" style="327" customWidth="1"/>
    <col min="2834" max="2834" width="10.26953125" style="327" customWidth="1"/>
    <col min="2835" max="2835" width="10" style="327" customWidth="1"/>
    <col min="2836" max="3071" width="8.7265625" style="327"/>
    <col min="3072" max="3072" width="4" style="327" customWidth="1"/>
    <col min="3073" max="3073" width="15.1796875" style="327" customWidth="1"/>
    <col min="3074" max="3074" width="13.81640625" style="327" customWidth="1"/>
    <col min="3075" max="3075" width="10.1796875" style="327" customWidth="1"/>
    <col min="3076" max="3076" width="8.7265625" style="327"/>
    <col min="3077" max="3077" width="3.453125" style="327" customWidth="1"/>
    <col min="3078" max="3078" width="19.54296875" style="327" customWidth="1"/>
    <col min="3079" max="3079" width="12.26953125" style="327" customWidth="1"/>
    <col min="3080" max="3080" width="10.453125" style="327" customWidth="1"/>
    <col min="3081" max="3081" width="8.7265625" style="327"/>
    <col min="3082" max="3082" width="3.54296875" style="327" customWidth="1"/>
    <col min="3083" max="3083" width="16.453125" style="327" customWidth="1"/>
    <col min="3084" max="3084" width="11.7265625" style="327" customWidth="1"/>
    <col min="3085" max="3085" width="10.1796875" style="327" customWidth="1"/>
    <col min="3086" max="3086" width="15.81640625" style="327" customWidth="1"/>
    <col min="3087" max="3087" width="3.81640625" style="327" customWidth="1"/>
    <col min="3088" max="3088" width="16.453125" style="327" customWidth="1"/>
    <col min="3089" max="3089" width="11.26953125" style="327" customWidth="1"/>
    <col min="3090" max="3090" width="10.26953125" style="327" customWidth="1"/>
    <col min="3091" max="3091" width="10" style="327" customWidth="1"/>
    <col min="3092" max="3327" width="8.7265625" style="327"/>
    <col min="3328" max="3328" width="4" style="327" customWidth="1"/>
    <col min="3329" max="3329" width="15.1796875" style="327" customWidth="1"/>
    <col min="3330" max="3330" width="13.81640625" style="327" customWidth="1"/>
    <col min="3331" max="3331" width="10.1796875" style="327" customWidth="1"/>
    <col min="3332" max="3332" width="8.7265625" style="327"/>
    <col min="3333" max="3333" width="3.453125" style="327" customWidth="1"/>
    <col min="3334" max="3334" width="19.54296875" style="327" customWidth="1"/>
    <col min="3335" max="3335" width="12.26953125" style="327" customWidth="1"/>
    <col min="3336" max="3336" width="10.453125" style="327" customWidth="1"/>
    <col min="3337" max="3337" width="8.7265625" style="327"/>
    <col min="3338" max="3338" width="3.54296875" style="327" customWidth="1"/>
    <col min="3339" max="3339" width="16.453125" style="327" customWidth="1"/>
    <col min="3340" max="3340" width="11.7265625" style="327" customWidth="1"/>
    <col min="3341" max="3341" width="10.1796875" style="327" customWidth="1"/>
    <col min="3342" max="3342" width="15.81640625" style="327" customWidth="1"/>
    <col min="3343" max="3343" width="3.81640625" style="327" customWidth="1"/>
    <col min="3344" max="3344" width="16.453125" style="327" customWidth="1"/>
    <col min="3345" max="3345" width="11.26953125" style="327" customWidth="1"/>
    <col min="3346" max="3346" width="10.26953125" style="327" customWidth="1"/>
    <col min="3347" max="3347" width="10" style="327" customWidth="1"/>
    <col min="3348" max="3583" width="8.7265625" style="327"/>
    <col min="3584" max="3584" width="4" style="327" customWidth="1"/>
    <col min="3585" max="3585" width="15.1796875" style="327" customWidth="1"/>
    <col min="3586" max="3586" width="13.81640625" style="327" customWidth="1"/>
    <col min="3587" max="3587" width="10.1796875" style="327" customWidth="1"/>
    <col min="3588" max="3588" width="8.7265625" style="327"/>
    <col min="3589" max="3589" width="3.453125" style="327" customWidth="1"/>
    <col min="3590" max="3590" width="19.54296875" style="327" customWidth="1"/>
    <col min="3591" max="3591" width="12.26953125" style="327" customWidth="1"/>
    <col min="3592" max="3592" width="10.453125" style="327" customWidth="1"/>
    <col min="3593" max="3593" width="8.7265625" style="327"/>
    <col min="3594" max="3594" width="3.54296875" style="327" customWidth="1"/>
    <col min="3595" max="3595" width="16.453125" style="327" customWidth="1"/>
    <col min="3596" max="3596" width="11.7265625" style="327" customWidth="1"/>
    <col min="3597" max="3597" width="10.1796875" style="327" customWidth="1"/>
    <col min="3598" max="3598" width="15.81640625" style="327" customWidth="1"/>
    <col min="3599" max="3599" width="3.81640625" style="327" customWidth="1"/>
    <col min="3600" max="3600" width="16.453125" style="327" customWidth="1"/>
    <col min="3601" max="3601" width="11.26953125" style="327" customWidth="1"/>
    <col min="3602" max="3602" width="10.26953125" style="327" customWidth="1"/>
    <col min="3603" max="3603" width="10" style="327" customWidth="1"/>
    <col min="3604" max="3839" width="8.7265625" style="327"/>
    <col min="3840" max="3840" width="4" style="327" customWidth="1"/>
    <col min="3841" max="3841" width="15.1796875" style="327" customWidth="1"/>
    <col min="3842" max="3842" width="13.81640625" style="327" customWidth="1"/>
    <col min="3843" max="3843" width="10.1796875" style="327" customWidth="1"/>
    <col min="3844" max="3844" width="8.7265625" style="327"/>
    <col min="3845" max="3845" width="3.453125" style="327" customWidth="1"/>
    <col min="3846" max="3846" width="19.54296875" style="327" customWidth="1"/>
    <col min="3847" max="3847" width="12.26953125" style="327" customWidth="1"/>
    <col min="3848" max="3848" width="10.453125" style="327" customWidth="1"/>
    <col min="3849" max="3849" width="8.7265625" style="327"/>
    <col min="3850" max="3850" width="3.54296875" style="327" customWidth="1"/>
    <col min="3851" max="3851" width="16.453125" style="327" customWidth="1"/>
    <col min="3852" max="3852" width="11.7265625" style="327" customWidth="1"/>
    <col min="3853" max="3853" width="10.1796875" style="327" customWidth="1"/>
    <col min="3854" max="3854" width="15.81640625" style="327" customWidth="1"/>
    <col min="3855" max="3855" width="3.81640625" style="327" customWidth="1"/>
    <col min="3856" max="3856" width="16.453125" style="327" customWidth="1"/>
    <col min="3857" max="3857" width="11.26953125" style="327" customWidth="1"/>
    <col min="3858" max="3858" width="10.26953125" style="327" customWidth="1"/>
    <col min="3859" max="3859" width="10" style="327" customWidth="1"/>
    <col min="3860" max="4095" width="8.7265625" style="327"/>
    <col min="4096" max="4096" width="4" style="327" customWidth="1"/>
    <col min="4097" max="4097" width="15.1796875" style="327" customWidth="1"/>
    <col min="4098" max="4098" width="13.81640625" style="327" customWidth="1"/>
    <col min="4099" max="4099" width="10.1796875" style="327" customWidth="1"/>
    <col min="4100" max="4100" width="8.7265625" style="327"/>
    <col min="4101" max="4101" width="3.453125" style="327" customWidth="1"/>
    <col min="4102" max="4102" width="19.54296875" style="327" customWidth="1"/>
    <col min="4103" max="4103" width="12.26953125" style="327" customWidth="1"/>
    <col min="4104" max="4104" width="10.453125" style="327" customWidth="1"/>
    <col min="4105" max="4105" width="8.7265625" style="327"/>
    <col min="4106" max="4106" width="3.54296875" style="327" customWidth="1"/>
    <col min="4107" max="4107" width="16.453125" style="327" customWidth="1"/>
    <col min="4108" max="4108" width="11.7265625" style="327" customWidth="1"/>
    <col min="4109" max="4109" width="10.1796875" style="327" customWidth="1"/>
    <col min="4110" max="4110" width="15.81640625" style="327" customWidth="1"/>
    <col min="4111" max="4111" width="3.81640625" style="327" customWidth="1"/>
    <col min="4112" max="4112" width="16.453125" style="327" customWidth="1"/>
    <col min="4113" max="4113" width="11.26953125" style="327" customWidth="1"/>
    <col min="4114" max="4114" width="10.26953125" style="327" customWidth="1"/>
    <col min="4115" max="4115" width="10" style="327" customWidth="1"/>
    <col min="4116" max="4351" width="8.7265625" style="327"/>
    <col min="4352" max="4352" width="4" style="327" customWidth="1"/>
    <col min="4353" max="4353" width="15.1796875" style="327" customWidth="1"/>
    <col min="4354" max="4354" width="13.81640625" style="327" customWidth="1"/>
    <col min="4355" max="4355" width="10.1796875" style="327" customWidth="1"/>
    <col min="4356" max="4356" width="8.7265625" style="327"/>
    <col min="4357" max="4357" width="3.453125" style="327" customWidth="1"/>
    <col min="4358" max="4358" width="19.54296875" style="327" customWidth="1"/>
    <col min="4359" max="4359" width="12.26953125" style="327" customWidth="1"/>
    <col min="4360" max="4360" width="10.453125" style="327" customWidth="1"/>
    <col min="4361" max="4361" width="8.7265625" style="327"/>
    <col min="4362" max="4362" width="3.54296875" style="327" customWidth="1"/>
    <col min="4363" max="4363" width="16.453125" style="327" customWidth="1"/>
    <col min="4364" max="4364" width="11.7265625" style="327" customWidth="1"/>
    <col min="4365" max="4365" width="10.1796875" style="327" customWidth="1"/>
    <col min="4366" max="4366" width="15.81640625" style="327" customWidth="1"/>
    <col min="4367" max="4367" width="3.81640625" style="327" customWidth="1"/>
    <col min="4368" max="4368" width="16.453125" style="327" customWidth="1"/>
    <col min="4369" max="4369" width="11.26953125" style="327" customWidth="1"/>
    <col min="4370" max="4370" width="10.26953125" style="327" customWidth="1"/>
    <col min="4371" max="4371" width="10" style="327" customWidth="1"/>
    <col min="4372" max="4607" width="8.7265625" style="327"/>
    <col min="4608" max="4608" width="4" style="327" customWidth="1"/>
    <col min="4609" max="4609" width="15.1796875" style="327" customWidth="1"/>
    <col min="4610" max="4610" width="13.81640625" style="327" customWidth="1"/>
    <col min="4611" max="4611" width="10.1796875" style="327" customWidth="1"/>
    <col min="4612" max="4612" width="8.7265625" style="327"/>
    <col min="4613" max="4613" width="3.453125" style="327" customWidth="1"/>
    <col min="4614" max="4614" width="19.54296875" style="327" customWidth="1"/>
    <col min="4615" max="4615" width="12.26953125" style="327" customWidth="1"/>
    <col min="4616" max="4616" width="10.453125" style="327" customWidth="1"/>
    <col min="4617" max="4617" width="8.7265625" style="327"/>
    <col min="4618" max="4618" width="3.54296875" style="327" customWidth="1"/>
    <col min="4619" max="4619" width="16.453125" style="327" customWidth="1"/>
    <col min="4620" max="4620" width="11.7265625" style="327" customWidth="1"/>
    <col min="4621" max="4621" width="10.1796875" style="327" customWidth="1"/>
    <col min="4622" max="4622" width="15.81640625" style="327" customWidth="1"/>
    <col min="4623" max="4623" width="3.81640625" style="327" customWidth="1"/>
    <col min="4624" max="4624" width="16.453125" style="327" customWidth="1"/>
    <col min="4625" max="4625" width="11.26953125" style="327" customWidth="1"/>
    <col min="4626" max="4626" width="10.26953125" style="327" customWidth="1"/>
    <col min="4627" max="4627" width="10" style="327" customWidth="1"/>
    <col min="4628" max="4863" width="8.7265625" style="327"/>
    <col min="4864" max="4864" width="4" style="327" customWidth="1"/>
    <col min="4865" max="4865" width="15.1796875" style="327" customWidth="1"/>
    <col min="4866" max="4866" width="13.81640625" style="327" customWidth="1"/>
    <col min="4867" max="4867" width="10.1796875" style="327" customWidth="1"/>
    <col min="4868" max="4868" width="8.7265625" style="327"/>
    <col min="4869" max="4869" width="3.453125" style="327" customWidth="1"/>
    <col min="4870" max="4870" width="19.54296875" style="327" customWidth="1"/>
    <col min="4871" max="4871" width="12.26953125" style="327" customWidth="1"/>
    <col min="4872" max="4872" width="10.453125" style="327" customWidth="1"/>
    <col min="4873" max="4873" width="8.7265625" style="327"/>
    <col min="4874" max="4874" width="3.54296875" style="327" customWidth="1"/>
    <col min="4875" max="4875" width="16.453125" style="327" customWidth="1"/>
    <col min="4876" max="4876" width="11.7265625" style="327" customWidth="1"/>
    <col min="4877" max="4877" width="10.1796875" style="327" customWidth="1"/>
    <col min="4878" max="4878" width="15.81640625" style="327" customWidth="1"/>
    <col min="4879" max="4879" width="3.81640625" style="327" customWidth="1"/>
    <col min="4880" max="4880" width="16.453125" style="327" customWidth="1"/>
    <col min="4881" max="4881" width="11.26953125" style="327" customWidth="1"/>
    <col min="4882" max="4882" width="10.26953125" style="327" customWidth="1"/>
    <col min="4883" max="4883" width="10" style="327" customWidth="1"/>
    <col min="4884" max="5119" width="8.7265625" style="327"/>
    <col min="5120" max="5120" width="4" style="327" customWidth="1"/>
    <col min="5121" max="5121" width="15.1796875" style="327" customWidth="1"/>
    <col min="5122" max="5122" width="13.81640625" style="327" customWidth="1"/>
    <col min="5123" max="5123" width="10.1796875" style="327" customWidth="1"/>
    <col min="5124" max="5124" width="8.7265625" style="327"/>
    <col min="5125" max="5125" width="3.453125" style="327" customWidth="1"/>
    <col min="5126" max="5126" width="19.54296875" style="327" customWidth="1"/>
    <col min="5127" max="5127" width="12.26953125" style="327" customWidth="1"/>
    <col min="5128" max="5128" width="10.453125" style="327" customWidth="1"/>
    <col min="5129" max="5129" width="8.7265625" style="327"/>
    <col min="5130" max="5130" width="3.54296875" style="327" customWidth="1"/>
    <col min="5131" max="5131" width="16.453125" style="327" customWidth="1"/>
    <col min="5132" max="5132" width="11.7265625" style="327" customWidth="1"/>
    <col min="5133" max="5133" width="10.1796875" style="327" customWidth="1"/>
    <col min="5134" max="5134" width="15.81640625" style="327" customWidth="1"/>
    <col min="5135" max="5135" width="3.81640625" style="327" customWidth="1"/>
    <col min="5136" max="5136" width="16.453125" style="327" customWidth="1"/>
    <col min="5137" max="5137" width="11.26953125" style="327" customWidth="1"/>
    <col min="5138" max="5138" width="10.26953125" style="327" customWidth="1"/>
    <col min="5139" max="5139" width="10" style="327" customWidth="1"/>
    <col min="5140" max="5375" width="8.7265625" style="327"/>
    <col min="5376" max="5376" width="4" style="327" customWidth="1"/>
    <col min="5377" max="5377" width="15.1796875" style="327" customWidth="1"/>
    <col min="5378" max="5378" width="13.81640625" style="327" customWidth="1"/>
    <col min="5379" max="5379" width="10.1796875" style="327" customWidth="1"/>
    <col min="5380" max="5380" width="8.7265625" style="327"/>
    <col min="5381" max="5381" width="3.453125" style="327" customWidth="1"/>
    <col min="5382" max="5382" width="19.54296875" style="327" customWidth="1"/>
    <col min="5383" max="5383" width="12.26953125" style="327" customWidth="1"/>
    <col min="5384" max="5384" width="10.453125" style="327" customWidth="1"/>
    <col min="5385" max="5385" width="8.7265625" style="327"/>
    <col min="5386" max="5386" width="3.54296875" style="327" customWidth="1"/>
    <col min="5387" max="5387" width="16.453125" style="327" customWidth="1"/>
    <col min="5388" max="5388" width="11.7265625" style="327" customWidth="1"/>
    <col min="5389" max="5389" width="10.1796875" style="327" customWidth="1"/>
    <col min="5390" max="5390" width="15.81640625" style="327" customWidth="1"/>
    <col min="5391" max="5391" width="3.81640625" style="327" customWidth="1"/>
    <col min="5392" max="5392" width="16.453125" style="327" customWidth="1"/>
    <col min="5393" max="5393" width="11.26953125" style="327" customWidth="1"/>
    <col min="5394" max="5394" width="10.26953125" style="327" customWidth="1"/>
    <col min="5395" max="5395" width="10" style="327" customWidth="1"/>
    <col min="5396" max="5631" width="8.7265625" style="327"/>
    <col min="5632" max="5632" width="4" style="327" customWidth="1"/>
    <col min="5633" max="5633" width="15.1796875" style="327" customWidth="1"/>
    <col min="5634" max="5634" width="13.81640625" style="327" customWidth="1"/>
    <col min="5635" max="5635" width="10.1796875" style="327" customWidth="1"/>
    <col min="5636" max="5636" width="8.7265625" style="327"/>
    <col min="5637" max="5637" width="3.453125" style="327" customWidth="1"/>
    <col min="5638" max="5638" width="19.54296875" style="327" customWidth="1"/>
    <col min="5639" max="5639" width="12.26953125" style="327" customWidth="1"/>
    <col min="5640" max="5640" width="10.453125" style="327" customWidth="1"/>
    <col min="5641" max="5641" width="8.7265625" style="327"/>
    <col min="5642" max="5642" width="3.54296875" style="327" customWidth="1"/>
    <col min="5643" max="5643" width="16.453125" style="327" customWidth="1"/>
    <col min="5644" max="5644" width="11.7265625" style="327" customWidth="1"/>
    <col min="5645" max="5645" width="10.1796875" style="327" customWidth="1"/>
    <col min="5646" max="5646" width="15.81640625" style="327" customWidth="1"/>
    <col min="5647" max="5647" width="3.81640625" style="327" customWidth="1"/>
    <col min="5648" max="5648" width="16.453125" style="327" customWidth="1"/>
    <col min="5649" max="5649" width="11.26953125" style="327" customWidth="1"/>
    <col min="5650" max="5650" width="10.26953125" style="327" customWidth="1"/>
    <col min="5651" max="5651" width="10" style="327" customWidth="1"/>
    <col min="5652" max="5887" width="8.7265625" style="327"/>
    <col min="5888" max="5888" width="4" style="327" customWidth="1"/>
    <col min="5889" max="5889" width="15.1796875" style="327" customWidth="1"/>
    <col min="5890" max="5890" width="13.81640625" style="327" customWidth="1"/>
    <col min="5891" max="5891" width="10.1796875" style="327" customWidth="1"/>
    <col min="5892" max="5892" width="8.7265625" style="327"/>
    <col min="5893" max="5893" width="3.453125" style="327" customWidth="1"/>
    <col min="5894" max="5894" width="19.54296875" style="327" customWidth="1"/>
    <col min="5895" max="5895" width="12.26953125" style="327" customWidth="1"/>
    <col min="5896" max="5896" width="10.453125" style="327" customWidth="1"/>
    <col min="5897" max="5897" width="8.7265625" style="327"/>
    <col min="5898" max="5898" width="3.54296875" style="327" customWidth="1"/>
    <col min="5899" max="5899" width="16.453125" style="327" customWidth="1"/>
    <col min="5900" max="5900" width="11.7265625" style="327" customWidth="1"/>
    <col min="5901" max="5901" width="10.1796875" style="327" customWidth="1"/>
    <col min="5902" max="5902" width="15.81640625" style="327" customWidth="1"/>
    <col min="5903" max="5903" width="3.81640625" style="327" customWidth="1"/>
    <col min="5904" max="5904" width="16.453125" style="327" customWidth="1"/>
    <col min="5905" max="5905" width="11.26953125" style="327" customWidth="1"/>
    <col min="5906" max="5906" width="10.26953125" style="327" customWidth="1"/>
    <col min="5907" max="5907" width="10" style="327" customWidth="1"/>
    <col min="5908" max="6143" width="8.7265625" style="327"/>
    <col min="6144" max="6144" width="4" style="327" customWidth="1"/>
    <col min="6145" max="6145" width="15.1796875" style="327" customWidth="1"/>
    <col min="6146" max="6146" width="13.81640625" style="327" customWidth="1"/>
    <col min="6147" max="6147" width="10.1796875" style="327" customWidth="1"/>
    <col min="6148" max="6148" width="8.7265625" style="327"/>
    <col min="6149" max="6149" width="3.453125" style="327" customWidth="1"/>
    <col min="6150" max="6150" width="19.54296875" style="327" customWidth="1"/>
    <col min="6151" max="6151" width="12.26953125" style="327" customWidth="1"/>
    <col min="6152" max="6152" width="10.453125" style="327" customWidth="1"/>
    <col min="6153" max="6153" width="8.7265625" style="327"/>
    <col min="6154" max="6154" width="3.54296875" style="327" customWidth="1"/>
    <col min="6155" max="6155" width="16.453125" style="327" customWidth="1"/>
    <col min="6156" max="6156" width="11.7265625" style="327" customWidth="1"/>
    <col min="6157" max="6157" width="10.1796875" style="327" customWidth="1"/>
    <col min="6158" max="6158" width="15.81640625" style="327" customWidth="1"/>
    <col min="6159" max="6159" width="3.81640625" style="327" customWidth="1"/>
    <col min="6160" max="6160" width="16.453125" style="327" customWidth="1"/>
    <col min="6161" max="6161" width="11.26953125" style="327" customWidth="1"/>
    <col min="6162" max="6162" width="10.26953125" style="327" customWidth="1"/>
    <col min="6163" max="6163" width="10" style="327" customWidth="1"/>
    <col min="6164" max="6399" width="8.7265625" style="327"/>
    <col min="6400" max="6400" width="4" style="327" customWidth="1"/>
    <col min="6401" max="6401" width="15.1796875" style="327" customWidth="1"/>
    <col min="6402" max="6402" width="13.81640625" style="327" customWidth="1"/>
    <col min="6403" max="6403" width="10.1796875" style="327" customWidth="1"/>
    <col min="6404" max="6404" width="8.7265625" style="327"/>
    <col min="6405" max="6405" width="3.453125" style="327" customWidth="1"/>
    <col min="6406" max="6406" width="19.54296875" style="327" customWidth="1"/>
    <col min="6407" max="6407" width="12.26953125" style="327" customWidth="1"/>
    <col min="6408" max="6408" width="10.453125" style="327" customWidth="1"/>
    <col min="6409" max="6409" width="8.7265625" style="327"/>
    <col min="6410" max="6410" width="3.54296875" style="327" customWidth="1"/>
    <col min="6411" max="6411" width="16.453125" style="327" customWidth="1"/>
    <col min="6412" max="6412" width="11.7265625" style="327" customWidth="1"/>
    <col min="6413" max="6413" width="10.1796875" style="327" customWidth="1"/>
    <col min="6414" max="6414" width="15.81640625" style="327" customWidth="1"/>
    <col min="6415" max="6415" width="3.81640625" style="327" customWidth="1"/>
    <col min="6416" max="6416" width="16.453125" style="327" customWidth="1"/>
    <col min="6417" max="6417" width="11.26953125" style="327" customWidth="1"/>
    <col min="6418" max="6418" width="10.26953125" style="327" customWidth="1"/>
    <col min="6419" max="6419" width="10" style="327" customWidth="1"/>
    <col min="6420" max="6655" width="8.7265625" style="327"/>
    <col min="6656" max="6656" width="4" style="327" customWidth="1"/>
    <col min="6657" max="6657" width="15.1796875" style="327" customWidth="1"/>
    <col min="6658" max="6658" width="13.81640625" style="327" customWidth="1"/>
    <col min="6659" max="6659" width="10.1796875" style="327" customWidth="1"/>
    <col min="6660" max="6660" width="8.7265625" style="327"/>
    <col min="6661" max="6661" width="3.453125" style="327" customWidth="1"/>
    <col min="6662" max="6662" width="19.54296875" style="327" customWidth="1"/>
    <col min="6663" max="6663" width="12.26953125" style="327" customWidth="1"/>
    <col min="6664" max="6664" width="10.453125" style="327" customWidth="1"/>
    <col min="6665" max="6665" width="8.7265625" style="327"/>
    <col min="6666" max="6666" width="3.54296875" style="327" customWidth="1"/>
    <col min="6667" max="6667" width="16.453125" style="327" customWidth="1"/>
    <col min="6668" max="6668" width="11.7265625" style="327" customWidth="1"/>
    <col min="6669" max="6669" width="10.1796875" style="327" customWidth="1"/>
    <col min="6670" max="6670" width="15.81640625" style="327" customWidth="1"/>
    <col min="6671" max="6671" width="3.81640625" style="327" customWidth="1"/>
    <col min="6672" max="6672" width="16.453125" style="327" customWidth="1"/>
    <col min="6673" max="6673" width="11.26953125" style="327" customWidth="1"/>
    <col min="6674" max="6674" width="10.26953125" style="327" customWidth="1"/>
    <col min="6675" max="6675" width="10" style="327" customWidth="1"/>
    <col min="6676" max="6911" width="8.7265625" style="327"/>
    <col min="6912" max="6912" width="4" style="327" customWidth="1"/>
    <col min="6913" max="6913" width="15.1796875" style="327" customWidth="1"/>
    <col min="6914" max="6914" width="13.81640625" style="327" customWidth="1"/>
    <col min="6915" max="6915" width="10.1796875" style="327" customWidth="1"/>
    <col min="6916" max="6916" width="8.7265625" style="327"/>
    <col min="6917" max="6917" width="3.453125" style="327" customWidth="1"/>
    <col min="6918" max="6918" width="19.54296875" style="327" customWidth="1"/>
    <col min="6919" max="6919" width="12.26953125" style="327" customWidth="1"/>
    <col min="6920" max="6920" width="10.453125" style="327" customWidth="1"/>
    <col min="6921" max="6921" width="8.7265625" style="327"/>
    <col min="6922" max="6922" width="3.54296875" style="327" customWidth="1"/>
    <col min="6923" max="6923" width="16.453125" style="327" customWidth="1"/>
    <col min="6924" max="6924" width="11.7265625" style="327" customWidth="1"/>
    <col min="6925" max="6925" width="10.1796875" style="327" customWidth="1"/>
    <col min="6926" max="6926" width="15.81640625" style="327" customWidth="1"/>
    <col min="6927" max="6927" width="3.81640625" style="327" customWidth="1"/>
    <col min="6928" max="6928" width="16.453125" style="327" customWidth="1"/>
    <col min="6929" max="6929" width="11.26953125" style="327" customWidth="1"/>
    <col min="6930" max="6930" width="10.26953125" style="327" customWidth="1"/>
    <col min="6931" max="6931" width="10" style="327" customWidth="1"/>
    <col min="6932" max="7167" width="8.7265625" style="327"/>
    <col min="7168" max="7168" width="4" style="327" customWidth="1"/>
    <col min="7169" max="7169" width="15.1796875" style="327" customWidth="1"/>
    <col min="7170" max="7170" width="13.81640625" style="327" customWidth="1"/>
    <col min="7171" max="7171" width="10.1796875" style="327" customWidth="1"/>
    <col min="7172" max="7172" width="8.7265625" style="327"/>
    <col min="7173" max="7173" width="3.453125" style="327" customWidth="1"/>
    <col min="7174" max="7174" width="19.54296875" style="327" customWidth="1"/>
    <col min="7175" max="7175" width="12.26953125" style="327" customWidth="1"/>
    <col min="7176" max="7176" width="10.453125" style="327" customWidth="1"/>
    <col min="7177" max="7177" width="8.7265625" style="327"/>
    <col min="7178" max="7178" width="3.54296875" style="327" customWidth="1"/>
    <col min="7179" max="7179" width="16.453125" style="327" customWidth="1"/>
    <col min="7180" max="7180" width="11.7265625" style="327" customWidth="1"/>
    <col min="7181" max="7181" width="10.1796875" style="327" customWidth="1"/>
    <col min="7182" max="7182" width="15.81640625" style="327" customWidth="1"/>
    <col min="7183" max="7183" width="3.81640625" style="327" customWidth="1"/>
    <col min="7184" max="7184" width="16.453125" style="327" customWidth="1"/>
    <col min="7185" max="7185" width="11.26953125" style="327" customWidth="1"/>
    <col min="7186" max="7186" width="10.26953125" style="327" customWidth="1"/>
    <col min="7187" max="7187" width="10" style="327" customWidth="1"/>
    <col min="7188" max="7423" width="8.7265625" style="327"/>
    <col min="7424" max="7424" width="4" style="327" customWidth="1"/>
    <col min="7425" max="7425" width="15.1796875" style="327" customWidth="1"/>
    <col min="7426" max="7426" width="13.81640625" style="327" customWidth="1"/>
    <col min="7427" max="7427" width="10.1796875" style="327" customWidth="1"/>
    <col min="7428" max="7428" width="8.7265625" style="327"/>
    <col min="7429" max="7429" width="3.453125" style="327" customWidth="1"/>
    <col min="7430" max="7430" width="19.54296875" style="327" customWidth="1"/>
    <col min="7431" max="7431" width="12.26953125" style="327" customWidth="1"/>
    <col min="7432" max="7432" width="10.453125" style="327" customWidth="1"/>
    <col min="7433" max="7433" width="8.7265625" style="327"/>
    <col min="7434" max="7434" width="3.54296875" style="327" customWidth="1"/>
    <col min="7435" max="7435" width="16.453125" style="327" customWidth="1"/>
    <col min="7436" max="7436" width="11.7265625" style="327" customWidth="1"/>
    <col min="7437" max="7437" width="10.1796875" style="327" customWidth="1"/>
    <col min="7438" max="7438" width="15.81640625" style="327" customWidth="1"/>
    <col min="7439" max="7439" width="3.81640625" style="327" customWidth="1"/>
    <col min="7440" max="7440" width="16.453125" style="327" customWidth="1"/>
    <col min="7441" max="7441" width="11.26953125" style="327" customWidth="1"/>
    <col min="7442" max="7442" width="10.26953125" style="327" customWidth="1"/>
    <col min="7443" max="7443" width="10" style="327" customWidth="1"/>
    <col min="7444" max="7679" width="8.7265625" style="327"/>
    <col min="7680" max="7680" width="4" style="327" customWidth="1"/>
    <col min="7681" max="7681" width="15.1796875" style="327" customWidth="1"/>
    <col min="7682" max="7682" width="13.81640625" style="327" customWidth="1"/>
    <col min="7683" max="7683" width="10.1796875" style="327" customWidth="1"/>
    <col min="7684" max="7684" width="8.7265625" style="327"/>
    <col min="7685" max="7685" width="3.453125" style="327" customWidth="1"/>
    <col min="7686" max="7686" width="19.54296875" style="327" customWidth="1"/>
    <col min="7687" max="7687" width="12.26953125" style="327" customWidth="1"/>
    <col min="7688" max="7688" width="10.453125" style="327" customWidth="1"/>
    <col min="7689" max="7689" width="8.7265625" style="327"/>
    <col min="7690" max="7690" width="3.54296875" style="327" customWidth="1"/>
    <col min="7691" max="7691" width="16.453125" style="327" customWidth="1"/>
    <col min="7692" max="7692" width="11.7265625" style="327" customWidth="1"/>
    <col min="7693" max="7693" width="10.1796875" style="327" customWidth="1"/>
    <col min="7694" max="7694" width="15.81640625" style="327" customWidth="1"/>
    <col min="7695" max="7695" width="3.81640625" style="327" customWidth="1"/>
    <col min="7696" max="7696" width="16.453125" style="327" customWidth="1"/>
    <col min="7697" max="7697" width="11.26953125" style="327" customWidth="1"/>
    <col min="7698" max="7698" width="10.26953125" style="327" customWidth="1"/>
    <col min="7699" max="7699" width="10" style="327" customWidth="1"/>
    <col min="7700" max="7935" width="8.7265625" style="327"/>
    <col min="7936" max="7936" width="4" style="327" customWidth="1"/>
    <col min="7937" max="7937" width="15.1796875" style="327" customWidth="1"/>
    <col min="7938" max="7938" width="13.81640625" style="327" customWidth="1"/>
    <col min="7939" max="7939" width="10.1796875" style="327" customWidth="1"/>
    <col min="7940" max="7940" width="8.7265625" style="327"/>
    <col min="7941" max="7941" width="3.453125" style="327" customWidth="1"/>
    <col min="7942" max="7942" width="19.54296875" style="327" customWidth="1"/>
    <col min="7943" max="7943" width="12.26953125" style="327" customWidth="1"/>
    <col min="7944" max="7944" width="10.453125" style="327" customWidth="1"/>
    <col min="7945" max="7945" width="8.7265625" style="327"/>
    <col min="7946" max="7946" width="3.54296875" style="327" customWidth="1"/>
    <col min="7947" max="7947" width="16.453125" style="327" customWidth="1"/>
    <col min="7948" max="7948" width="11.7265625" style="327" customWidth="1"/>
    <col min="7949" max="7949" width="10.1796875" style="327" customWidth="1"/>
    <col min="7950" max="7950" width="15.81640625" style="327" customWidth="1"/>
    <col min="7951" max="7951" width="3.81640625" style="327" customWidth="1"/>
    <col min="7952" max="7952" width="16.453125" style="327" customWidth="1"/>
    <col min="7953" max="7953" width="11.26953125" style="327" customWidth="1"/>
    <col min="7954" max="7954" width="10.26953125" style="327" customWidth="1"/>
    <col min="7955" max="7955" width="10" style="327" customWidth="1"/>
    <col min="7956" max="8191" width="8.7265625" style="327"/>
    <col min="8192" max="8192" width="4" style="327" customWidth="1"/>
    <col min="8193" max="8193" width="15.1796875" style="327" customWidth="1"/>
    <col min="8194" max="8194" width="13.81640625" style="327" customWidth="1"/>
    <col min="8195" max="8195" width="10.1796875" style="327" customWidth="1"/>
    <col min="8196" max="8196" width="8.7265625" style="327"/>
    <col min="8197" max="8197" width="3.453125" style="327" customWidth="1"/>
    <col min="8198" max="8198" width="19.54296875" style="327" customWidth="1"/>
    <col min="8199" max="8199" width="12.26953125" style="327" customWidth="1"/>
    <col min="8200" max="8200" width="10.453125" style="327" customWidth="1"/>
    <col min="8201" max="8201" width="8.7265625" style="327"/>
    <col min="8202" max="8202" width="3.54296875" style="327" customWidth="1"/>
    <col min="8203" max="8203" width="16.453125" style="327" customWidth="1"/>
    <col min="8204" max="8204" width="11.7265625" style="327" customWidth="1"/>
    <col min="8205" max="8205" width="10.1796875" style="327" customWidth="1"/>
    <col min="8206" max="8206" width="15.81640625" style="327" customWidth="1"/>
    <col min="8207" max="8207" width="3.81640625" style="327" customWidth="1"/>
    <col min="8208" max="8208" width="16.453125" style="327" customWidth="1"/>
    <col min="8209" max="8209" width="11.26953125" style="327" customWidth="1"/>
    <col min="8210" max="8210" width="10.26953125" style="327" customWidth="1"/>
    <col min="8211" max="8211" width="10" style="327" customWidth="1"/>
    <col min="8212" max="8447" width="8.7265625" style="327"/>
    <col min="8448" max="8448" width="4" style="327" customWidth="1"/>
    <col min="8449" max="8449" width="15.1796875" style="327" customWidth="1"/>
    <col min="8450" max="8450" width="13.81640625" style="327" customWidth="1"/>
    <col min="8451" max="8451" width="10.1796875" style="327" customWidth="1"/>
    <col min="8452" max="8452" width="8.7265625" style="327"/>
    <col min="8453" max="8453" width="3.453125" style="327" customWidth="1"/>
    <col min="8454" max="8454" width="19.54296875" style="327" customWidth="1"/>
    <col min="8455" max="8455" width="12.26953125" style="327" customWidth="1"/>
    <col min="8456" max="8456" width="10.453125" style="327" customWidth="1"/>
    <col min="8457" max="8457" width="8.7265625" style="327"/>
    <col min="8458" max="8458" width="3.54296875" style="327" customWidth="1"/>
    <col min="8459" max="8459" width="16.453125" style="327" customWidth="1"/>
    <col min="8460" max="8460" width="11.7265625" style="327" customWidth="1"/>
    <col min="8461" max="8461" width="10.1796875" style="327" customWidth="1"/>
    <col min="8462" max="8462" width="15.81640625" style="327" customWidth="1"/>
    <col min="8463" max="8463" width="3.81640625" style="327" customWidth="1"/>
    <col min="8464" max="8464" width="16.453125" style="327" customWidth="1"/>
    <col min="8465" max="8465" width="11.26953125" style="327" customWidth="1"/>
    <col min="8466" max="8466" width="10.26953125" style="327" customWidth="1"/>
    <col min="8467" max="8467" width="10" style="327" customWidth="1"/>
    <col min="8468" max="8703" width="8.7265625" style="327"/>
    <col min="8704" max="8704" width="4" style="327" customWidth="1"/>
    <col min="8705" max="8705" width="15.1796875" style="327" customWidth="1"/>
    <col min="8706" max="8706" width="13.81640625" style="327" customWidth="1"/>
    <col min="8707" max="8707" width="10.1796875" style="327" customWidth="1"/>
    <col min="8708" max="8708" width="8.7265625" style="327"/>
    <col min="8709" max="8709" width="3.453125" style="327" customWidth="1"/>
    <col min="8710" max="8710" width="19.54296875" style="327" customWidth="1"/>
    <col min="8711" max="8711" width="12.26953125" style="327" customWidth="1"/>
    <col min="8712" max="8712" width="10.453125" style="327" customWidth="1"/>
    <col min="8713" max="8713" width="8.7265625" style="327"/>
    <col min="8714" max="8714" width="3.54296875" style="327" customWidth="1"/>
    <col min="8715" max="8715" width="16.453125" style="327" customWidth="1"/>
    <col min="8716" max="8716" width="11.7265625" style="327" customWidth="1"/>
    <col min="8717" max="8717" width="10.1796875" style="327" customWidth="1"/>
    <col min="8718" max="8718" width="15.81640625" style="327" customWidth="1"/>
    <col min="8719" max="8719" width="3.81640625" style="327" customWidth="1"/>
    <col min="8720" max="8720" width="16.453125" style="327" customWidth="1"/>
    <col min="8721" max="8721" width="11.26953125" style="327" customWidth="1"/>
    <col min="8722" max="8722" width="10.26953125" style="327" customWidth="1"/>
    <col min="8723" max="8723" width="10" style="327" customWidth="1"/>
    <col min="8724" max="8959" width="8.7265625" style="327"/>
    <col min="8960" max="8960" width="4" style="327" customWidth="1"/>
    <col min="8961" max="8961" width="15.1796875" style="327" customWidth="1"/>
    <col min="8962" max="8962" width="13.81640625" style="327" customWidth="1"/>
    <col min="8963" max="8963" width="10.1796875" style="327" customWidth="1"/>
    <col min="8964" max="8964" width="8.7265625" style="327"/>
    <col min="8965" max="8965" width="3.453125" style="327" customWidth="1"/>
    <col min="8966" max="8966" width="19.54296875" style="327" customWidth="1"/>
    <col min="8967" max="8967" width="12.26953125" style="327" customWidth="1"/>
    <col min="8968" max="8968" width="10.453125" style="327" customWidth="1"/>
    <col min="8969" max="8969" width="8.7265625" style="327"/>
    <col min="8970" max="8970" width="3.54296875" style="327" customWidth="1"/>
    <col min="8971" max="8971" width="16.453125" style="327" customWidth="1"/>
    <col min="8972" max="8972" width="11.7265625" style="327" customWidth="1"/>
    <col min="8973" max="8973" width="10.1796875" style="327" customWidth="1"/>
    <col min="8974" max="8974" width="15.81640625" style="327" customWidth="1"/>
    <col min="8975" max="8975" width="3.81640625" style="327" customWidth="1"/>
    <col min="8976" max="8976" width="16.453125" style="327" customWidth="1"/>
    <col min="8977" max="8977" width="11.26953125" style="327" customWidth="1"/>
    <col min="8978" max="8978" width="10.26953125" style="327" customWidth="1"/>
    <col min="8979" max="8979" width="10" style="327" customWidth="1"/>
    <col min="8980" max="9215" width="8.7265625" style="327"/>
    <col min="9216" max="9216" width="4" style="327" customWidth="1"/>
    <col min="9217" max="9217" width="15.1796875" style="327" customWidth="1"/>
    <col min="9218" max="9218" width="13.81640625" style="327" customWidth="1"/>
    <col min="9219" max="9219" width="10.1796875" style="327" customWidth="1"/>
    <col min="9220" max="9220" width="8.7265625" style="327"/>
    <col min="9221" max="9221" width="3.453125" style="327" customWidth="1"/>
    <col min="9222" max="9222" width="19.54296875" style="327" customWidth="1"/>
    <col min="9223" max="9223" width="12.26953125" style="327" customWidth="1"/>
    <col min="9224" max="9224" width="10.453125" style="327" customWidth="1"/>
    <col min="9225" max="9225" width="8.7265625" style="327"/>
    <col min="9226" max="9226" width="3.54296875" style="327" customWidth="1"/>
    <col min="9227" max="9227" width="16.453125" style="327" customWidth="1"/>
    <col min="9228" max="9228" width="11.7265625" style="327" customWidth="1"/>
    <col min="9229" max="9229" width="10.1796875" style="327" customWidth="1"/>
    <col min="9230" max="9230" width="15.81640625" style="327" customWidth="1"/>
    <col min="9231" max="9231" width="3.81640625" style="327" customWidth="1"/>
    <col min="9232" max="9232" width="16.453125" style="327" customWidth="1"/>
    <col min="9233" max="9233" width="11.26953125" style="327" customWidth="1"/>
    <col min="9234" max="9234" width="10.26953125" style="327" customWidth="1"/>
    <col min="9235" max="9235" width="10" style="327" customWidth="1"/>
    <col min="9236" max="9471" width="8.7265625" style="327"/>
    <col min="9472" max="9472" width="4" style="327" customWidth="1"/>
    <col min="9473" max="9473" width="15.1796875" style="327" customWidth="1"/>
    <col min="9474" max="9474" width="13.81640625" style="327" customWidth="1"/>
    <col min="9475" max="9475" width="10.1796875" style="327" customWidth="1"/>
    <col min="9476" max="9476" width="8.7265625" style="327"/>
    <col min="9477" max="9477" width="3.453125" style="327" customWidth="1"/>
    <col min="9478" max="9478" width="19.54296875" style="327" customWidth="1"/>
    <col min="9479" max="9479" width="12.26953125" style="327" customWidth="1"/>
    <col min="9480" max="9480" width="10.453125" style="327" customWidth="1"/>
    <col min="9481" max="9481" width="8.7265625" style="327"/>
    <col min="9482" max="9482" width="3.54296875" style="327" customWidth="1"/>
    <col min="9483" max="9483" width="16.453125" style="327" customWidth="1"/>
    <col min="9484" max="9484" width="11.7265625" style="327" customWidth="1"/>
    <col min="9485" max="9485" width="10.1796875" style="327" customWidth="1"/>
    <col min="9486" max="9486" width="15.81640625" style="327" customWidth="1"/>
    <col min="9487" max="9487" width="3.81640625" style="327" customWidth="1"/>
    <col min="9488" max="9488" width="16.453125" style="327" customWidth="1"/>
    <col min="9489" max="9489" width="11.26953125" style="327" customWidth="1"/>
    <col min="9490" max="9490" width="10.26953125" style="327" customWidth="1"/>
    <col min="9491" max="9491" width="10" style="327" customWidth="1"/>
    <col min="9492" max="9727" width="8.7265625" style="327"/>
    <col min="9728" max="9728" width="4" style="327" customWidth="1"/>
    <col min="9729" max="9729" width="15.1796875" style="327" customWidth="1"/>
    <col min="9730" max="9730" width="13.81640625" style="327" customWidth="1"/>
    <col min="9731" max="9731" width="10.1796875" style="327" customWidth="1"/>
    <col min="9732" max="9732" width="8.7265625" style="327"/>
    <col min="9733" max="9733" width="3.453125" style="327" customWidth="1"/>
    <col min="9734" max="9734" width="19.54296875" style="327" customWidth="1"/>
    <col min="9735" max="9735" width="12.26953125" style="327" customWidth="1"/>
    <col min="9736" max="9736" width="10.453125" style="327" customWidth="1"/>
    <col min="9737" max="9737" width="8.7265625" style="327"/>
    <col min="9738" max="9738" width="3.54296875" style="327" customWidth="1"/>
    <col min="9739" max="9739" width="16.453125" style="327" customWidth="1"/>
    <col min="9740" max="9740" width="11.7265625" style="327" customWidth="1"/>
    <col min="9741" max="9741" width="10.1796875" style="327" customWidth="1"/>
    <col min="9742" max="9742" width="15.81640625" style="327" customWidth="1"/>
    <col min="9743" max="9743" width="3.81640625" style="327" customWidth="1"/>
    <col min="9744" max="9744" width="16.453125" style="327" customWidth="1"/>
    <col min="9745" max="9745" width="11.26953125" style="327" customWidth="1"/>
    <col min="9746" max="9746" width="10.26953125" style="327" customWidth="1"/>
    <col min="9747" max="9747" width="10" style="327" customWidth="1"/>
    <col min="9748" max="9983" width="8.7265625" style="327"/>
    <col min="9984" max="9984" width="4" style="327" customWidth="1"/>
    <col min="9985" max="9985" width="15.1796875" style="327" customWidth="1"/>
    <col min="9986" max="9986" width="13.81640625" style="327" customWidth="1"/>
    <col min="9987" max="9987" width="10.1796875" style="327" customWidth="1"/>
    <col min="9988" max="9988" width="8.7265625" style="327"/>
    <col min="9989" max="9989" width="3.453125" style="327" customWidth="1"/>
    <col min="9990" max="9990" width="19.54296875" style="327" customWidth="1"/>
    <col min="9991" max="9991" width="12.26953125" style="327" customWidth="1"/>
    <col min="9992" max="9992" width="10.453125" style="327" customWidth="1"/>
    <col min="9993" max="9993" width="8.7265625" style="327"/>
    <col min="9994" max="9994" width="3.54296875" style="327" customWidth="1"/>
    <col min="9995" max="9995" width="16.453125" style="327" customWidth="1"/>
    <col min="9996" max="9996" width="11.7265625" style="327" customWidth="1"/>
    <col min="9997" max="9997" width="10.1796875" style="327" customWidth="1"/>
    <col min="9998" max="9998" width="15.81640625" style="327" customWidth="1"/>
    <col min="9999" max="9999" width="3.81640625" style="327" customWidth="1"/>
    <col min="10000" max="10000" width="16.453125" style="327" customWidth="1"/>
    <col min="10001" max="10001" width="11.26953125" style="327" customWidth="1"/>
    <col min="10002" max="10002" width="10.26953125" style="327" customWidth="1"/>
    <col min="10003" max="10003" width="10" style="327" customWidth="1"/>
    <col min="10004" max="10239" width="8.7265625" style="327"/>
    <col min="10240" max="10240" width="4" style="327" customWidth="1"/>
    <col min="10241" max="10241" width="15.1796875" style="327" customWidth="1"/>
    <col min="10242" max="10242" width="13.81640625" style="327" customWidth="1"/>
    <col min="10243" max="10243" width="10.1796875" style="327" customWidth="1"/>
    <col min="10244" max="10244" width="8.7265625" style="327"/>
    <col min="10245" max="10245" width="3.453125" style="327" customWidth="1"/>
    <col min="10246" max="10246" width="19.54296875" style="327" customWidth="1"/>
    <col min="10247" max="10247" width="12.26953125" style="327" customWidth="1"/>
    <col min="10248" max="10248" width="10.453125" style="327" customWidth="1"/>
    <col min="10249" max="10249" width="8.7265625" style="327"/>
    <col min="10250" max="10250" width="3.54296875" style="327" customWidth="1"/>
    <col min="10251" max="10251" width="16.453125" style="327" customWidth="1"/>
    <col min="10252" max="10252" width="11.7265625" style="327" customWidth="1"/>
    <col min="10253" max="10253" width="10.1796875" style="327" customWidth="1"/>
    <col min="10254" max="10254" width="15.81640625" style="327" customWidth="1"/>
    <col min="10255" max="10255" width="3.81640625" style="327" customWidth="1"/>
    <col min="10256" max="10256" width="16.453125" style="327" customWidth="1"/>
    <col min="10257" max="10257" width="11.26953125" style="327" customWidth="1"/>
    <col min="10258" max="10258" width="10.26953125" style="327" customWidth="1"/>
    <col min="10259" max="10259" width="10" style="327" customWidth="1"/>
    <col min="10260" max="10495" width="8.7265625" style="327"/>
    <col min="10496" max="10496" width="4" style="327" customWidth="1"/>
    <col min="10497" max="10497" width="15.1796875" style="327" customWidth="1"/>
    <col min="10498" max="10498" width="13.81640625" style="327" customWidth="1"/>
    <col min="10499" max="10499" width="10.1796875" style="327" customWidth="1"/>
    <col min="10500" max="10500" width="8.7265625" style="327"/>
    <col min="10501" max="10501" width="3.453125" style="327" customWidth="1"/>
    <col min="10502" max="10502" width="19.54296875" style="327" customWidth="1"/>
    <col min="10503" max="10503" width="12.26953125" style="327" customWidth="1"/>
    <col min="10504" max="10504" width="10.453125" style="327" customWidth="1"/>
    <col min="10505" max="10505" width="8.7265625" style="327"/>
    <col min="10506" max="10506" width="3.54296875" style="327" customWidth="1"/>
    <col min="10507" max="10507" width="16.453125" style="327" customWidth="1"/>
    <col min="10508" max="10508" width="11.7265625" style="327" customWidth="1"/>
    <col min="10509" max="10509" width="10.1796875" style="327" customWidth="1"/>
    <col min="10510" max="10510" width="15.81640625" style="327" customWidth="1"/>
    <col min="10511" max="10511" width="3.81640625" style="327" customWidth="1"/>
    <col min="10512" max="10512" width="16.453125" style="327" customWidth="1"/>
    <col min="10513" max="10513" width="11.26953125" style="327" customWidth="1"/>
    <col min="10514" max="10514" width="10.26953125" style="327" customWidth="1"/>
    <col min="10515" max="10515" width="10" style="327" customWidth="1"/>
    <col min="10516" max="10751" width="8.7265625" style="327"/>
    <col min="10752" max="10752" width="4" style="327" customWidth="1"/>
    <col min="10753" max="10753" width="15.1796875" style="327" customWidth="1"/>
    <col min="10754" max="10754" width="13.81640625" style="327" customWidth="1"/>
    <col min="10755" max="10755" width="10.1796875" style="327" customWidth="1"/>
    <col min="10756" max="10756" width="8.7265625" style="327"/>
    <col min="10757" max="10757" width="3.453125" style="327" customWidth="1"/>
    <col min="10758" max="10758" width="19.54296875" style="327" customWidth="1"/>
    <col min="10759" max="10759" width="12.26953125" style="327" customWidth="1"/>
    <col min="10760" max="10760" width="10.453125" style="327" customWidth="1"/>
    <col min="10761" max="10761" width="8.7265625" style="327"/>
    <col min="10762" max="10762" width="3.54296875" style="327" customWidth="1"/>
    <col min="10763" max="10763" width="16.453125" style="327" customWidth="1"/>
    <col min="10764" max="10764" width="11.7265625" style="327" customWidth="1"/>
    <col min="10765" max="10765" width="10.1796875" style="327" customWidth="1"/>
    <col min="10766" max="10766" width="15.81640625" style="327" customWidth="1"/>
    <col min="10767" max="10767" width="3.81640625" style="327" customWidth="1"/>
    <col min="10768" max="10768" width="16.453125" style="327" customWidth="1"/>
    <col min="10769" max="10769" width="11.26953125" style="327" customWidth="1"/>
    <col min="10770" max="10770" width="10.26953125" style="327" customWidth="1"/>
    <col min="10771" max="10771" width="10" style="327" customWidth="1"/>
    <col min="10772" max="11007" width="8.7265625" style="327"/>
    <col min="11008" max="11008" width="4" style="327" customWidth="1"/>
    <col min="11009" max="11009" width="15.1796875" style="327" customWidth="1"/>
    <col min="11010" max="11010" width="13.81640625" style="327" customWidth="1"/>
    <col min="11011" max="11011" width="10.1796875" style="327" customWidth="1"/>
    <col min="11012" max="11012" width="8.7265625" style="327"/>
    <col min="11013" max="11013" width="3.453125" style="327" customWidth="1"/>
    <col min="11014" max="11014" width="19.54296875" style="327" customWidth="1"/>
    <col min="11015" max="11015" width="12.26953125" style="327" customWidth="1"/>
    <col min="11016" max="11016" width="10.453125" style="327" customWidth="1"/>
    <col min="11017" max="11017" width="8.7265625" style="327"/>
    <col min="11018" max="11018" width="3.54296875" style="327" customWidth="1"/>
    <col min="11019" max="11019" width="16.453125" style="327" customWidth="1"/>
    <col min="11020" max="11020" width="11.7265625" style="327" customWidth="1"/>
    <col min="11021" max="11021" width="10.1796875" style="327" customWidth="1"/>
    <col min="11022" max="11022" width="15.81640625" style="327" customWidth="1"/>
    <col min="11023" max="11023" width="3.81640625" style="327" customWidth="1"/>
    <col min="11024" max="11024" width="16.453125" style="327" customWidth="1"/>
    <col min="11025" max="11025" width="11.26953125" style="327" customWidth="1"/>
    <col min="11026" max="11026" width="10.26953125" style="327" customWidth="1"/>
    <col min="11027" max="11027" width="10" style="327" customWidth="1"/>
    <col min="11028" max="11263" width="8.7265625" style="327"/>
    <col min="11264" max="11264" width="4" style="327" customWidth="1"/>
    <col min="11265" max="11265" width="15.1796875" style="327" customWidth="1"/>
    <col min="11266" max="11266" width="13.81640625" style="327" customWidth="1"/>
    <col min="11267" max="11267" width="10.1796875" style="327" customWidth="1"/>
    <col min="11268" max="11268" width="8.7265625" style="327"/>
    <col min="11269" max="11269" width="3.453125" style="327" customWidth="1"/>
    <col min="11270" max="11270" width="19.54296875" style="327" customWidth="1"/>
    <col min="11271" max="11271" width="12.26953125" style="327" customWidth="1"/>
    <col min="11272" max="11272" width="10.453125" style="327" customWidth="1"/>
    <col min="11273" max="11273" width="8.7265625" style="327"/>
    <col min="11274" max="11274" width="3.54296875" style="327" customWidth="1"/>
    <col min="11275" max="11275" width="16.453125" style="327" customWidth="1"/>
    <col min="11276" max="11276" width="11.7265625" style="327" customWidth="1"/>
    <col min="11277" max="11277" width="10.1796875" style="327" customWidth="1"/>
    <col min="11278" max="11278" width="15.81640625" style="327" customWidth="1"/>
    <col min="11279" max="11279" width="3.81640625" style="327" customWidth="1"/>
    <col min="11280" max="11280" width="16.453125" style="327" customWidth="1"/>
    <col min="11281" max="11281" width="11.26953125" style="327" customWidth="1"/>
    <col min="11282" max="11282" width="10.26953125" style="327" customWidth="1"/>
    <col min="11283" max="11283" width="10" style="327" customWidth="1"/>
    <col min="11284" max="11519" width="8.7265625" style="327"/>
    <col min="11520" max="11520" width="4" style="327" customWidth="1"/>
    <col min="11521" max="11521" width="15.1796875" style="327" customWidth="1"/>
    <col min="11522" max="11522" width="13.81640625" style="327" customWidth="1"/>
    <col min="11523" max="11523" width="10.1796875" style="327" customWidth="1"/>
    <col min="11524" max="11524" width="8.7265625" style="327"/>
    <col min="11525" max="11525" width="3.453125" style="327" customWidth="1"/>
    <col min="11526" max="11526" width="19.54296875" style="327" customWidth="1"/>
    <col min="11527" max="11527" width="12.26953125" style="327" customWidth="1"/>
    <col min="11528" max="11528" width="10.453125" style="327" customWidth="1"/>
    <col min="11529" max="11529" width="8.7265625" style="327"/>
    <col min="11530" max="11530" width="3.54296875" style="327" customWidth="1"/>
    <col min="11531" max="11531" width="16.453125" style="327" customWidth="1"/>
    <col min="11532" max="11532" width="11.7265625" style="327" customWidth="1"/>
    <col min="11533" max="11533" width="10.1796875" style="327" customWidth="1"/>
    <col min="11534" max="11534" width="15.81640625" style="327" customWidth="1"/>
    <col min="11535" max="11535" width="3.81640625" style="327" customWidth="1"/>
    <col min="11536" max="11536" width="16.453125" style="327" customWidth="1"/>
    <col min="11537" max="11537" width="11.26953125" style="327" customWidth="1"/>
    <col min="11538" max="11538" width="10.26953125" style="327" customWidth="1"/>
    <col min="11539" max="11539" width="10" style="327" customWidth="1"/>
    <col min="11540" max="11775" width="8.7265625" style="327"/>
    <col min="11776" max="11776" width="4" style="327" customWidth="1"/>
    <col min="11777" max="11777" width="15.1796875" style="327" customWidth="1"/>
    <col min="11778" max="11778" width="13.81640625" style="327" customWidth="1"/>
    <col min="11779" max="11779" width="10.1796875" style="327" customWidth="1"/>
    <col min="11780" max="11780" width="8.7265625" style="327"/>
    <col min="11781" max="11781" width="3.453125" style="327" customWidth="1"/>
    <col min="11782" max="11782" width="19.54296875" style="327" customWidth="1"/>
    <col min="11783" max="11783" width="12.26953125" style="327" customWidth="1"/>
    <col min="11784" max="11784" width="10.453125" style="327" customWidth="1"/>
    <col min="11785" max="11785" width="8.7265625" style="327"/>
    <col min="11786" max="11786" width="3.54296875" style="327" customWidth="1"/>
    <col min="11787" max="11787" width="16.453125" style="327" customWidth="1"/>
    <col min="11788" max="11788" width="11.7265625" style="327" customWidth="1"/>
    <col min="11789" max="11789" width="10.1796875" style="327" customWidth="1"/>
    <col min="11790" max="11790" width="15.81640625" style="327" customWidth="1"/>
    <col min="11791" max="11791" width="3.81640625" style="327" customWidth="1"/>
    <col min="11792" max="11792" width="16.453125" style="327" customWidth="1"/>
    <col min="11793" max="11793" width="11.26953125" style="327" customWidth="1"/>
    <col min="11794" max="11794" width="10.26953125" style="327" customWidth="1"/>
    <col min="11795" max="11795" width="10" style="327" customWidth="1"/>
    <col min="11796" max="12031" width="8.7265625" style="327"/>
    <col min="12032" max="12032" width="4" style="327" customWidth="1"/>
    <col min="12033" max="12033" width="15.1796875" style="327" customWidth="1"/>
    <col min="12034" max="12034" width="13.81640625" style="327" customWidth="1"/>
    <col min="12035" max="12035" width="10.1796875" style="327" customWidth="1"/>
    <col min="12036" max="12036" width="8.7265625" style="327"/>
    <col min="12037" max="12037" width="3.453125" style="327" customWidth="1"/>
    <col min="12038" max="12038" width="19.54296875" style="327" customWidth="1"/>
    <col min="12039" max="12039" width="12.26953125" style="327" customWidth="1"/>
    <col min="12040" max="12040" width="10.453125" style="327" customWidth="1"/>
    <col min="12041" max="12041" width="8.7265625" style="327"/>
    <col min="12042" max="12042" width="3.54296875" style="327" customWidth="1"/>
    <col min="12043" max="12043" width="16.453125" style="327" customWidth="1"/>
    <col min="12044" max="12044" width="11.7265625" style="327" customWidth="1"/>
    <col min="12045" max="12045" width="10.1796875" style="327" customWidth="1"/>
    <col min="12046" max="12046" width="15.81640625" style="327" customWidth="1"/>
    <col min="12047" max="12047" width="3.81640625" style="327" customWidth="1"/>
    <col min="12048" max="12048" width="16.453125" style="327" customWidth="1"/>
    <col min="12049" max="12049" width="11.26953125" style="327" customWidth="1"/>
    <col min="12050" max="12050" width="10.26953125" style="327" customWidth="1"/>
    <col min="12051" max="12051" width="10" style="327" customWidth="1"/>
    <col min="12052" max="12287" width="8.7265625" style="327"/>
    <col min="12288" max="12288" width="4" style="327" customWidth="1"/>
    <col min="12289" max="12289" width="15.1796875" style="327" customWidth="1"/>
    <col min="12290" max="12290" width="13.81640625" style="327" customWidth="1"/>
    <col min="12291" max="12291" width="10.1796875" style="327" customWidth="1"/>
    <col min="12292" max="12292" width="8.7265625" style="327"/>
    <col min="12293" max="12293" width="3.453125" style="327" customWidth="1"/>
    <col min="12294" max="12294" width="19.54296875" style="327" customWidth="1"/>
    <col min="12295" max="12295" width="12.26953125" style="327" customWidth="1"/>
    <col min="12296" max="12296" width="10.453125" style="327" customWidth="1"/>
    <col min="12297" max="12297" width="8.7265625" style="327"/>
    <col min="12298" max="12298" width="3.54296875" style="327" customWidth="1"/>
    <col min="12299" max="12299" width="16.453125" style="327" customWidth="1"/>
    <col min="12300" max="12300" width="11.7265625" style="327" customWidth="1"/>
    <col min="12301" max="12301" width="10.1796875" style="327" customWidth="1"/>
    <col min="12302" max="12302" width="15.81640625" style="327" customWidth="1"/>
    <col min="12303" max="12303" width="3.81640625" style="327" customWidth="1"/>
    <col min="12304" max="12304" width="16.453125" style="327" customWidth="1"/>
    <col min="12305" max="12305" width="11.26953125" style="327" customWidth="1"/>
    <col min="12306" max="12306" width="10.26953125" style="327" customWidth="1"/>
    <col min="12307" max="12307" width="10" style="327" customWidth="1"/>
    <col min="12308" max="12543" width="8.7265625" style="327"/>
    <col min="12544" max="12544" width="4" style="327" customWidth="1"/>
    <col min="12545" max="12545" width="15.1796875" style="327" customWidth="1"/>
    <col min="12546" max="12546" width="13.81640625" style="327" customWidth="1"/>
    <col min="12547" max="12547" width="10.1796875" style="327" customWidth="1"/>
    <col min="12548" max="12548" width="8.7265625" style="327"/>
    <col min="12549" max="12549" width="3.453125" style="327" customWidth="1"/>
    <col min="12550" max="12550" width="19.54296875" style="327" customWidth="1"/>
    <col min="12551" max="12551" width="12.26953125" style="327" customWidth="1"/>
    <col min="12552" max="12552" width="10.453125" style="327" customWidth="1"/>
    <col min="12553" max="12553" width="8.7265625" style="327"/>
    <col min="12554" max="12554" width="3.54296875" style="327" customWidth="1"/>
    <col min="12555" max="12555" width="16.453125" style="327" customWidth="1"/>
    <col min="12556" max="12556" width="11.7265625" style="327" customWidth="1"/>
    <col min="12557" max="12557" width="10.1796875" style="327" customWidth="1"/>
    <col min="12558" max="12558" width="15.81640625" style="327" customWidth="1"/>
    <col min="12559" max="12559" width="3.81640625" style="327" customWidth="1"/>
    <col min="12560" max="12560" width="16.453125" style="327" customWidth="1"/>
    <col min="12561" max="12561" width="11.26953125" style="327" customWidth="1"/>
    <col min="12562" max="12562" width="10.26953125" style="327" customWidth="1"/>
    <col min="12563" max="12563" width="10" style="327" customWidth="1"/>
    <col min="12564" max="12799" width="8.7265625" style="327"/>
    <col min="12800" max="12800" width="4" style="327" customWidth="1"/>
    <col min="12801" max="12801" width="15.1796875" style="327" customWidth="1"/>
    <col min="12802" max="12802" width="13.81640625" style="327" customWidth="1"/>
    <col min="12803" max="12803" width="10.1796875" style="327" customWidth="1"/>
    <col min="12804" max="12804" width="8.7265625" style="327"/>
    <col min="12805" max="12805" width="3.453125" style="327" customWidth="1"/>
    <col min="12806" max="12806" width="19.54296875" style="327" customWidth="1"/>
    <col min="12807" max="12807" width="12.26953125" style="327" customWidth="1"/>
    <col min="12808" max="12808" width="10.453125" style="327" customWidth="1"/>
    <col min="12809" max="12809" width="8.7265625" style="327"/>
    <col min="12810" max="12810" width="3.54296875" style="327" customWidth="1"/>
    <col min="12811" max="12811" width="16.453125" style="327" customWidth="1"/>
    <col min="12812" max="12812" width="11.7265625" style="327" customWidth="1"/>
    <col min="12813" max="12813" width="10.1796875" style="327" customWidth="1"/>
    <col min="12814" max="12814" width="15.81640625" style="327" customWidth="1"/>
    <col min="12815" max="12815" width="3.81640625" style="327" customWidth="1"/>
    <col min="12816" max="12816" width="16.453125" style="327" customWidth="1"/>
    <col min="12817" max="12817" width="11.26953125" style="327" customWidth="1"/>
    <col min="12818" max="12818" width="10.26953125" style="327" customWidth="1"/>
    <col min="12819" max="12819" width="10" style="327" customWidth="1"/>
    <col min="12820" max="13055" width="8.7265625" style="327"/>
    <col min="13056" max="13056" width="4" style="327" customWidth="1"/>
    <col min="13057" max="13057" width="15.1796875" style="327" customWidth="1"/>
    <col min="13058" max="13058" width="13.81640625" style="327" customWidth="1"/>
    <col min="13059" max="13059" width="10.1796875" style="327" customWidth="1"/>
    <col min="13060" max="13060" width="8.7265625" style="327"/>
    <col min="13061" max="13061" width="3.453125" style="327" customWidth="1"/>
    <col min="13062" max="13062" width="19.54296875" style="327" customWidth="1"/>
    <col min="13063" max="13063" width="12.26953125" style="327" customWidth="1"/>
    <col min="13064" max="13064" width="10.453125" style="327" customWidth="1"/>
    <col min="13065" max="13065" width="8.7265625" style="327"/>
    <col min="13066" max="13066" width="3.54296875" style="327" customWidth="1"/>
    <col min="13067" max="13067" width="16.453125" style="327" customWidth="1"/>
    <col min="13068" max="13068" width="11.7265625" style="327" customWidth="1"/>
    <col min="13069" max="13069" width="10.1796875" style="327" customWidth="1"/>
    <col min="13070" max="13070" width="15.81640625" style="327" customWidth="1"/>
    <col min="13071" max="13071" width="3.81640625" style="327" customWidth="1"/>
    <col min="13072" max="13072" width="16.453125" style="327" customWidth="1"/>
    <col min="13073" max="13073" width="11.26953125" style="327" customWidth="1"/>
    <col min="13074" max="13074" width="10.26953125" style="327" customWidth="1"/>
    <col min="13075" max="13075" width="10" style="327" customWidth="1"/>
    <col min="13076" max="13311" width="8.7265625" style="327"/>
    <col min="13312" max="13312" width="4" style="327" customWidth="1"/>
    <col min="13313" max="13313" width="15.1796875" style="327" customWidth="1"/>
    <col min="13314" max="13314" width="13.81640625" style="327" customWidth="1"/>
    <col min="13315" max="13315" width="10.1796875" style="327" customWidth="1"/>
    <col min="13316" max="13316" width="8.7265625" style="327"/>
    <col min="13317" max="13317" width="3.453125" style="327" customWidth="1"/>
    <col min="13318" max="13318" width="19.54296875" style="327" customWidth="1"/>
    <col min="13319" max="13319" width="12.26953125" style="327" customWidth="1"/>
    <col min="13320" max="13320" width="10.453125" style="327" customWidth="1"/>
    <col min="13321" max="13321" width="8.7265625" style="327"/>
    <col min="13322" max="13322" width="3.54296875" style="327" customWidth="1"/>
    <col min="13323" max="13323" width="16.453125" style="327" customWidth="1"/>
    <col min="13324" max="13324" width="11.7265625" style="327" customWidth="1"/>
    <col min="13325" max="13325" width="10.1796875" style="327" customWidth="1"/>
    <col min="13326" max="13326" width="15.81640625" style="327" customWidth="1"/>
    <col min="13327" max="13327" width="3.81640625" style="327" customWidth="1"/>
    <col min="13328" max="13328" width="16.453125" style="327" customWidth="1"/>
    <col min="13329" max="13329" width="11.26953125" style="327" customWidth="1"/>
    <col min="13330" max="13330" width="10.26953125" style="327" customWidth="1"/>
    <col min="13331" max="13331" width="10" style="327" customWidth="1"/>
    <col min="13332" max="13567" width="8.7265625" style="327"/>
    <col min="13568" max="13568" width="4" style="327" customWidth="1"/>
    <col min="13569" max="13569" width="15.1796875" style="327" customWidth="1"/>
    <col min="13570" max="13570" width="13.81640625" style="327" customWidth="1"/>
    <col min="13571" max="13571" width="10.1796875" style="327" customWidth="1"/>
    <col min="13572" max="13572" width="8.7265625" style="327"/>
    <col min="13573" max="13573" width="3.453125" style="327" customWidth="1"/>
    <col min="13574" max="13574" width="19.54296875" style="327" customWidth="1"/>
    <col min="13575" max="13575" width="12.26953125" style="327" customWidth="1"/>
    <col min="13576" max="13576" width="10.453125" style="327" customWidth="1"/>
    <col min="13577" max="13577" width="8.7265625" style="327"/>
    <col min="13578" max="13578" width="3.54296875" style="327" customWidth="1"/>
    <col min="13579" max="13579" width="16.453125" style="327" customWidth="1"/>
    <col min="13580" max="13580" width="11.7265625" style="327" customWidth="1"/>
    <col min="13581" max="13581" width="10.1796875" style="327" customWidth="1"/>
    <col min="13582" max="13582" width="15.81640625" style="327" customWidth="1"/>
    <col min="13583" max="13583" width="3.81640625" style="327" customWidth="1"/>
    <col min="13584" max="13584" width="16.453125" style="327" customWidth="1"/>
    <col min="13585" max="13585" width="11.26953125" style="327" customWidth="1"/>
    <col min="13586" max="13586" width="10.26953125" style="327" customWidth="1"/>
    <col min="13587" max="13587" width="10" style="327" customWidth="1"/>
    <col min="13588" max="13823" width="8.7265625" style="327"/>
    <col min="13824" max="13824" width="4" style="327" customWidth="1"/>
    <col min="13825" max="13825" width="15.1796875" style="327" customWidth="1"/>
    <col min="13826" max="13826" width="13.81640625" style="327" customWidth="1"/>
    <col min="13827" max="13827" width="10.1796875" style="327" customWidth="1"/>
    <col min="13828" max="13828" width="8.7265625" style="327"/>
    <col min="13829" max="13829" width="3.453125" style="327" customWidth="1"/>
    <col min="13830" max="13830" width="19.54296875" style="327" customWidth="1"/>
    <col min="13831" max="13831" width="12.26953125" style="327" customWidth="1"/>
    <col min="13832" max="13832" width="10.453125" style="327" customWidth="1"/>
    <col min="13833" max="13833" width="8.7265625" style="327"/>
    <col min="13834" max="13834" width="3.54296875" style="327" customWidth="1"/>
    <col min="13835" max="13835" width="16.453125" style="327" customWidth="1"/>
    <col min="13836" max="13836" width="11.7265625" style="327" customWidth="1"/>
    <col min="13837" max="13837" width="10.1796875" style="327" customWidth="1"/>
    <col min="13838" max="13838" width="15.81640625" style="327" customWidth="1"/>
    <col min="13839" max="13839" width="3.81640625" style="327" customWidth="1"/>
    <col min="13840" max="13840" width="16.453125" style="327" customWidth="1"/>
    <col min="13841" max="13841" width="11.26953125" style="327" customWidth="1"/>
    <col min="13842" max="13842" width="10.26953125" style="327" customWidth="1"/>
    <col min="13843" max="13843" width="10" style="327" customWidth="1"/>
    <col min="13844" max="14079" width="8.7265625" style="327"/>
    <col min="14080" max="14080" width="4" style="327" customWidth="1"/>
    <col min="14081" max="14081" width="15.1796875" style="327" customWidth="1"/>
    <col min="14082" max="14082" width="13.81640625" style="327" customWidth="1"/>
    <col min="14083" max="14083" width="10.1796875" style="327" customWidth="1"/>
    <col min="14084" max="14084" width="8.7265625" style="327"/>
    <col min="14085" max="14085" width="3.453125" style="327" customWidth="1"/>
    <col min="14086" max="14086" width="19.54296875" style="327" customWidth="1"/>
    <col min="14087" max="14087" width="12.26953125" style="327" customWidth="1"/>
    <col min="14088" max="14088" width="10.453125" style="327" customWidth="1"/>
    <col min="14089" max="14089" width="8.7265625" style="327"/>
    <col min="14090" max="14090" width="3.54296875" style="327" customWidth="1"/>
    <col min="14091" max="14091" width="16.453125" style="327" customWidth="1"/>
    <col min="14092" max="14092" width="11.7265625" style="327" customWidth="1"/>
    <col min="14093" max="14093" width="10.1796875" style="327" customWidth="1"/>
    <col min="14094" max="14094" width="15.81640625" style="327" customWidth="1"/>
    <col min="14095" max="14095" width="3.81640625" style="327" customWidth="1"/>
    <col min="14096" max="14096" width="16.453125" style="327" customWidth="1"/>
    <col min="14097" max="14097" width="11.26953125" style="327" customWidth="1"/>
    <col min="14098" max="14098" width="10.26953125" style="327" customWidth="1"/>
    <col min="14099" max="14099" width="10" style="327" customWidth="1"/>
    <col min="14100" max="14335" width="8.7265625" style="327"/>
    <col min="14336" max="14336" width="4" style="327" customWidth="1"/>
    <col min="14337" max="14337" width="15.1796875" style="327" customWidth="1"/>
    <col min="14338" max="14338" width="13.81640625" style="327" customWidth="1"/>
    <col min="14339" max="14339" width="10.1796875" style="327" customWidth="1"/>
    <col min="14340" max="14340" width="8.7265625" style="327"/>
    <col min="14341" max="14341" width="3.453125" style="327" customWidth="1"/>
    <col min="14342" max="14342" width="19.54296875" style="327" customWidth="1"/>
    <col min="14343" max="14343" width="12.26953125" style="327" customWidth="1"/>
    <col min="14344" max="14344" width="10.453125" style="327" customWidth="1"/>
    <col min="14345" max="14345" width="8.7265625" style="327"/>
    <col min="14346" max="14346" width="3.54296875" style="327" customWidth="1"/>
    <col min="14347" max="14347" width="16.453125" style="327" customWidth="1"/>
    <col min="14348" max="14348" width="11.7265625" style="327" customWidth="1"/>
    <col min="14349" max="14349" width="10.1796875" style="327" customWidth="1"/>
    <col min="14350" max="14350" width="15.81640625" style="327" customWidth="1"/>
    <col min="14351" max="14351" width="3.81640625" style="327" customWidth="1"/>
    <col min="14352" max="14352" width="16.453125" style="327" customWidth="1"/>
    <col min="14353" max="14353" width="11.26953125" style="327" customWidth="1"/>
    <col min="14354" max="14354" width="10.26953125" style="327" customWidth="1"/>
    <col min="14355" max="14355" width="10" style="327" customWidth="1"/>
    <col min="14356" max="14591" width="8.7265625" style="327"/>
    <col min="14592" max="14592" width="4" style="327" customWidth="1"/>
    <col min="14593" max="14593" width="15.1796875" style="327" customWidth="1"/>
    <col min="14594" max="14594" width="13.81640625" style="327" customWidth="1"/>
    <col min="14595" max="14595" width="10.1796875" style="327" customWidth="1"/>
    <col min="14596" max="14596" width="8.7265625" style="327"/>
    <col min="14597" max="14597" width="3.453125" style="327" customWidth="1"/>
    <col min="14598" max="14598" width="19.54296875" style="327" customWidth="1"/>
    <col min="14599" max="14599" width="12.26953125" style="327" customWidth="1"/>
    <col min="14600" max="14600" width="10.453125" style="327" customWidth="1"/>
    <col min="14601" max="14601" width="8.7265625" style="327"/>
    <col min="14602" max="14602" width="3.54296875" style="327" customWidth="1"/>
    <col min="14603" max="14603" width="16.453125" style="327" customWidth="1"/>
    <col min="14604" max="14604" width="11.7265625" style="327" customWidth="1"/>
    <col min="14605" max="14605" width="10.1796875" style="327" customWidth="1"/>
    <col min="14606" max="14606" width="15.81640625" style="327" customWidth="1"/>
    <col min="14607" max="14607" width="3.81640625" style="327" customWidth="1"/>
    <col min="14608" max="14608" width="16.453125" style="327" customWidth="1"/>
    <col min="14609" max="14609" width="11.26953125" style="327" customWidth="1"/>
    <col min="14610" max="14610" width="10.26953125" style="327" customWidth="1"/>
    <col min="14611" max="14611" width="10" style="327" customWidth="1"/>
    <col min="14612" max="14847" width="8.7265625" style="327"/>
    <col min="14848" max="14848" width="4" style="327" customWidth="1"/>
    <col min="14849" max="14849" width="15.1796875" style="327" customWidth="1"/>
    <col min="14850" max="14850" width="13.81640625" style="327" customWidth="1"/>
    <col min="14851" max="14851" width="10.1796875" style="327" customWidth="1"/>
    <col min="14852" max="14852" width="8.7265625" style="327"/>
    <col min="14853" max="14853" width="3.453125" style="327" customWidth="1"/>
    <col min="14854" max="14854" width="19.54296875" style="327" customWidth="1"/>
    <col min="14855" max="14855" width="12.26953125" style="327" customWidth="1"/>
    <col min="14856" max="14856" width="10.453125" style="327" customWidth="1"/>
    <col min="14857" max="14857" width="8.7265625" style="327"/>
    <col min="14858" max="14858" width="3.54296875" style="327" customWidth="1"/>
    <col min="14859" max="14859" width="16.453125" style="327" customWidth="1"/>
    <col min="14860" max="14860" width="11.7265625" style="327" customWidth="1"/>
    <col min="14861" max="14861" width="10.1796875" style="327" customWidth="1"/>
    <col min="14862" max="14862" width="15.81640625" style="327" customWidth="1"/>
    <col min="14863" max="14863" width="3.81640625" style="327" customWidth="1"/>
    <col min="14864" max="14864" width="16.453125" style="327" customWidth="1"/>
    <col min="14865" max="14865" width="11.26953125" style="327" customWidth="1"/>
    <col min="14866" max="14866" width="10.26953125" style="327" customWidth="1"/>
    <col min="14867" max="14867" width="10" style="327" customWidth="1"/>
    <col min="14868" max="15103" width="8.7265625" style="327"/>
    <col min="15104" max="15104" width="4" style="327" customWidth="1"/>
    <col min="15105" max="15105" width="15.1796875" style="327" customWidth="1"/>
    <col min="15106" max="15106" width="13.81640625" style="327" customWidth="1"/>
    <col min="15107" max="15107" width="10.1796875" style="327" customWidth="1"/>
    <col min="15108" max="15108" width="8.7265625" style="327"/>
    <col min="15109" max="15109" width="3.453125" style="327" customWidth="1"/>
    <col min="15110" max="15110" width="19.54296875" style="327" customWidth="1"/>
    <col min="15111" max="15111" width="12.26953125" style="327" customWidth="1"/>
    <col min="15112" max="15112" width="10.453125" style="327" customWidth="1"/>
    <col min="15113" max="15113" width="8.7265625" style="327"/>
    <col min="15114" max="15114" width="3.54296875" style="327" customWidth="1"/>
    <col min="15115" max="15115" width="16.453125" style="327" customWidth="1"/>
    <col min="15116" max="15116" width="11.7265625" style="327" customWidth="1"/>
    <col min="15117" max="15117" width="10.1796875" style="327" customWidth="1"/>
    <col min="15118" max="15118" width="15.81640625" style="327" customWidth="1"/>
    <col min="15119" max="15119" width="3.81640625" style="327" customWidth="1"/>
    <col min="15120" max="15120" width="16.453125" style="327" customWidth="1"/>
    <col min="15121" max="15121" width="11.26953125" style="327" customWidth="1"/>
    <col min="15122" max="15122" width="10.26953125" style="327" customWidth="1"/>
    <col min="15123" max="15123" width="10" style="327" customWidth="1"/>
    <col min="15124" max="15359" width="8.7265625" style="327"/>
    <col min="15360" max="15360" width="4" style="327" customWidth="1"/>
    <col min="15361" max="15361" width="15.1796875" style="327" customWidth="1"/>
    <col min="15362" max="15362" width="13.81640625" style="327" customWidth="1"/>
    <col min="15363" max="15363" width="10.1796875" style="327" customWidth="1"/>
    <col min="15364" max="15364" width="8.7265625" style="327"/>
    <col min="15365" max="15365" width="3.453125" style="327" customWidth="1"/>
    <col min="15366" max="15366" width="19.54296875" style="327" customWidth="1"/>
    <col min="15367" max="15367" width="12.26953125" style="327" customWidth="1"/>
    <col min="15368" max="15368" width="10.453125" style="327" customWidth="1"/>
    <col min="15369" max="15369" width="8.7265625" style="327"/>
    <col min="15370" max="15370" width="3.54296875" style="327" customWidth="1"/>
    <col min="15371" max="15371" width="16.453125" style="327" customWidth="1"/>
    <col min="15372" max="15372" width="11.7265625" style="327" customWidth="1"/>
    <col min="15373" max="15373" width="10.1796875" style="327" customWidth="1"/>
    <col min="15374" max="15374" width="15.81640625" style="327" customWidth="1"/>
    <col min="15375" max="15375" width="3.81640625" style="327" customWidth="1"/>
    <col min="15376" max="15376" width="16.453125" style="327" customWidth="1"/>
    <col min="15377" max="15377" width="11.26953125" style="327" customWidth="1"/>
    <col min="15378" max="15378" width="10.26953125" style="327" customWidth="1"/>
    <col min="15379" max="15379" width="10" style="327" customWidth="1"/>
    <col min="15380" max="15615" width="8.7265625" style="327"/>
    <col min="15616" max="15616" width="4" style="327" customWidth="1"/>
    <col min="15617" max="15617" width="15.1796875" style="327" customWidth="1"/>
    <col min="15618" max="15618" width="13.81640625" style="327" customWidth="1"/>
    <col min="15619" max="15619" width="10.1796875" style="327" customWidth="1"/>
    <col min="15620" max="15620" width="8.7265625" style="327"/>
    <col min="15621" max="15621" width="3.453125" style="327" customWidth="1"/>
    <col min="15622" max="15622" width="19.54296875" style="327" customWidth="1"/>
    <col min="15623" max="15623" width="12.26953125" style="327" customWidth="1"/>
    <col min="15624" max="15624" width="10.453125" style="327" customWidth="1"/>
    <col min="15625" max="15625" width="8.7265625" style="327"/>
    <col min="15626" max="15626" width="3.54296875" style="327" customWidth="1"/>
    <col min="15627" max="15627" width="16.453125" style="327" customWidth="1"/>
    <col min="15628" max="15628" width="11.7265625" style="327" customWidth="1"/>
    <col min="15629" max="15629" width="10.1796875" style="327" customWidth="1"/>
    <col min="15630" max="15630" width="15.81640625" style="327" customWidth="1"/>
    <col min="15631" max="15631" width="3.81640625" style="327" customWidth="1"/>
    <col min="15632" max="15632" width="16.453125" style="327" customWidth="1"/>
    <col min="15633" max="15633" width="11.26953125" style="327" customWidth="1"/>
    <col min="15634" max="15634" width="10.26953125" style="327" customWidth="1"/>
    <col min="15635" max="15635" width="10" style="327" customWidth="1"/>
    <col min="15636" max="15871" width="8.7265625" style="327"/>
    <col min="15872" max="15872" width="4" style="327" customWidth="1"/>
    <col min="15873" max="15873" width="15.1796875" style="327" customWidth="1"/>
    <col min="15874" max="15874" width="13.81640625" style="327" customWidth="1"/>
    <col min="15875" max="15875" width="10.1796875" style="327" customWidth="1"/>
    <col min="15876" max="15876" width="8.7265625" style="327"/>
    <col min="15877" max="15877" width="3.453125" style="327" customWidth="1"/>
    <col min="15878" max="15878" width="19.54296875" style="327" customWidth="1"/>
    <col min="15879" max="15879" width="12.26953125" style="327" customWidth="1"/>
    <col min="15880" max="15880" width="10.453125" style="327" customWidth="1"/>
    <col min="15881" max="15881" width="8.7265625" style="327"/>
    <col min="15882" max="15882" width="3.54296875" style="327" customWidth="1"/>
    <col min="15883" max="15883" width="16.453125" style="327" customWidth="1"/>
    <col min="15884" max="15884" width="11.7265625" style="327" customWidth="1"/>
    <col min="15885" max="15885" width="10.1796875" style="327" customWidth="1"/>
    <col min="15886" max="15886" width="15.81640625" style="327" customWidth="1"/>
    <col min="15887" max="15887" width="3.81640625" style="327" customWidth="1"/>
    <col min="15888" max="15888" width="16.453125" style="327" customWidth="1"/>
    <col min="15889" max="15889" width="11.26953125" style="327" customWidth="1"/>
    <col min="15890" max="15890" width="10.26953125" style="327" customWidth="1"/>
    <col min="15891" max="15891" width="10" style="327" customWidth="1"/>
    <col min="15892" max="16127" width="8.7265625" style="327"/>
    <col min="16128" max="16128" width="4" style="327" customWidth="1"/>
    <col min="16129" max="16129" width="15.1796875" style="327" customWidth="1"/>
    <col min="16130" max="16130" width="13.81640625" style="327" customWidth="1"/>
    <col min="16131" max="16131" width="10.1796875" style="327" customWidth="1"/>
    <col min="16132" max="16132" width="8.7265625" style="327"/>
    <col min="16133" max="16133" width="3.453125" style="327" customWidth="1"/>
    <col min="16134" max="16134" width="19.54296875" style="327" customWidth="1"/>
    <col min="16135" max="16135" width="12.26953125" style="327" customWidth="1"/>
    <col min="16136" max="16136" width="10.453125" style="327" customWidth="1"/>
    <col min="16137" max="16137" width="8.7265625" style="327"/>
    <col min="16138" max="16138" width="3.54296875" style="327" customWidth="1"/>
    <col min="16139" max="16139" width="16.453125" style="327" customWidth="1"/>
    <col min="16140" max="16140" width="11.7265625" style="327" customWidth="1"/>
    <col min="16141" max="16141" width="10.1796875" style="327" customWidth="1"/>
    <col min="16142" max="16142" width="15.81640625" style="327" customWidth="1"/>
    <col min="16143" max="16143" width="3.81640625" style="327" customWidth="1"/>
    <col min="16144" max="16144" width="16.453125" style="327" customWidth="1"/>
    <col min="16145" max="16145" width="11.26953125" style="327" customWidth="1"/>
    <col min="16146" max="16146" width="10.26953125" style="327" customWidth="1"/>
    <col min="16147" max="16147" width="10" style="327" customWidth="1"/>
    <col min="16148" max="16384" width="8.7265625" style="327"/>
  </cols>
  <sheetData>
    <row r="1" spans="1:27" ht="18.5">
      <c r="A1" s="368" t="s">
        <v>212</v>
      </c>
    </row>
    <row r="2" spans="1:27" ht="18" customHeight="1">
      <c r="A2" s="1318" t="s">
        <v>519</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row>
    <row r="3" spans="1:27" ht="18" customHeight="1">
      <c r="A3" s="1319" t="s">
        <v>515</v>
      </c>
      <c r="B3" s="1319"/>
      <c r="C3" s="1319"/>
      <c r="D3" s="1319"/>
      <c r="E3" s="1319"/>
      <c r="F3" s="1319"/>
      <c r="G3" s="1319"/>
      <c r="H3" s="397"/>
      <c r="I3" s="397"/>
      <c r="J3" s="397"/>
      <c r="K3" s="397"/>
      <c r="L3" s="397"/>
      <c r="M3" s="397"/>
      <c r="N3" s="397"/>
      <c r="O3" s="397"/>
      <c r="P3" s="397"/>
      <c r="Q3" s="397"/>
      <c r="R3" s="397"/>
      <c r="S3" s="397"/>
      <c r="T3" s="397"/>
      <c r="U3" s="397"/>
      <c r="V3" s="397"/>
      <c r="W3" s="397"/>
      <c r="X3" s="397"/>
      <c r="Y3" s="397"/>
      <c r="Z3" s="397"/>
      <c r="AA3" s="397"/>
    </row>
    <row r="5" spans="1:27" s="398" customFormat="1" ht="14.5">
      <c r="A5" s="371" t="s">
        <v>124</v>
      </c>
      <c r="B5" s="371" t="s">
        <v>125</v>
      </c>
      <c r="C5" s="372"/>
      <c r="D5" s="372"/>
      <c r="E5" s="372"/>
      <c r="F5" s="371" t="s">
        <v>126</v>
      </c>
      <c r="G5" s="373" t="s">
        <v>127</v>
      </c>
      <c r="H5" s="372"/>
      <c r="I5" s="372"/>
      <c r="J5" s="372"/>
      <c r="K5" s="371" t="s">
        <v>128</v>
      </c>
      <c r="L5" s="375" t="s">
        <v>129</v>
      </c>
      <c r="M5" s="372"/>
      <c r="N5" s="376"/>
      <c r="O5" s="372"/>
      <c r="P5" s="371" t="s">
        <v>130</v>
      </c>
      <c r="Q5" s="375" t="s">
        <v>131</v>
      </c>
      <c r="R5" s="372"/>
      <c r="S5" s="372"/>
    </row>
    <row r="6" spans="1:27" ht="4.5" customHeight="1" thickBot="1"/>
    <row r="7" spans="1:27" ht="29.5" thickBot="1">
      <c r="A7" s="377" t="s">
        <v>132</v>
      </c>
      <c r="B7" s="378" t="s">
        <v>133</v>
      </c>
      <c r="C7" s="379" t="s">
        <v>134</v>
      </c>
      <c r="D7" s="399" t="s">
        <v>135</v>
      </c>
      <c r="E7" s="400"/>
      <c r="F7" s="377" t="s">
        <v>132</v>
      </c>
      <c r="G7" s="378" t="s">
        <v>133</v>
      </c>
      <c r="H7" s="379" t="s">
        <v>134</v>
      </c>
      <c r="I7" s="399" t="s">
        <v>135</v>
      </c>
      <c r="K7" s="377" t="s">
        <v>132</v>
      </c>
      <c r="L7" s="378" t="s">
        <v>133</v>
      </c>
      <c r="M7" s="379" t="s">
        <v>136</v>
      </c>
      <c r="N7" s="399" t="s">
        <v>135</v>
      </c>
      <c r="P7" s="377" t="s">
        <v>132</v>
      </c>
      <c r="Q7" s="378" t="s">
        <v>133</v>
      </c>
      <c r="R7" s="379" t="s">
        <v>136</v>
      </c>
      <c r="S7" s="399" t="s">
        <v>135</v>
      </c>
    </row>
    <row r="8" spans="1:27" ht="15.5">
      <c r="A8" s="386" t="s">
        <v>152</v>
      </c>
      <c r="B8" s="387">
        <v>30733.05</v>
      </c>
      <c r="C8" s="387">
        <v>34647</v>
      </c>
      <c r="D8" s="388">
        <v>2.6490233762378517</v>
      </c>
      <c r="E8" s="401"/>
      <c r="F8" s="386" t="s">
        <v>155</v>
      </c>
      <c r="G8" s="387">
        <v>4455.2259999999997</v>
      </c>
      <c r="H8" s="387">
        <v>18759</v>
      </c>
      <c r="I8" s="388">
        <v>3.2516859738652153</v>
      </c>
      <c r="K8" s="389" t="s">
        <v>140</v>
      </c>
      <c r="L8" s="390">
        <v>23337.09</v>
      </c>
      <c r="M8" s="390">
        <v>5330.2629999999999</v>
      </c>
      <c r="N8" s="391">
        <v>4.3782248643265822</v>
      </c>
      <c r="P8" s="389" t="s">
        <v>328</v>
      </c>
      <c r="Q8" s="390">
        <v>5892.2269999999999</v>
      </c>
      <c r="R8" s="390">
        <v>1199.76</v>
      </c>
      <c r="S8" s="391">
        <v>4.9111714009468557</v>
      </c>
    </row>
    <row r="9" spans="1:27" ht="15.5">
      <c r="A9" s="386" t="s">
        <v>155</v>
      </c>
      <c r="B9" s="387">
        <v>25370.34</v>
      </c>
      <c r="C9" s="387">
        <v>34192</v>
      </c>
      <c r="D9" s="388">
        <v>3.3917063530206972</v>
      </c>
      <c r="E9" s="402"/>
      <c r="F9" s="386" t="s">
        <v>137</v>
      </c>
      <c r="G9" s="387">
        <v>3313.127</v>
      </c>
      <c r="H9" s="387">
        <v>10883</v>
      </c>
      <c r="I9" s="388">
        <v>4.4595532810716518</v>
      </c>
      <c r="K9" s="386" t="s">
        <v>157</v>
      </c>
      <c r="L9" s="387">
        <v>11426.582</v>
      </c>
      <c r="M9" s="387">
        <v>1512.364</v>
      </c>
      <c r="N9" s="388">
        <v>7.555444324249982</v>
      </c>
      <c r="P9" s="386" t="s">
        <v>139</v>
      </c>
      <c r="Q9" s="387">
        <v>2697.922</v>
      </c>
      <c r="R9" s="387">
        <v>537.04499999999996</v>
      </c>
      <c r="S9" s="388">
        <v>5.0236423390963516</v>
      </c>
    </row>
    <row r="10" spans="1:27" ht="15.5">
      <c r="A10" s="386" t="s">
        <v>142</v>
      </c>
      <c r="B10" s="387">
        <v>24707.728999999999</v>
      </c>
      <c r="C10" s="387">
        <v>22413</v>
      </c>
      <c r="D10" s="388">
        <v>2.9634198105371907</v>
      </c>
      <c r="E10" s="401"/>
      <c r="F10" s="386" t="s">
        <v>156</v>
      </c>
      <c r="G10" s="387">
        <v>2880.1590000000001</v>
      </c>
      <c r="H10" s="387">
        <v>14039</v>
      </c>
      <c r="I10" s="388">
        <v>3.3226725271682702</v>
      </c>
      <c r="K10" s="386" t="s">
        <v>159</v>
      </c>
      <c r="L10" s="387">
        <v>8030.5829999999996</v>
      </c>
      <c r="M10" s="387">
        <v>2063.7249999999999</v>
      </c>
      <c r="N10" s="388">
        <v>3.8913048007849884</v>
      </c>
      <c r="P10" s="386" t="s">
        <v>140</v>
      </c>
      <c r="Q10" s="387">
        <v>2582.3110000000001</v>
      </c>
      <c r="R10" s="387">
        <v>573.74300000000005</v>
      </c>
      <c r="S10" s="388">
        <v>4.5008148247560316</v>
      </c>
    </row>
    <row r="11" spans="1:27" ht="15.5">
      <c r="A11" s="386" t="s">
        <v>159</v>
      </c>
      <c r="B11" s="387">
        <v>15591.938</v>
      </c>
      <c r="C11" s="387">
        <v>27345</v>
      </c>
      <c r="D11" s="388">
        <v>2.429478769399914</v>
      </c>
      <c r="E11" s="402"/>
      <c r="F11" s="386" t="s">
        <v>152</v>
      </c>
      <c r="G11" s="387">
        <v>1446.441</v>
      </c>
      <c r="H11" s="387">
        <v>4852</v>
      </c>
      <c r="I11" s="388">
        <v>3.9297239436313598</v>
      </c>
      <c r="K11" s="386" t="s">
        <v>245</v>
      </c>
      <c r="L11" s="387">
        <v>7654.1710000000003</v>
      </c>
      <c r="M11" s="387">
        <v>2666.1880000000001</v>
      </c>
      <c r="N11" s="388">
        <v>2.8708294388842797</v>
      </c>
      <c r="P11" s="386" t="s">
        <v>146</v>
      </c>
      <c r="Q11" s="387">
        <v>1598.2180000000001</v>
      </c>
      <c r="R11" s="387">
        <v>350.21600000000001</v>
      </c>
      <c r="S11" s="388">
        <v>4.5635207985928687</v>
      </c>
    </row>
    <row r="12" spans="1:27" ht="15.5">
      <c r="A12" s="386" t="s">
        <v>156</v>
      </c>
      <c r="B12" s="387">
        <v>11608.43</v>
      </c>
      <c r="C12" s="387">
        <v>22907</v>
      </c>
      <c r="D12" s="388">
        <v>2.8750546730538993</v>
      </c>
      <c r="E12" s="402"/>
      <c r="F12" s="403" t="s">
        <v>142</v>
      </c>
      <c r="G12" s="404">
        <v>1267.3779999999999</v>
      </c>
      <c r="H12" s="404">
        <v>5897</v>
      </c>
      <c r="I12" s="405">
        <v>3.418794795918092</v>
      </c>
      <c r="K12" s="386" t="s">
        <v>155</v>
      </c>
      <c r="L12" s="387">
        <v>7646.1779999999999</v>
      </c>
      <c r="M12" s="387">
        <v>1751.903</v>
      </c>
      <c r="N12" s="388">
        <v>4.3644984910694253</v>
      </c>
      <c r="P12" s="386" t="s">
        <v>154</v>
      </c>
      <c r="Q12" s="387">
        <v>1405.482</v>
      </c>
      <c r="R12" s="387">
        <v>337.84699999999998</v>
      </c>
      <c r="S12" s="388">
        <v>4.1601138977110939</v>
      </c>
    </row>
    <row r="13" spans="1:27" ht="15.5">
      <c r="A13" s="386" t="s">
        <v>150</v>
      </c>
      <c r="B13" s="387">
        <v>10110.446</v>
      </c>
      <c r="C13" s="387">
        <v>8087</v>
      </c>
      <c r="D13" s="388">
        <v>2.2048765530772805</v>
      </c>
      <c r="E13" s="402"/>
      <c r="F13" s="386" t="s">
        <v>159</v>
      </c>
      <c r="G13" s="387">
        <v>1066.8989999999999</v>
      </c>
      <c r="H13" s="387">
        <v>9079</v>
      </c>
      <c r="I13" s="388">
        <v>1.8935080424029771</v>
      </c>
      <c r="K13" s="386" t="s">
        <v>137</v>
      </c>
      <c r="L13" s="387">
        <v>6213.4369999999999</v>
      </c>
      <c r="M13" s="387">
        <v>1612.1510000000001</v>
      </c>
      <c r="N13" s="388">
        <v>3.8541284284164448</v>
      </c>
      <c r="P13" s="386" t="s">
        <v>137</v>
      </c>
      <c r="Q13" s="387">
        <v>1358.838</v>
      </c>
      <c r="R13" s="387">
        <v>332.52499999999998</v>
      </c>
      <c r="S13" s="388">
        <v>4.0864235771746484</v>
      </c>
    </row>
    <row r="14" spans="1:27" ht="15.5">
      <c r="A14" s="386" t="s">
        <v>138</v>
      </c>
      <c r="B14" s="387">
        <v>7606.665</v>
      </c>
      <c r="C14" s="387">
        <v>11394</v>
      </c>
      <c r="D14" s="388">
        <v>3.079698761669321</v>
      </c>
      <c r="E14" s="402"/>
      <c r="F14" s="386" t="s">
        <v>138</v>
      </c>
      <c r="G14" s="387">
        <v>660.72699999999998</v>
      </c>
      <c r="H14" s="387">
        <v>1431</v>
      </c>
      <c r="I14" s="388">
        <v>6.3563223919652136</v>
      </c>
      <c r="K14" s="403" t="s">
        <v>146</v>
      </c>
      <c r="L14" s="404">
        <v>5960.076</v>
      </c>
      <c r="M14" s="404">
        <v>859.70500000000004</v>
      </c>
      <c r="N14" s="405">
        <v>6.9326990072175914</v>
      </c>
      <c r="P14" s="386" t="s">
        <v>157</v>
      </c>
      <c r="Q14" s="387">
        <v>1311.106</v>
      </c>
      <c r="R14" s="387">
        <v>222.636</v>
      </c>
      <c r="S14" s="388">
        <v>5.8890116602885429</v>
      </c>
    </row>
    <row r="15" spans="1:27" ht="15.5">
      <c r="A15" s="386" t="s">
        <v>137</v>
      </c>
      <c r="B15" s="387">
        <v>3761.18</v>
      </c>
      <c r="C15" s="387">
        <v>11927</v>
      </c>
      <c r="D15" s="388">
        <v>4.4478528695615154</v>
      </c>
      <c r="E15" s="402"/>
      <c r="F15" s="386" t="s">
        <v>328</v>
      </c>
      <c r="G15" s="387">
        <v>549.72</v>
      </c>
      <c r="H15" s="387">
        <v>1760</v>
      </c>
      <c r="I15" s="388">
        <v>4.2340219048939414</v>
      </c>
      <c r="K15" s="386" t="s">
        <v>142</v>
      </c>
      <c r="L15" s="387">
        <v>4807.8689999999997</v>
      </c>
      <c r="M15" s="387">
        <v>868.32500000000005</v>
      </c>
      <c r="N15" s="388">
        <v>5.5369464198312839</v>
      </c>
      <c r="P15" s="386" t="s">
        <v>142</v>
      </c>
      <c r="Q15" s="387">
        <v>917.72500000000002</v>
      </c>
      <c r="R15" s="387">
        <v>203.642</v>
      </c>
      <c r="S15" s="388">
        <v>4.5065605326995417</v>
      </c>
      <c r="U15" s="314"/>
      <c r="V15" s="314"/>
      <c r="W15" s="314"/>
      <c r="X15" s="314"/>
    </row>
    <row r="16" spans="1:27" ht="16" thickBot="1">
      <c r="A16" s="386" t="s">
        <v>157</v>
      </c>
      <c r="B16" s="387">
        <v>2994.7629999999999</v>
      </c>
      <c r="C16" s="387">
        <v>6800</v>
      </c>
      <c r="D16" s="388">
        <v>4.1732575445089797</v>
      </c>
      <c r="E16" s="402"/>
      <c r="F16" s="386" t="s">
        <v>245</v>
      </c>
      <c r="G16" s="387">
        <v>527.23900000000003</v>
      </c>
      <c r="H16" s="387">
        <v>1566</v>
      </c>
      <c r="I16" s="388">
        <v>4.6238489467314476</v>
      </c>
      <c r="K16" s="386" t="s">
        <v>328</v>
      </c>
      <c r="L16" s="387">
        <v>4154.1570000000002</v>
      </c>
      <c r="M16" s="387">
        <v>508.18700000000001</v>
      </c>
      <c r="N16" s="388">
        <v>8.174465305094385</v>
      </c>
      <c r="P16" s="386" t="s">
        <v>461</v>
      </c>
      <c r="Q16" s="387">
        <v>574.25</v>
      </c>
      <c r="R16" s="387">
        <v>77.864000000000004</v>
      </c>
      <c r="S16" s="388">
        <v>7.3750385287167362</v>
      </c>
      <c r="U16" s="314"/>
      <c r="V16" s="314"/>
      <c r="W16" s="314"/>
      <c r="X16" s="314"/>
    </row>
    <row r="17" spans="1:24" ht="16" thickBot="1">
      <c r="A17" s="386" t="s">
        <v>328</v>
      </c>
      <c r="B17" s="387">
        <v>1952.979</v>
      </c>
      <c r="C17" s="387">
        <v>3760</v>
      </c>
      <c r="D17" s="388">
        <v>4.2426458927574453</v>
      </c>
      <c r="E17" s="401"/>
      <c r="F17" s="392" t="s">
        <v>222</v>
      </c>
      <c r="G17" s="393">
        <v>17091.447</v>
      </c>
      <c r="H17" s="393">
        <v>71239</v>
      </c>
      <c r="I17" s="394">
        <v>3.5331624025620187</v>
      </c>
      <c r="K17" s="403" t="s">
        <v>154</v>
      </c>
      <c r="L17" s="404">
        <v>2465.116</v>
      </c>
      <c r="M17" s="404">
        <v>505.649</v>
      </c>
      <c r="N17" s="405">
        <v>4.8751525267527471</v>
      </c>
      <c r="P17" s="386" t="s">
        <v>138</v>
      </c>
      <c r="Q17" s="387">
        <v>459.286</v>
      </c>
      <c r="R17" s="387">
        <v>151.738</v>
      </c>
      <c r="S17" s="388">
        <v>3.0268357300083037</v>
      </c>
      <c r="U17" s="314"/>
      <c r="V17" s="314"/>
      <c r="W17" s="314"/>
      <c r="X17" s="314"/>
    </row>
    <row r="18" spans="1:24" ht="16" thickBot="1">
      <c r="A18" s="386" t="s">
        <v>140</v>
      </c>
      <c r="B18" s="387">
        <v>1948.7260000000001</v>
      </c>
      <c r="C18" s="387">
        <v>3577</v>
      </c>
      <c r="D18" s="388">
        <v>4.4270311775877582</v>
      </c>
      <c r="E18" s="406"/>
      <c r="F18"/>
      <c r="G18"/>
      <c r="H18"/>
      <c r="I18"/>
      <c r="K18" s="386" t="s">
        <v>145</v>
      </c>
      <c r="L18" s="387">
        <v>2079.7719999999999</v>
      </c>
      <c r="M18" s="387">
        <v>570.83299999999997</v>
      </c>
      <c r="N18" s="388">
        <v>3.6433983319114347</v>
      </c>
      <c r="P18" s="386" t="s">
        <v>155</v>
      </c>
      <c r="Q18" s="387">
        <v>338.36700000000002</v>
      </c>
      <c r="R18" s="387">
        <v>71.844999999999999</v>
      </c>
      <c r="S18" s="388">
        <v>4.7096805623216653</v>
      </c>
      <c r="U18" s="314"/>
      <c r="V18" s="314"/>
      <c r="W18" s="314"/>
      <c r="X18" s="314"/>
    </row>
    <row r="19" spans="1:24" ht="16" thickBot="1">
      <c r="A19" s="386" t="s">
        <v>151</v>
      </c>
      <c r="B19" s="387">
        <v>1131.558</v>
      </c>
      <c r="C19" s="387">
        <v>874</v>
      </c>
      <c r="D19" s="388">
        <v>3.9464234645834058</v>
      </c>
      <c r="E19" s="407"/>
      <c r="F19"/>
      <c r="G19"/>
      <c r="H19"/>
      <c r="I19"/>
      <c r="K19" s="386" t="s">
        <v>151</v>
      </c>
      <c r="L19" s="387">
        <v>1758.7619999999999</v>
      </c>
      <c r="M19" s="387">
        <v>486.38499999999999</v>
      </c>
      <c r="N19" s="388">
        <v>3.6159873351357463</v>
      </c>
      <c r="P19" s="392" t="s">
        <v>222</v>
      </c>
      <c r="Q19" s="393">
        <v>19337.275000000001</v>
      </c>
      <c r="R19" s="393">
        <v>4070.5279999999998</v>
      </c>
      <c r="S19" s="394">
        <v>4.7505569302065975</v>
      </c>
      <c r="U19" s="314"/>
      <c r="V19" s="314"/>
      <c r="W19" s="314"/>
      <c r="X19" s="314"/>
    </row>
    <row r="20" spans="1:24" ht="15" customHeight="1">
      <c r="A20" s="386" t="s">
        <v>245</v>
      </c>
      <c r="B20" s="387">
        <v>527.23900000000003</v>
      </c>
      <c r="C20" s="387">
        <v>1566</v>
      </c>
      <c r="D20" s="388">
        <v>4.6238489467314476</v>
      </c>
      <c r="E20"/>
      <c r="F20"/>
      <c r="G20"/>
      <c r="H20"/>
      <c r="I20"/>
      <c r="K20" s="386" t="s">
        <v>139</v>
      </c>
      <c r="L20" s="387">
        <v>1642.0119999999999</v>
      </c>
      <c r="M20" s="387">
        <v>282.101</v>
      </c>
      <c r="N20" s="388">
        <v>5.8206528867320566</v>
      </c>
      <c r="P20"/>
      <c r="Q20"/>
      <c r="R20"/>
      <c r="S20"/>
      <c r="U20" s="314"/>
      <c r="V20" s="314"/>
      <c r="W20" s="314"/>
      <c r="X20" s="314"/>
    </row>
    <row r="21" spans="1:24" ht="16" thickBot="1">
      <c r="A21" s="386" t="s">
        <v>139</v>
      </c>
      <c r="B21" s="387">
        <v>487.55500000000001</v>
      </c>
      <c r="C21" s="387">
        <v>1015</v>
      </c>
      <c r="D21" s="388">
        <v>3.8054558226662505</v>
      </c>
      <c r="F21"/>
      <c r="G21"/>
      <c r="H21"/>
      <c r="I21"/>
      <c r="K21" s="403" t="s">
        <v>152</v>
      </c>
      <c r="L21" s="404">
        <v>1453.0070000000001</v>
      </c>
      <c r="M21" s="404">
        <v>376.51499999999999</v>
      </c>
      <c r="N21" s="405">
        <v>3.8590945911849466</v>
      </c>
      <c r="P21"/>
      <c r="Q21"/>
      <c r="R21"/>
      <c r="S21"/>
    </row>
    <row r="22" spans="1:24" ht="16" thickBot="1">
      <c r="A22" s="392" t="s">
        <v>222</v>
      </c>
      <c r="B22" s="393">
        <v>139324.554</v>
      </c>
      <c r="C22" s="393">
        <v>192908</v>
      </c>
      <c r="D22" s="394">
        <v>2.8944287267522566</v>
      </c>
      <c r="E22"/>
      <c r="F22"/>
      <c r="G22"/>
      <c r="H22"/>
      <c r="I22"/>
      <c r="J22" s="314"/>
      <c r="K22" s="403" t="s">
        <v>247</v>
      </c>
      <c r="L22" s="404">
        <v>1440.0719999999999</v>
      </c>
      <c r="M22" s="404">
        <v>416.28300000000002</v>
      </c>
      <c r="N22" s="405">
        <v>3.4593581770093897</v>
      </c>
      <c r="P22"/>
      <c r="Q22"/>
      <c r="R22"/>
      <c r="S22"/>
    </row>
    <row r="23" spans="1:24" ht="16" thickBot="1">
      <c r="A23"/>
      <c r="B23"/>
      <c r="C23"/>
      <c r="D23"/>
      <c r="E23"/>
      <c r="J23" s="314"/>
      <c r="K23" s="392" t="s">
        <v>222</v>
      </c>
      <c r="L23" s="393">
        <v>93270.082999999999</v>
      </c>
      <c r="M23" s="393">
        <v>20165.866000000002</v>
      </c>
      <c r="N23" s="394">
        <v>4.6251464231687338</v>
      </c>
      <c r="P23"/>
      <c r="Q23"/>
      <c r="R23"/>
      <c r="S23"/>
    </row>
    <row r="24" spans="1:24">
      <c r="A24"/>
      <c r="B24"/>
      <c r="C24"/>
      <c r="D24"/>
      <c r="E24"/>
      <c r="F24"/>
      <c r="G24"/>
      <c r="H24"/>
      <c r="I24"/>
      <c r="J24" s="314"/>
      <c r="K24"/>
      <c r="L24"/>
      <c r="M24"/>
      <c r="N24"/>
      <c r="O24"/>
      <c r="P24"/>
      <c r="Q24"/>
      <c r="R24"/>
      <c r="S24"/>
      <c r="T24"/>
    </row>
    <row r="25" spans="1:24">
      <c r="A25"/>
      <c r="B25"/>
      <c r="C25"/>
      <c r="D25"/>
      <c r="E25"/>
      <c r="F25"/>
      <c r="G25"/>
      <c r="H25"/>
      <c r="I25"/>
      <c r="J25" s="314"/>
      <c r="K25"/>
      <c r="L25"/>
      <c r="M25"/>
      <c r="N25"/>
      <c r="O25"/>
      <c r="P25"/>
      <c r="Q25"/>
      <c r="R25"/>
      <c r="S25"/>
      <c r="T25"/>
    </row>
    <row r="26" spans="1:24">
      <c r="A26"/>
      <c r="B26"/>
      <c r="C26"/>
      <c r="D26"/>
      <c r="E26"/>
      <c r="F26"/>
      <c r="G26"/>
      <c r="H26"/>
      <c r="I26"/>
      <c r="J26" s="314"/>
      <c r="K26"/>
      <c r="L26"/>
      <c r="M26"/>
      <c r="N26"/>
      <c r="O26"/>
      <c r="P26"/>
      <c r="Q26"/>
      <c r="R26"/>
      <c r="S26"/>
      <c r="T26"/>
    </row>
    <row r="27" spans="1:24">
      <c r="E27"/>
      <c r="F27"/>
      <c r="G27"/>
      <c r="H27"/>
      <c r="I27"/>
      <c r="J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4"/>
      <c r="K151" s="314"/>
    </row>
    <row r="152" spans="1:12">
      <c r="A152"/>
      <c r="B152"/>
      <c r="C152"/>
      <c r="D152"/>
      <c r="E152"/>
      <c r="F152"/>
      <c r="G152"/>
      <c r="H152"/>
      <c r="I152"/>
      <c r="J152" s="314"/>
      <c r="K152" s="314"/>
    </row>
    <row r="153" spans="1:12">
      <c r="A153"/>
      <c r="B153"/>
      <c r="C153"/>
      <c r="D153"/>
      <c r="E153"/>
      <c r="F153"/>
      <c r="G153"/>
      <c r="H153"/>
      <c r="I153"/>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J209" s="314"/>
      <c r="K209" s="314"/>
    </row>
    <row r="210" spans="1:11">
      <c r="A210" s="314"/>
      <c r="B210" s="314"/>
      <c r="C210" s="314"/>
      <c r="D210" s="314"/>
      <c r="E210" s="314"/>
      <c r="F210" s="314"/>
      <c r="G210" s="314"/>
      <c r="H210" s="314"/>
      <c r="J210" s="314"/>
      <c r="K210" s="314"/>
    </row>
    <row r="211" spans="1:11">
      <c r="A211" s="314"/>
      <c r="B211" s="314"/>
      <c r="C211" s="314"/>
      <c r="D211" s="314"/>
      <c r="E211" s="314"/>
      <c r="F211" s="314"/>
      <c r="G211" s="314"/>
      <c r="H211" s="314"/>
      <c r="J211" s="314"/>
      <c r="K211" s="314"/>
    </row>
    <row r="212" spans="1:11">
      <c r="A212" s="314"/>
      <c r="B212" s="314"/>
      <c r="C212" s="314"/>
      <c r="D212" s="314"/>
      <c r="E212" s="314"/>
      <c r="F212" s="314"/>
      <c r="G212" s="314"/>
      <c r="H212" s="314"/>
      <c r="J212" s="314"/>
      <c r="K212" s="314"/>
    </row>
    <row r="213" spans="1:11">
      <c r="A213" s="314"/>
      <c r="B213" s="314"/>
      <c r="C213" s="314"/>
      <c r="D213" s="314"/>
      <c r="E213" s="314"/>
      <c r="F213" s="314"/>
      <c r="G213" s="314"/>
      <c r="H213" s="314"/>
      <c r="J213" s="314"/>
      <c r="K213" s="314"/>
    </row>
    <row r="214" spans="1:11">
      <c r="A214" s="314"/>
      <c r="B214" s="314"/>
      <c r="C214" s="314"/>
      <c r="D214" s="314"/>
      <c r="E214" s="314"/>
      <c r="F214" s="314"/>
      <c r="G214" s="314"/>
      <c r="H214" s="314"/>
      <c r="J214" s="314"/>
      <c r="K214" s="314"/>
    </row>
    <row r="215" spans="1:11">
      <c r="A215" s="314"/>
      <c r="B215" s="314"/>
      <c r="C215" s="314"/>
      <c r="D215" s="314"/>
      <c r="E215" s="314"/>
      <c r="F215" s="314"/>
      <c r="G215" s="314"/>
      <c r="H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row>
    <row r="225" spans="1:5">
      <c r="A225" s="314"/>
      <c r="B225" s="314"/>
      <c r="C225" s="314"/>
      <c r="D225" s="314"/>
      <c r="E225" s="314"/>
    </row>
    <row r="226" spans="1:5">
      <c r="A226" s="314"/>
      <c r="B226" s="314"/>
      <c r="C226" s="314"/>
      <c r="D226" s="314"/>
      <c r="E226" s="314"/>
    </row>
    <row r="227" spans="1:5">
      <c r="A227" s="314"/>
      <c r="B227" s="314"/>
      <c r="C227" s="314"/>
      <c r="D227" s="314"/>
      <c r="E227" s="314"/>
    </row>
    <row r="228" spans="1:5">
      <c r="A228" s="314"/>
      <c r="B228" s="314"/>
      <c r="C228" s="314"/>
      <c r="D228" s="314"/>
      <c r="E228" s="314"/>
    </row>
    <row r="229" spans="1:5">
      <c r="A229" s="314"/>
      <c r="B229" s="314"/>
      <c r="C229" s="314"/>
      <c r="D229" s="314"/>
      <c r="E229" s="314"/>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workbookViewId="0">
      <selection activeCell="R48" sqref="R48"/>
    </sheetView>
  </sheetViews>
  <sheetFormatPr defaultRowHeight="13"/>
  <cols>
    <col min="1" max="1" width="18.81640625" style="327" customWidth="1"/>
    <col min="2" max="2" width="14.26953125" style="327" customWidth="1"/>
    <col min="3" max="3" width="13.7265625" style="327" customWidth="1"/>
    <col min="4" max="4" width="15" style="327" customWidth="1"/>
    <col min="5" max="5" width="14.26953125" style="327" customWidth="1"/>
    <col min="6" max="6" width="18.453125" style="327" customWidth="1"/>
    <col min="7" max="7" width="9.1796875" style="327"/>
    <col min="8" max="8" width="18.81640625" style="327" bestFit="1" customWidth="1"/>
    <col min="9" max="9" width="12.54296875" style="327" customWidth="1"/>
    <col min="10" max="251" width="9.1796875" style="327"/>
    <col min="252" max="252" width="4.453125" style="327" customWidth="1"/>
    <col min="253" max="253" width="20.81640625" style="327" customWidth="1"/>
    <col min="254" max="255" width="12" style="327" customWidth="1"/>
    <col min="256" max="256" width="14.54296875" style="327" customWidth="1"/>
    <col min="257" max="257" width="12.453125" style="327" customWidth="1"/>
    <col min="258" max="258" width="19.7265625" style="327" customWidth="1"/>
    <col min="259" max="259" width="9.1796875" style="327"/>
    <col min="260" max="260" width="16.81640625" style="327" customWidth="1"/>
    <col min="261" max="261" width="12.54296875" style="327" customWidth="1"/>
    <col min="262" max="262" width="11.7265625" style="327" customWidth="1"/>
    <col min="263" max="263" width="12.26953125" style="327" customWidth="1"/>
    <col min="264" max="507" width="9.1796875" style="327"/>
    <col min="508" max="508" width="4.453125" style="327" customWidth="1"/>
    <col min="509" max="509" width="20.81640625" style="327" customWidth="1"/>
    <col min="510" max="511" width="12" style="327" customWidth="1"/>
    <col min="512" max="512" width="14.54296875" style="327" customWidth="1"/>
    <col min="513" max="513" width="12.453125" style="327" customWidth="1"/>
    <col min="514" max="514" width="19.7265625" style="327" customWidth="1"/>
    <col min="515" max="515" width="9.1796875" style="327"/>
    <col min="516" max="516" width="16.81640625" style="327" customWidth="1"/>
    <col min="517" max="517" width="12.54296875" style="327" customWidth="1"/>
    <col min="518" max="518" width="11.7265625" style="327" customWidth="1"/>
    <col min="519" max="519" width="12.26953125" style="327" customWidth="1"/>
    <col min="520" max="763" width="9.1796875" style="327"/>
    <col min="764" max="764" width="4.453125" style="327" customWidth="1"/>
    <col min="765" max="765" width="20.81640625" style="327" customWidth="1"/>
    <col min="766" max="767" width="12" style="327" customWidth="1"/>
    <col min="768" max="768" width="14.54296875" style="327" customWidth="1"/>
    <col min="769" max="769" width="12.453125" style="327" customWidth="1"/>
    <col min="770" max="770" width="19.7265625" style="327" customWidth="1"/>
    <col min="771" max="771" width="9.1796875" style="327"/>
    <col min="772" max="772" width="16.81640625" style="327" customWidth="1"/>
    <col min="773" max="773" width="12.54296875" style="327" customWidth="1"/>
    <col min="774" max="774" width="11.7265625" style="327" customWidth="1"/>
    <col min="775" max="775" width="12.26953125" style="327" customWidth="1"/>
    <col min="776" max="1019" width="9.1796875" style="327"/>
    <col min="1020" max="1020" width="4.453125" style="327" customWidth="1"/>
    <col min="1021" max="1021" width="20.81640625" style="327" customWidth="1"/>
    <col min="1022" max="1023" width="12" style="327" customWidth="1"/>
    <col min="1024" max="1024" width="14.54296875" style="327" customWidth="1"/>
    <col min="1025" max="1025" width="12.453125" style="327" customWidth="1"/>
    <col min="1026" max="1026" width="19.7265625" style="327" customWidth="1"/>
    <col min="1027" max="1027" width="9.1796875" style="327"/>
    <col min="1028" max="1028" width="16.81640625" style="327" customWidth="1"/>
    <col min="1029" max="1029" width="12.54296875" style="327" customWidth="1"/>
    <col min="1030" max="1030" width="11.7265625" style="327" customWidth="1"/>
    <col min="1031" max="1031" width="12.26953125" style="327" customWidth="1"/>
    <col min="1032" max="1275" width="9.1796875" style="327"/>
    <col min="1276" max="1276" width="4.453125" style="327" customWidth="1"/>
    <col min="1277" max="1277" width="20.81640625" style="327" customWidth="1"/>
    <col min="1278" max="1279" width="12" style="327" customWidth="1"/>
    <col min="1280" max="1280" width="14.54296875" style="327" customWidth="1"/>
    <col min="1281" max="1281" width="12.453125" style="327" customWidth="1"/>
    <col min="1282" max="1282" width="19.7265625" style="327" customWidth="1"/>
    <col min="1283" max="1283" width="9.1796875" style="327"/>
    <col min="1284" max="1284" width="16.81640625" style="327" customWidth="1"/>
    <col min="1285" max="1285" width="12.54296875" style="327" customWidth="1"/>
    <col min="1286" max="1286" width="11.7265625" style="327" customWidth="1"/>
    <col min="1287" max="1287" width="12.26953125" style="327" customWidth="1"/>
    <col min="1288" max="1531" width="9.1796875" style="327"/>
    <col min="1532" max="1532" width="4.453125" style="327" customWidth="1"/>
    <col min="1533" max="1533" width="20.81640625" style="327" customWidth="1"/>
    <col min="1534" max="1535" width="12" style="327" customWidth="1"/>
    <col min="1536" max="1536" width="14.54296875" style="327" customWidth="1"/>
    <col min="1537" max="1537" width="12.453125" style="327" customWidth="1"/>
    <col min="1538" max="1538" width="19.7265625" style="327" customWidth="1"/>
    <col min="1539" max="1539" width="9.1796875" style="327"/>
    <col min="1540" max="1540" width="16.81640625" style="327" customWidth="1"/>
    <col min="1541" max="1541" width="12.54296875" style="327" customWidth="1"/>
    <col min="1542" max="1542" width="11.7265625" style="327" customWidth="1"/>
    <col min="1543" max="1543" width="12.26953125" style="327" customWidth="1"/>
    <col min="1544" max="1787" width="9.1796875" style="327"/>
    <col min="1788" max="1788" width="4.453125" style="327" customWidth="1"/>
    <col min="1789" max="1789" width="20.81640625" style="327" customWidth="1"/>
    <col min="1790" max="1791" width="12" style="327" customWidth="1"/>
    <col min="1792" max="1792" width="14.54296875" style="327" customWidth="1"/>
    <col min="1793" max="1793" width="12.453125" style="327" customWidth="1"/>
    <col min="1794" max="1794" width="19.7265625" style="327" customWidth="1"/>
    <col min="1795" max="1795" width="9.1796875" style="327"/>
    <col min="1796" max="1796" width="16.81640625" style="327" customWidth="1"/>
    <col min="1797" max="1797" width="12.54296875" style="327" customWidth="1"/>
    <col min="1798" max="1798" width="11.7265625" style="327" customWidth="1"/>
    <col min="1799" max="1799" width="12.26953125" style="327" customWidth="1"/>
    <col min="1800" max="2043" width="9.1796875" style="327"/>
    <col min="2044" max="2044" width="4.453125" style="327" customWidth="1"/>
    <col min="2045" max="2045" width="20.81640625" style="327" customWidth="1"/>
    <col min="2046" max="2047" width="12" style="327" customWidth="1"/>
    <col min="2048" max="2048" width="14.54296875" style="327" customWidth="1"/>
    <col min="2049" max="2049" width="12.453125" style="327" customWidth="1"/>
    <col min="2050" max="2050" width="19.7265625" style="327" customWidth="1"/>
    <col min="2051" max="2051" width="9.1796875" style="327"/>
    <col min="2052" max="2052" width="16.81640625" style="327" customWidth="1"/>
    <col min="2053" max="2053" width="12.54296875" style="327" customWidth="1"/>
    <col min="2054" max="2054" width="11.7265625" style="327" customWidth="1"/>
    <col min="2055" max="2055" width="12.26953125" style="327" customWidth="1"/>
    <col min="2056" max="2299" width="9.1796875" style="327"/>
    <col min="2300" max="2300" width="4.453125" style="327" customWidth="1"/>
    <col min="2301" max="2301" width="20.81640625" style="327" customWidth="1"/>
    <col min="2302" max="2303" width="12" style="327" customWidth="1"/>
    <col min="2304" max="2304" width="14.54296875" style="327" customWidth="1"/>
    <col min="2305" max="2305" width="12.453125" style="327" customWidth="1"/>
    <col min="2306" max="2306" width="19.7265625" style="327" customWidth="1"/>
    <col min="2307" max="2307" width="9.1796875" style="327"/>
    <col min="2308" max="2308" width="16.81640625" style="327" customWidth="1"/>
    <col min="2309" max="2309" width="12.54296875" style="327" customWidth="1"/>
    <col min="2310" max="2310" width="11.7265625" style="327" customWidth="1"/>
    <col min="2311" max="2311" width="12.26953125" style="327" customWidth="1"/>
    <col min="2312" max="2555" width="9.1796875" style="327"/>
    <col min="2556" max="2556" width="4.453125" style="327" customWidth="1"/>
    <col min="2557" max="2557" width="20.81640625" style="327" customWidth="1"/>
    <col min="2558" max="2559" width="12" style="327" customWidth="1"/>
    <col min="2560" max="2560" width="14.54296875" style="327" customWidth="1"/>
    <col min="2561" max="2561" width="12.453125" style="327" customWidth="1"/>
    <col min="2562" max="2562" width="19.7265625" style="327" customWidth="1"/>
    <col min="2563" max="2563" width="9.1796875" style="327"/>
    <col min="2564" max="2564" width="16.81640625" style="327" customWidth="1"/>
    <col min="2565" max="2565" width="12.54296875" style="327" customWidth="1"/>
    <col min="2566" max="2566" width="11.7265625" style="327" customWidth="1"/>
    <col min="2567" max="2567" width="12.26953125" style="327" customWidth="1"/>
    <col min="2568" max="2811" width="9.1796875" style="327"/>
    <col min="2812" max="2812" width="4.453125" style="327" customWidth="1"/>
    <col min="2813" max="2813" width="20.81640625" style="327" customWidth="1"/>
    <col min="2814" max="2815" width="12" style="327" customWidth="1"/>
    <col min="2816" max="2816" width="14.54296875" style="327" customWidth="1"/>
    <col min="2817" max="2817" width="12.453125" style="327" customWidth="1"/>
    <col min="2818" max="2818" width="19.7265625" style="327" customWidth="1"/>
    <col min="2819" max="2819" width="9.1796875" style="327"/>
    <col min="2820" max="2820" width="16.81640625" style="327" customWidth="1"/>
    <col min="2821" max="2821" width="12.54296875" style="327" customWidth="1"/>
    <col min="2822" max="2822" width="11.7265625" style="327" customWidth="1"/>
    <col min="2823" max="2823" width="12.26953125" style="327" customWidth="1"/>
    <col min="2824" max="3067" width="9.1796875" style="327"/>
    <col min="3068" max="3068" width="4.453125" style="327" customWidth="1"/>
    <col min="3069" max="3069" width="20.81640625" style="327" customWidth="1"/>
    <col min="3070" max="3071" width="12" style="327" customWidth="1"/>
    <col min="3072" max="3072" width="14.54296875" style="327" customWidth="1"/>
    <col min="3073" max="3073" width="12.453125" style="327" customWidth="1"/>
    <col min="3074" max="3074" width="19.7265625" style="327" customWidth="1"/>
    <col min="3075" max="3075" width="9.1796875" style="327"/>
    <col min="3076" max="3076" width="16.81640625" style="327" customWidth="1"/>
    <col min="3077" max="3077" width="12.54296875" style="327" customWidth="1"/>
    <col min="3078" max="3078" width="11.7265625" style="327" customWidth="1"/>
    <col min="3079" max="3079" width="12.26953125" style="327" customWidth="1"/>
    <col min="3080" max="3323" width="9.1796875" style="327"/>
    <col min="3324" max="3324" width="4.453125" style="327" customWidth="1"/>
    <col min="3325" max="3325" width="20.81640625" style="327" customWidth="1"/>
    <col min="3326" max="3327" width="12" style="327" customWidth="1"/>
    <col min="3328" max="3328" width="14.54296875" style="327" customWidth="1"/>
    <col min="3329" max="3329" width="12.453125" style="327" customWidth="1"/>
    <col min="3330" max="3330" width="19.7265625" style="327" customWidth="1"/>
    <col min="3331" max="3331" width="9.1796875" style="327"/>
    <col min="3332" max="3332" width="16.81640625" style="327" customWidth="1"/>
    <col min="3333" max="3333" width="12.54296875" style="327" customWidth="1"/>
    <col min="3334" max="3334" width="11.7265625" style="327" customWidth="1"/>
    <col min="3335" max="3335" width="12.26953125" style="327" customWidth="1"/>
    <col min="3336" max="3579" width="9.1796875" style="327"/>
    <col min="3580" max="3580" width="4.453125" style="327" customWidth="1"/>
    <col min="3581" max="3581" width="20.81640625" style="327" customWidth="1"/>
    <col min="3582" max="3583" width="12" style="327" customWidth="1"/>
    <col min="3584" max="3584" width="14.54296875" style="327" customWidth="1"/>
    <col min="3585" max="3585" width="12.453125" style="327" customWidth="1"/>
    <col min="3586" max="3586" width="19.7265625" style="327" customWidth="1"/>
    <col min="3587" max="3587" width="9.1796875" style="327"/>
    <col min="3588" max="3588" width="16.81640625" style="327" customWidth="1"/>
    <col min="3589" max="3589" width="12.54296875" style="327" customWidth="1"/>
    <col min="3590" max="3590" width="11.7265625" style="327" customWidth="1"/>
    <col min="3591" max="3591" width="12.26953125" style="327" customWidth="1"/>
    <col min="3592" max="3835" width="9.1796875" style="327"/>
    <col min="3836" max="3836" width="4.453125" style="327" customWidth="1"/>
    <col min="3837" max="3837" width="20.81640625" style="327" customWidth="1"/>
    <col min="3838" max="3839" width="12" style="327" customWidth="1"/>
    <col min="3840" max="3840" width="14.54296875" style="327" customWidth="1"/>
    <col min="3841" max="3841" width="12.453125" style="327" customWidth="1"/>
    <col min="3842" max="3842" width="19.7265625" style="327" customWidth="1"/>
    <col min="3843" max="3843" width="9.1796875" style="327"/>
    <col min="3844" max="3844" width="16.81640625" style="327" customWidth="1"/>
    <col min="3845" max="3845" width="12.54296875" style="327" customWidth="1"/>
    <col min="3846" max="3846" width="11.7265625" style="327" customWidth="1"/>
    <col min="3847" max="3847" width="12.26953125" style="327" customWidth="1"/>
    <col min="3848" max="4091" width="9.1796875" style="327"/>
    <col min="4092" max="4092" width="4.453125" style="327" customWidth="1"/>
    <col min="4093" max="4093" width="20.81640625" style="327" customWidth="1"/>
    <col min="4094" max="4095" width="12" style="327" customWidth="1"/>
    <col min="4096" max="4096" width="14.54296875" style="327" customWidth="1"/>
    <col min="4097" max="4097" width="12.453125" style="327" customWidth="1"/>
    <col min="4098" max="4098" width="19.7265625" style="327" customWidth="1"/>
    <col min="4099" max="4099" width="9.1796875" style="327"/>
    <col min="4100" max="4100" width="16.81640625" style="327" customWidth="1"/>
    <col min="4101" max="4101" width="12.54296875" style="327" customWidth="1"/>
    <col min="4102" max="4102" width="11.7265625" style="327" customWidth="1"/>
    <col min="4103" max="4103" width="12.26953125" style="327" customWidth="1"/>
    <col min="4104" max="4347" width="9.1796875" style="327"/>
    <col min="4348" max="4348" width="4.453125" style="327" customWidth="1"/>
    <col min="4349" max="4349" width="20.81640625" style="327" customWidth="1"/>
    <col min="4350" max="4351" width="12" style="327" customWidth="1"/>
    <col min="4352" max="4352" width="14.54296875" style="327" customWidth="1"/>
    <col min="4353" max="4353" width="12.453125" style="327" customWidth="1"/>
    <col min="4354" max="4354" width="19.7265625" style="327" customWidth="1"/>
    <col min="4355" max="4355" width="9.1796875" style="327"/>
    <col min="4356" max="4356" width="16.81640625" style="327" customWidth="1"/>
    <col min="4357" max="4357" width="12.54296875" style="327" customWidth="1"/>
    <col min="4358" max="4358" width="11.7265625" style="327" customWidth="1"/>
    <col min="4359" max="4359" width="12.26953125" style="327" customWidth="1"/>
    <col min="4360" max="4603" width="9.1796875" style="327"/>
    <col min="4604" max="4604" width="4.453125" style="327" customWidth="1"/>
    <col min="4605" max="4605" width="20.81640625" style="327" customWidth="1"/>
    <col min="4606" max="4607" width="12" style="327" customWidth="1"/>
    <col min="4608" max="4608" width="14.54296875" style="327" customWidth="1"/>
    <col min="4609" max="4609" width="12.453125" style="327" customWidth="1"/>
    <col min="4610" max="4610" width="19.7265625" style="327" customWidth="1"/>
    <col min="4611" max="4611" width="9.1796875" style="327"/>
    <col min="4612" max="4612" width="16.81640625" style="327" customWidth="1"/>
    <col min="4613" max="4613" width="12.54296875" style="327" customWidth="1"/>
    <col min="4614" max="4614" width="11.7265625" style="327" customWidth="1"/>
    <col min="4615" max="4615" width="12.26953125" style="327" customWidth="1"/>
    <col min="4616" max="4859" width="9.1796875" style="327"/>
    <col min="4860" max="4860" width="4.453125" style="327" customWidth="1"/>
    <col min="4861" max="4861" width="20.81640625" style="327" customWidth="1"/>
    <col min="4862" max="4863" width="12" style="327" customWidth="1"/>
    <col min="4864" max="4864" width="14.54296875" style="327" customWidth="1"/>
    <col min="4865" max="4865" width="12.453125" style="327" customWidth="1"/>
    <col min="4866" max="4866" width="19.7265625" style="327" customWidth="1"/>
    <col min="4867" max="4867" width="9.1796875" style="327"/>
    <col min="4868" max="4868" width="16.81640625" style="327" customWidth="1"/>
    <col min="4869" max="4869" width="12.54296875" style="327" customWidth="1"/>
    <col min="4870" max="4870" width="11.7265625" style="327" customWidth="1"/>
    <col min="4871" max="4871" width="12.26953125" style="327" customWidth="1"/>
    <col min="4872" max="5115" width="9.1796875" style="327"/>
    <col min="5116" max="5116" width="4.453125" style="327" customWidth="1"/>
    <col min="5117" max="5117" width="20.81640625" style="327" customWidth="1"/>
    <col min="5118" max="5119" width="12" style="327" customWidth="1"/>
    <col min="5120" max="5120" width="14.54296875" style="327" customWidth="1"/>
    <col min="5121" max="5121" width="12.453125" style="327" customWidth="1"/>
    <col min="5122" max="5122" width="19.7265625" style="327" customWidth="1"/>
    <col min="5123" max="5123" width="9.1796875" style="327"/>
    <col min="5124" max="5124" width="16.81640625" style="327" customWidth="1"/>
    <col min="5125" max="5125" width="12.54296875" style="327" customWidth="1"/>
    <col min="5126" max="5126" width="11.7265625" style="327" customWidth="1"/>
    <col min="5127" max="5127" width="12.26953125" style="327" customWidth="1"/>
    <col min="5128" max="5371" width="9.1796875" style="327"/>
    <col min="5372" max="5372" width="4.453125" style="327" customWidth="1"/>
    <col min="5373" max="5373" width="20.81640625" style="327" customWidth="1"/>
    <col min="5374" max="5375" width="12" style="327" customWidth="1"/>
    <col min="5376" max="5376" width="14.54296875" style="327" customWidth="1"/>
    <col min="5377" max="5377" width="12.453125" style="327" customWidth="1"/>
    <col min="5378" max="5378" width="19.7265625" style="327" customWidth="1"/>
    <col min="5379" max="5379" width="9.1796875" style="327"/>
    <col min="5380" max="5380" width="16.81640625" style="327" customWidth="1"/>
    <col min="5381" max="5381" width="12.54296875" style="327" customWidth="1"/>
    <col min="5382" max="5382" width="11.7265625" style="327" customWidth="1"/>
    <col min="5383" max="5383" width="12.26953125" style="327" customWidth="1"/>
    <col min="5384" max="5627" width="9.1796875" style="327"/>
    <col min="5628" max="5628" width="4.453125" style="327" customWidth="1"/>
    <col min="5629" max="5629" width="20.81640625" style="327" customWidth="1"/>
    <col min="5630" max="5631" width="12" style="327" customWidth="1"/>
    <col min="5632" max="5632" width="14.54296875" style="327" customWidth="1"/>
    <col min="5633" max="5633" width="12.453125" style="327" customWidth="1"/>
    <col min="5634" max="5634" width="19.7265625" style="327" customWidth="1"/>
    <col min="5635" max="5635" width="9.1796875" style="327"/>
    <col min="5636" max="5636" width="16.81640625" style="327" customWidth="1"/>
    <col min="5637" max="5637" width="12.54296875" style="327" customWidth="1"/>
    <col min="5638" max="5638" width="11.7265625" style="327" customWidth="1"/>
    <col min="5639" max="5639" width="12.26953125" style="327" customWidth="1"/>
    <col min="5640" max="5883" width="9.1796875" style="327"/>
    <col min="5884" max="5884" width="4.453125" style="327" customWidth="1"/>
    <col min="5885" max="5885" width="20.81640625" style="327" customWidth="1"/>
    <col min="5886" max="5887" width="12" style="327" customWidth="1"/>
    <col min="5888" max="5888" width="14.54296875" style="327" customWidth="1"/>
    <col min="5889" max="5889" width="12.453125" style="327" customWidth="1"/>
    <col min="5890" max="5890" width="19.7265625" style="327" customWidth="1"/>
    <col min="5891" max="5891" width="9.1796875" style="327"/>
    <col min="5892" max="5892" width="16.81640625" style="327" customWidth="1"/>
    <col min="5893" max="5893" width="12.54296875" style="327" customWidth="1"/>
    <col min="5894" max="5894" width="11.7265625" style="327" customWidth="1"/>
    <col min="5895" max="5895" width="12.26953125" style="327" customWidth="1"/>
    <col min="5896" max="6139" width="9.1796875" style="327"/>
    <col min="6140" max="6140" width="4.453125" style="327" customWidth="1"/>
    <col min="6141" max="6141" width="20.81640625" style="327" customWidth="1"/>
    <col min="6142" max="6143" width="12" style="327" customWidth="1"/>
    <col min="6144" max="6144" width="14.54296875" style="327" customWidth="1"/>
    <col min="6145" max="6145" width="12.453125" style="327" customWidth="1"/>
    <col min="6146" max="6146" width="19.7265625" style="327" customWidth="1"/>
    <col min="6147" max="6147" width="9.1796875" style="327"/>
    <col min="6148" max="6148" width="16.81640625" style="327" customWidth="1"/>
    <col min="6149" max="6149" width="12.54296875" style="327" customWidth="1"/>
    <col min="6150" max="6150" width="11.7265625" style="327" customWidth="1"/>
    <col min="6151" max="6151" width="12.26953125" style="327" customWidth="1"/>
    <col min="6152" max="6395" width="9.1796875" style="327"/>
    <col min="6396" max="6396" width="4.453125" style="327" customWidth="1"/>
    <col min="6397" max="6397" width="20.81640625" style="327" customWidth="1"/>
    <col min="6398" max="6399" width="12" style="327" customWidth="1"/>
    <col min="6400" max="6400" width="14.54296875" style="327" customWidth="1"/>
    <col min="6401" max="6401" width="12.453125" style="327" customWidth="1"/>
    <col min="6402" max="6402" width="19.7265625" style="327" customWidth="1"/>
    <col min="6403" max="6403" width="9.1796875" style="327"/>
    <col min="6404" max="6404" width="16.81640625" style="327" customWidth="1"/>
    <col min="6405" max="6405" width="12.54296875" style="327" customWidth="1"/>
    <col min="6406" max="6406" width="11.7265625" style="327" customWidth="1"/>
    <col min="6407" max="6407" width="12.26953125" style="327" customWidth="1"/>
    <col min="6408" max="6651" width="9.1796875" style="327"/>
    <col min="6652" max="6652" width="4.453125" style="327" customWidth="1"/>
    <col min="6653" max="6653" width="20.81640625" style="327" customWidth="1"/>
    <col min="6654" max="6655" width="12" style="327" customWidth="1"/>
    <col min="6656" max="6656" width="14.54296875" style="327" customWidth="1"/>
    <col min="6657" max="6657" width="12.453125" style="327" customWidth="1"/>
    <col min="6658" max="6658" width="19.7265625" style="327" customWidth="1"/>
    <col min="6659" max="6659" width="9.1796875" style="327"/>
    <col min="6660" max="6660" width="16.81640625" style="327" customWidth="1"/>
    <col min="6661" max="6661" width="12.54296875" style="327" customWidth="1"/>
    <col min="6662" max="6662" width="11.7265625" style="327" customWidth="1"/>
    <col min="6663" max="6663" width="12.26953125" style="327" customWidth="1"/>
    <col min="6664" max="6907" width="9.1796875" style="327"/>
    <col min="6908" max="6908" width="4.453125" style="327" customWidth="1"/>
    <col min="6909" max="6909" width="20.81640625" style="327" customWidth="1"/>
    <col min="6910" max="6911" width="12" style="327" customWidth="1"/>
    <col min="6912" max="6912" width="14.54296875" style="327" customWidth="1"/>
    <col min="6913" max="6913" width="12.453125" style="327" customWidth="1"/>
    <col min="6914" max="6914" width="19.7265625" style="327" customWidth="1"/>
    <col min="6915" max="6915" width="9.1796875" style="327"/>
    <col min="6916" max="6916" width="16.81640625" style="327" customWidth="1"/>
    <col min="6917" max="6917" width="12.54296875" style="327" customWidth="1"/>
    <col min="6918" max="6918" width="11.7265625" style="327" customWidth="1"/>
    <col min="6919" max="6919" width="12.26953125" style="327" customWidth="1"/>
    <col min="6920" max="7163" width="9.1796875" style="327"/>
    <col min="7164" max="7164" width="4.453125" style="327" customWidth="1"/>
    <col min="7165" max="7165" width="20.81640625" style="327" customWidth="1"/>
    <col min="7166" max="7167" width="12" style="327" customWidth="1"/>
    <col min="7168" max="7168" width="14.54296875" style="327" customWidth="1"/>
    <col min="7169" max="7169" width="12.453125" style="327" customWidth="1"/>
    <col min="7170" max="7170" width="19.7265625" style="327" customWidth="1"/>
    <col min="7171" max="7171" width="9.1796875" style="327"/>
    <col min="7172" max="7172" width="16.81640625" style="327" customWidth="1"/>
    <col min="7173" max="7173" width="12.54296875" style="327" customWidth="1"/>
    <col min="7174" max="7174" width="11.7265625" style="327" customWidth="1"/>
    <col min="7175" max="7175" width="12.26953125" style="327" customWidth="1"/>
    <col min="7176" max="7419" width="9.1796875" style="327"/>
    <col min="7420" max="7420" width="4.453125" style="327" customWidth="1"/>
    <col min="7421" max="7421" width="20.81640625" style="327" customWidth="1"/>
    <col min="7422" max="7423" width="12" style="327" customWidth="1"/>
    <col min="7424" max="7424" width="14.54296875" style="327" customWidth="1"/>
    <col min="7425" max="7425" width="12.453125" style="327" customWidth="1"/>
    <col min="7426" max="7426" width="19.7265625" style="327" customWidth="1"/>
    <col min="7427" max="7427" width="9.1796875" style="327"/>
    <col min="7428" max="7428" width="16.81640625" style="327" customWidth="1"/>
    <col min="7429" max="7429" width="12.54296875" style="327" customWidth="1"/>
    <col min="7430" max="7430" width="11.7265625" style="327" customWidth="1"/>
    <col min="7431" max="7431" width="12.26953125" style="327" customWidth="1"/>
    <col min="7432" max="7675" width="9.1796875" style="327"/>
    <col min="7676" max="7676" width="4.453125" style="327" customWidth="1"/>
    <col min="7677" max="7677" width="20.81640625" style="327" customWidth="1"/>
    <col min="7678" max="7679" width="12" style="327" customWidth="1"/>
    <col min="7680" max="7680" width="14.54296875" style="327" customWidth="1"/>
    <col min="7681" max="7681" width="12.453125" style="327" customWidth="1"/>
    <col min="7682" max="7682" width="19.7265625" style="327" customWidth="1"/>
    <col min="7683" max="7683" width="9.1796875" style="327"/>
    <col min="7684" max="7684" width="16.81640625" style="327" customWidth="1"/>
    <col min="7685" max="7685" width="12.54296875" style="327" customWidth="1"/>
    <col min="7686" max="7686" width="11.7265625" style="327" customWidth="1"/>
    <col min="7687" max="7687" width="12.26953125" style="327" customWidth="1"/>
    <col min="7688" max="7931" width="9.1796875" style="327"/>
    <col min="7932" max="7932" width="4.453125" style="327" customWidth="1"/>
    <col min="7933" max="7933" width="20.81640625" style="327" customWidth="1"/>
    <col min="7934" max="7935" width="12" style="327" customWidth="1"/>
    <col min="7936" max="7936" width="14.54296875" style="327" customWidth="1"/>
    <col min="7937" max="7937" width="12.453125" style="327" customWidth="1"/>
    <col min="7938" max="7938" width="19.7265625" style="327" customWidth="1"/>
    <col min="7939" max="7939" width="9.1796875" style="327"/>
    <col min="7940" max="7940" width="16.81640625" style="327" customWidth="1"/>
    <col min="7941" max="7941" width="12.54296875" style="327" customWidth="1"/>
    <col min="7942" max="7942" width="11.7265625" style="327" customWidth="1"/>
    <col min="7943" max="7943" width="12.26953125" style="327" customWidth="1"/>
    <col min="7944" max="8187" width="9.1796875" style="327"/>
    <col min="8188" max="8188" width="4.453125" style="327" customWidth="1"/>
    <col min="8189" max="8189" width="20.81640625" style="327" customWidth="1"/>
    <col min="8190" max="8191" width="12" style="327" customWidth="1"/>
    <col min="8192" max="8192" width="14.54296875" style="327" customWidth="1"/>
    <col min="8193" max="8193" width="12.453125" style="327" customWidth="1"/>
    <col min="8194" max="8194" width="19.7265625" style="327" customWidth="1"/>
    <col min="8195" max="8195" width="9.1796875" style="327"/>
    <col min="8196" max="8196" width="16.81640625" style="327" customWidth="1"/>
    <col min="8197" max="8197" width="12.54296875" style="327" customWidth="1"/>
    <col min="8198" max="8198" width="11.7265625" style="327" customWidth="1"/>
    <col min="8199" max="8199" width="12.26953125" style="327" customWidth="1"/>
    <col min="8200" max="8443" width="9.1796875" style="327"/>
    <col min="8444" max="8444" width="4.453125" style="327" customWidth="1"/>
    <col min="8445" max="8445" width="20.81640625" style="327" customWidth="1"/>
    <col min="8446" max="8447" width="12" style="327" customWidth="1"/>
    <col min="8448" max="8448" width="14.54296875" style="327" customWidth="1"/>
    <col min="8449" max="8449" width="12.453125" style="327" customWidth="1"/>
    <col min="8450" max="8450" width="19.7265625" style="327" customWidth="1"/>
    <col min="8451" max="8451" width="9.1796875" style="327"/>
    <col min="8452" max="8452" width="16.81640625" style="327" customWidth="1"/>
    <col min="8453" max="8453" width="12.54296875" style="327" customWidth="1"/>
    <col min="8454" max="8454" width="11.7265625" style="327" customWidth="1"/>
    <col min="8455" max="8455" width="12.26953125" style="327" customWidth="1"/>
    <col min="8456" max="8699" width="9.1796875" style="327"/>
    <col min="8700" max="8700" width="4.453125" style="327" customWidth="1"/>
    <col min="8701" max="8701" width="20.81640625" style="327" customWidth="1"/>
    <col min="8702" max="8703" width="12" style="327" customWidth="1"/>
    <col min="8704" max="8704" width="14.54296875" style="327" customWidth="1"/>
    <col min="8705" max="8705" width="12.453125" style="327" customWidth="1"/>
    <col min="8706" max="8706" width="19.7265625" style="327" customWidth="1"/>
    <col min="8707" max="8707" width="9.1796875" style="327"/>
    <col min="8708" max="8708" width="16.81640625" style="327" customWidth="1"/>
    <col min="8709" max="8709" width="12.54296875" style="327" customWidth="1"/>
    <col min="8710" max="8710" width="11.7265625" style="327" customWidth="1"/>
    <col min="8711" max="8711" width="12.26953125" style="327" customWidth="1"/>
    <col min="8712" max="8955" width="9.1796875" style="327"/>
    <col min="8956" max="8956" width="4.453125" style="327" customWidth="1"/>
    <col min="8957" max="8957" width="20.81640625" style="327" customWidth="1"/>
    <col min="8958" max="8959" width="12" style="327" customWidth="1"/>
    <col min="8960" max="8960" width="14.54296875" style="327" customWidth="1"/>
    <col min="8961" max="8961" width="12.453125" style="327" customWidth="1"/>
    <col min="8962" max="8962" width="19.7265625" style="327" customWidth="1"/>
    <col min="8963" max="8963" width="9.1796875" style="327"/>
    <col min="8964" max="8964" width="16.81640625" style="327" customWidth="1"/>
    <col min="8965" max="8965" width="12.54296875" style="327" customWidth="1"/>
    <col min="8966" max="8966" width="11.7265625" style="327" customWidth="1"/>
    <col min="8967" max="8967" width="12.26953125" style="327" customWidth="1"/>
    <col min="8968" max="9211" width="9.1796875" style="327"/>
    <col min="9212" max="9212" width="4.453125" style="327" customWidth="1"/>
    <col min="9213" max="9213" width="20.81640625" style="327" customWidth="1"/>
    <col min="9214" max="9215" width="12" style="327" customWidth="1"/>
    <col min="9216" max="9216" width="14.54296875" style="327" customWidth="1"/>
    <col min="9217" max="9217" width="12.453125" style="327" customWidth="1"/>
    <col min="9218" max="9218" width="19.7265625" style="327" customWidth="1"/>
    <col min="9219" max="9219" width="9.1796875" style="327"/>
    <col min="9220" max="9220" width="16.81640625" style="327" customWidth="1"/>
    <col min="9221" max="9221" width="12.54296875" style="327" customWidth="1"/>
    <col min="9222" max="9222" width="11.7265625" style="327" customWidth="1"/>
    <col min="9223" max="9223" width="12.26953125" style="327" customWidth="1"/>
    <col min="9224" max="9467" width="9.1796875" style="327"/>
    <col min="9468" max="9468" width="4.453125" style="327" customWidth="1"/>
    <col min="9469" max="9469" width="20.81640625" style="327" customWidth="1"/>
    <col min="9470" max="9471" width="12" style="327" customWidth="1"/>
    <col min="9472" max="9472" width="14.54296875" style="327" customWidth="1"/>
    <col min="9473" max="9473" width="12.453125" style="327" customWidth="1"/>
    <col min="9474" max="9474" width="19.7265625" style="327" customWidth="1"/>
    <col min="9475" max="9475" width="9.1796875" style="327"/>
    <col min="9476" max="9476" width="16.81640625" style="327" customWidth="1"/>
    <col min="9477" max="9477" width="12.54296875" style="327" customWidth="1"/>
    <col min="9478" max="9478" width="11.7265625" style="327" customWidth="1"/>
    <col min="9479" max="9479" width="12.26953125" style="327" customWidth="1"/>
    <col min="9480" max="9723" width="9.1796875" style="327"/>
    <col min="9724" max="9724" width="4.453125" style="327" customWidth="1"/>
    <col min="9725" max="9725" width="20.81640625" style="327" customWidth="1"/>
    <col min="9726" max="9727" width="12" style="327" customWidth="1"/>
    <col min="9728" max="9728" width="14.54296875" style="327" customWidth="1"/>
    <col min="9729" max="9729" width="12.453125" style="327" customWidth="1"/>
    <col min="9730" max="9730" width="19.7265625" style="327" customWidth="1"/>
    <col min="9731" max="9731" width="9.1796875" style="327"/>
    <col min="9732" max="9732" width="16.81640625" style="327" customWidth="1"/>
    <col min="9733" max="9733" width="12.54296875" style="327" customWidth="1"/>
    <col min="9734" max="9734" width="11.7265625" style="327" customWidth="1"/>
    <col min="9735" max="9735" width="12.26953125" style="327" customWidth="1"/>
    <col min="9736" max="9979" width="9.1796875" style="327"/>
    <col min="9980" max="9980" width="4.453125" style="327" customWidth="1"/>
    <col min="9981" max="9981" width="20.81640625" style="327" customWidth="1"/>
    <col min="9982" max="9983" width="12" style="327" customWidth="1"/>
    <col min="9984" max="9984" width="14.54296875" style="327" customWidth="1"/>
    <col min="9985" max="9985" width="12.453125" style="327" customWidth="1"/>
    <col min="9986" max="9986" width="19.7265625" style="327" customWidth="1"/>
    <col min="9987" max="9987" width="9.1796875" style="327"/>
    <col min="9988" max="9988" width="16.81640625" style="327" customWidth="1"/>
    <col min="9989" max="9989" width="12.54296875" style="327" customWidth="1"/>
    <col min="9990" max="9990" width="11.7265625" style="327" customWidth="1"/>
    <col min="9991" max="9991" width="12.26953125" style="327" customWidth="1"/>
    <col min="9992" max="10235" width="9.1796875" style="327"/>
    <col min="10236" max="10236" width="4.453125" style="327" customWidth="1"/>
    <col min="10237" max="10237" width="20.81640625" style="327" customWidth="1"/>
    <col min="10238" max="10239" width="12" style="327" customWidth="1"/>
    <col min="10240" max="10240" width="14.54296875" style="327" customWidth="1"/>
    <col min="10241" max="10241" width="12.453125" style="327" customWidth="1"/>
    <col min="10242" max="10242" width="19.7265625" style="327" customWidth="1"/>
    <col min="10243" max="10243" width="9.1796875" style="327"/>
    <col min="10244" max="10244" width="16.81640625" style="327" customWidth="1"/>
    <col min="10245" max="10245" width="12.54296875" style="327" customWidth="1"/>
    <col min="10246" max="10246" width="11.7265625" style="327" customWidth="1"/>
    <col min="10247" max="10247" width="12.26953125" style="327" customWidth="1"/>
    <col min="10248" max="10491" width="9.1796875" style="327"/>
    <col min="10492" max="10492" width="4.453125" style="327" customWidth="1"/>
    <col min="10493" max="10493" width="20.81640625" style="327" customWidth="1"/>
    <col min="10494" max="10495" width="12" style="327" customWidth="1"/>
    <col min="10496" max="10496" width="14.54296875" style="327" customWidth="1"/>
    <col min="10497" max="10497" width="12.453125" style="327" customWidth="1"/>
    <col min="10498" max="10498" width="19.7265625" style="327" customWidth="1"/>
    <col min="10499" max="10499" width="9.1796875" style="327"/>
    <col min="10500" max="10500" width="16.81640625" style="327" customWidth="1"/>
    <col min="10501" max="10501" width="12.54296875" style="327" customWidth="1"/>
    <col min="10502" max="10502" width="11.7265625" style="327" customWidth="1"/>
    <col min="10503" max="10503" width="12.26953125" style="327" customWidth="1"/>
    <col min="10504" max="10747" width="9.1796875" style="327"/>
    <col min="10748" max="10748" width="4.453125" style="327" customWidth="1"/>
    <col min="10749" max="10749" width="20.81640625" style="327" customWidth="1"/>
    <col min="10750" max="10751" width="12" style="327" customWidth="1"/>
    <col min="10752" max="10752" width="14.54296875" style="327" customWidth="1"/>
    <col min="10753" max="10753" width="12.453125" style="327" customWidth="1"/>
    <col min="10754" max="10754" width="19.7265625" style="327" customWidth="1"/>
    <col min="10755" max="10755" width="9.1796875" style="327"/>
    <col min="10756" max="10756" width="16.81640625" style="327" customWidth="1"/>
    <col min="10757" max="10757" width="12.54296875" style="327" customWidth="1"/>
    <col min="10758" max="10758" width="11.7265625" style="327" customWidth="1"/>
    <col min="10759" max="10759" width="12.26953125" style="327" customWidth="1"/>
    <col min="10760" max="11003" width="9.1796875" style="327"/>
    <col min="11004" max="11004" width="4.453125" style="327" customWidth="1"/>
    <col min="11005" max="11005" width="20.81640625" style="327" customWidth="1"/>
    <col min="11006" max="11007" width="12" style="327" customWidth="1"/>
    <col min="11008" max="11008" width="14.54296875" style="327" customWidth="1"/>
    <col min="11009" max="11009" width="12.453125" style="327" customWidth="1"/>
    <col min="11010" max="11010" width="19.7265625" style="327" customWidth="1"/>
    <col min="11011" max="11011" width="9.1796875" style="327"/>
    <col min="11012" max="11012" width="16.81640625" style="327" customWidth="1"/>
    <col min="11013" max="11013" width="12.54296875" style="327" customWidth="1"/>
    <col min="11014" max="11014" width="11.7265625" style="327" customWidth="1"/>
    <col min="11015" max="11015" width="12.26953125" style="327" customWidth="1"/>
    <col min="11016" max="11259" width="9.1796875" style="327"/>
    <col min="11260" max="11260" width="4.453125" style="327" customWidth="1"/>
    <col min="11261" max="11261" width="20.81640625" style="327" customWidth="1"/>
    <col min="11262" max="11263" width="12" style="327" customWidth="1"/>
    <col min="11264" max="11264" width="14.54296875" style="327" customWidth="1"/>
    <col min="11265" max="11265" width="12.453125" style="327" customWidth="1"/>
    <col min="11266" max="11266" width="19.7265625" style="327" customWidth="1"/>
    <col min="11267" max="11267" width="9.1796875" style="327"/>
    <col min="11268" max="11268" width="16.81640625" style="327" customWidth="1"/>
    <col min="11269" max="11269" width="12.54296875" style="327" customWidth="1"/>
    <col min="11270" max="11270" width="11.7265625" style="327" customWidth="1"/>
    <col min="11271" max="11271" width="12.26953125" style="327" customWidth="1"/>
    <col min="11272" max="11515" width="9.1796875" style="327"/>
    <col min="11516" max="11516" width="4.453125" style="327" customWidth="1"/>
    <col min="11517" max="11517" width="20.81640625" style="327" customWidth="1"/>
    <col min="11518" max="11519" width="12" style="327" customWidth="1"/>
    <col min="11520" max="11520" width="14.54296875" style="327" customWidth="1"/>
    <col min="11521" max="11521" width="12.453125" style="327" customWidth="1"/>
    <col min="11522" max="11522" width="19.7265625" style="327" customWidth="1"/>
    <col min="11523" max="11523" width="9.1796875" style="327"/>
    <col min="11524" max="11524" width="16.81640625" style="327" customWidth="1"/>
    <col min="11525" max="11525" width="12.54296875" style="327" customWidth="1"/>
    <col min="11526" max="11526" width="11.7265625" style="327" customWidth="1"/>
    <col min="11527" max="11527" width="12.26953125" style="327" customWidth="1"/>
    <col min="11528" max="11771" width="9.1796875" style="327"/>
    <col min="11772" max="11772" width="4.453125" style="327" customWidth="1"/>
    <col min="11773" max="11773" width="20.81640625" style="327" customWidth="1"/>
    <col min="11774" max="11775" width="12" style="327" customWidth="1"/>
    <col min="11776" max="11776" width="14.54296875" style="327" customWidth="1"/>
    <col min="11777" max="11777" width="12.453125" style="327" customWidth="1"/>
    <col min="11778" max="11778" width="19.7265625" style="327" customWidth="1"/>
    <col min="11779" max="11779" width="9.1796875" style="327"/>
    <col min="11780" max="11780" width="16.81640625" style="327" customWidth="1"/>
    <col min="11781" max="11781" width="12.54296875" style="327" customWidth="1"/>
    <col min="11782" max="11782" width="11.7265625" style="327" customWidth="1"/>
    <col min="11783" max="11783" width="12.26953125" style="327" customWidth="1"/>
    <col min="11784" max="12027" width="9.1796875" style="327"/>
    <col min="12028" max="12028" width="4.453125" style="327" customWidth="1"/>
    <col min="12029" max="12029" width="20.81640625" style="327" customWidth="1"/>
    <col min="12030" max="12031" width="12" style="327" customWidth="1"/>
    <col min="12032" max="12032" width="14.54296875" style="327" customWidth="1"/>
    <col min="12033" max="12033" width="12.453125" style="327" customWidth="1"/>
    <col min="12034" max="12034" width="19.7265625" style="327" customWidth="1"/>
    <col min="12035" max="12035" width="9.1796875" style="327"/>
    <col min="12036" max="12036" width="16.81640625" style="327" customWidth="1"/>
    <col min="12037" max="12037" width="12.54296875" style="327" customWidth="1"/>
    <col min="12038" max="12038" width="11.7265625" style="327" customWidth="1"/>
    <col min="12039" max="12039" width="12.26953125" style="327" customWidth="1"/>
    <col min="12040" max="12283" width="9.1796875" style="327"/>
    <col min="12284" max="12284" width="4.453125" style="327" customWidth="1"/>
    <col min="12285" max="12285" width="20.81640625" style="327" customWidth="1"/>
    <col min="12286" max="12287" width="12" style="327" customWidth="1"/>
    <col min="12288" max="12288" width="14.54296875" style="327" customWidth="1"/>
    <col min="12289" max="12289" width="12.453125" style="327" customWidth="1"/>
    <col min="12290" max="12290" width="19.7265625" style="327" customWidth="1"/>
    <col min="12291" max="12291" width="9.1796875" style="327"/>
    <col min="12292" max="12292" width="16.81640625" style="327" customWidth="1"/>
    <col min="12293" max="12293" width="12.54296875" style="327" customWidth="1"/>
    <col min="12294" max="12294" width="11.7265625" style="327" customWidth="1"/>
    <col min="12295" max="12295" width="12.26953125" style="327" customWidth="1"/>
    <col min="12296" max="12539" width="9.1796875" style="327"/>
    <col min="12540" max="12540" width="4.453125" style="327" customWidth="1"/>
    <col min="12541" max="12541" width="20.81640625" style="327" customWidth="1"/>
    <col min="12542" max="12543" width="12" style="327" customWidth="1"/>
    <col min="12544" max="12544" width="14.54296875" style="327" customWidth="1"/>
    <col min="12545" max="12545" width="12.453125" style="327" customWidth="1"/>
    <col min="12546" max="12546" width="19.7265625" style="327" customWidth="1"/>
    <col min="12547" max="12547" width="9.1796875" style="327"/>
    <col min="12548" max="12548" width="16.81640625" style="327" customWidth="1"/>
    <col min="12549" max="12549" width="12.54296875" style="327" customWidth="1"/>
    <col min="12550" max="12550" width="11.7265625" style="327" customWidth="1"/>
    <col min="12551" max="12551" width="12.26953125" style="327" customWidth="1"/>
    <col min="12552" max="12795" width="9.1796875" style="327"/>
    <col min="12796" max="12796" width="4.453125" style="327" customWidth="1"/>
    <col min="12797" max="12797" width="20.81640625" style="327" customWidth="1"/>
    <col min="12798" max="12799" width="12" style="327" customWidth="1"/>
    <col min="12800" max="12800" width="14.54296875" style="327" customWidth="1"/>
    <col min="12801" max="12801" width="12.453125" style="327" customWidth="1"/>
    <col min="12802" max="12802" width="19.7265625" style="327" customWidth="1"/>
    <col min="12803" max="12803" width="9.1796875" style="327"/>
    <col min="12804" max="12804" width="16.81640625" style="327" customWidth="1"/>
    <col min="12805" max="12805" width="12.54296875" style="327" customWidth="1"/>
    <col min="12806" max="12806" width="11.7265625" style="327" customWidth="1"/>
    <col min="12807" max="12807" width="12.26953125" style="327" customWidth="1"/>
    <col min="12808" max="13051" width="9.1796875" style="327"/>
    <col min="13052" max="13052" width="4.453125" style="327" customWidth="1"/>
    <col min="13053" max="13053" width="20.81640625" style="327" customWidth="1"/>
    <col min="13054" max="13055" width="12" style="327" customWidth="1"/>
    <col min="13056" max="13056" width="14.54296875" style="327" customWidth="1"/>
    <col min="13057" max="13057" width="12.453125" style="327" customWidth="1"/>
    <col min="13058" max="13058" width="19.7265625" style="327" customWidth="1"/>
    <col min="13059" max="13059" width="9.1796875" style="327"/>
    <col min="13060" max="13060" width="16.81640625" style="327" customWidth="1"/>
    <col min="13061" max="13061" width="12.54296875" style="327" customWidth="1"/>
    <col min="13062" max="13062" width="11.7265625" style="327" customWidth="1"/>
    <col min="13063" max="13063" width="12.26953125" style="327" customWidth="1"/>
    <col min="13064" max="13307" width="9.1796875" style="327"/>
    <col min="13308" max="13308" width="4.453125" style="327" customWidth="1"/>
    <col min="13309" max="13309" width="20.81640625" style="327" customWidth="1"/>
    <col min="13310" max="13311" width="12" style="327" customWidth="1"/>
    <col min="13312" max="13312" width="14.54296875" style="327" customWidth="1"/>
    <col min="13313" max="13313" width="12.453125" style="327" customWidth="1"/>
    <col min="13314" max="13314" width="19.7265625" style="327" customWidth="1"/>
    <col min="13315" max="13315" width="9.1796875" style="327"/>
    <col min="13316" max="13316" width="16.81640625" style="327" customWidth="1"/>
    <col min="13317" max="13317" width="12.54296875" style="327" customWidth="1"/>
    <col min="13318" max="13318" width="11.7265625" style="327" customWidth="1"/>
    <col min="13319" max="13319" width="12.26953125" style="327" customWidth="1"/>
    <col min="13320" max="13563" width="9.1796875" style="327"/>
    <col min="13564" max="13564" width="4.453125" style="327" customWidth="1"/>
    <col min="13565" max="13565" width="20.81640625" style="327" customWidth="1"/>
    <col min="13566" max="13567" width="12" style="327" customWidth="1"/>
    <col min="13568" max="13568" width="14.54296875" style="327" customWidth="1"/>
    <col min="13569" max="13569" width="12.453125" style="327" customWidth="1"/>
    <col min="13570" max="13570" width="19.7265625" style="327" customWidth="1"/>
    <col min="13571" max="13571" width="9.1796875" style="327"/>
    <col min="13572" max="13572" width="16.81640625" style="327" customWidth="1"/>
    <col min="13573" max="13573" width="12.54296875" style="327" customWidth="1"/>
    <col min="13574" max="13574" width="11.7265625" style="327" customWidth="1"/>
    <col min="13575" max="13575" width="12.26953125" style="327" customWidth="1"/>
    <col min="13576" max="13819" width="9.1796875" style="327"/>
    <col min="13820" max="13820" width="4.453125" style="327" customWidth="1"/>
    <col min="13821" max="13821" width="20.81640625" style="327" customWidth="1"/>
    <col min="13822" max="13823" width="12" style="327" customWidth="1"/>
    <col min="13824" max="13824" width="14.54296875" style="327" customWidth="1"/>
    <col min="13825" max="13825" width="12.453125" style="327" customWidth="1"/>
    <col min="13826" max="13826" width="19.7265625" style="327" customWidth="1"/>
    <col min="13827" max="13827" width="9.1796875" style="327"/>
    <col min="13828" max="13828" width="16.81640625" style="327" customWidth="1"/>
    <col min="13829" max="13829" width="12.54296875" style="327" customWidth="1"/>
    <col min="13830" max="13830" width="11.7265625" style="327" customWidth="1"/>
    <col min="13831" max="13831" width="12.26953125" style="327" customWidth="1"/>
    <col min="13832" max="14075" width="9.1796875" style="327"/>
    <col min="14076" max="14076" width="4.453125" style="327" customWidth="1"/>
    <col min="14077" max="14077" width="20.81640625" style="327" customWidth="1"/>
    <col min="14078" max="14079" width="12" style="327" customWidth="1"/>
    <col min="14080" max="14080" width="14.54296875" style="327" customWidth="1"/>
    <col min="14081" max="14081" width="12.453125" style="327" customWidth="1"/>
    <col min="14082" max="14082" width="19.7265625" style="327" customWidth="1"/>
    <col min="14083" max="14083" width="9.1796875" style="327"/>
    <col min="14084" max="14084" width="16.81640625" style="327" customWidth="1"/>
    <col min="14085" max="14085" width="12.54296875" style="327" customWidth="1"/>
    <col min="14086" max="14086" width="11.7265625" style="327" customWidth="1"/>
    <col min="14087" max="14087" width="12.26953125" style="327" customWidth="1"/>
    <col min="14088" max="14331" width="9.1796875" style="327"/>
    <col min="14332" max="14332" width="4.453125" style="327" customWidth="1"/>
    <col min="14333" max="14333" width="20.81640625" style="327" customWidth="1"/>
    <col min="14334" max="14335" width="12" style="327" customWidth="1"/>
    <col min="14336" max="14336" width="14.54296875" style="327" customWidth="1"/>
    <col min="14337" max="14337" width="12.453125" style="327" customWidth="1"/>
    <col min="14338" max="14338" width="19.7265625" style="327" customWidth="1"/>
    <col min="14339" max="14339" width="9.1796875" style="327"/>
    <col min="14340" max="14340" width="16.81640625" style="327" customWidth="1"/>
    <col min="14341" max="14341" width="12.54296875" style="327" customWidth="1"/>
    <col min="14342" max="14342" width="11.7265625" style="327" customWidth="1"/>
    <col min="14343" max="14343" width="12.26953125" style="327" customWidth="1"/>
    <col min="14344" max="14587" width="9.1796875" style="327"/>
    <col min="14588" max="14588" width="4.453125" style="327" customWidth="1"/>
    <col min="14589" max="14589" width="20.81640625" style="327" customWidth="1"/>
    <col min="14590" max="14591" width="12" style="327" customWidth="1"/>
    <col min="14592" max="14592" width="14.54296875" style="327" customWidth="1"/>
    <col min="14593" max="14593" width="12.453125" style="327" customWidth="1"/>
    <col min="14594" max="14594" width="19.7265625" style="327" customWidth="1"/>
    <col min="14595" max="14595" width="9.1796875" style="327"/>
    <col min="14596" max="14596" width="16.81640625" style="327" customWidth="1"/>
    <col min="14597" max="14597" width="12.54296875" style="327" customWidth="1"/>
    <col min="14598" max="14598" width="11.7265625" style="327" customWidth="1"/>
    <col min="14599" max="14599" width="12.26953125" style="327" customWidth="1"/>
    <col min="14600" max="14843" width="9.1796875" style="327"/>
    <col min="14844" max="14844" width="4.453125" style="327" customWidth="1"/>
    <col min="14845" max="14845" width="20.81640625" style="327" customWidth="1"/>
    <col min="14846" max="14847" width="12" style="327" customWidth="1"/>
    <col min="14848" max="14848" width="14.54296875" style="327" customWidth="1"/>
    <col min="14849" max="14849" width="12.453125" style="327" customWidth="1"/>
    <col min="14850" max="14850" width="19.7265625" style="327" customWidth="1"/>
    <col min="14851" max="14851" width="9.1796875" style="327"/>
    <col min="14852" max="14852" width="16.81640625" style="327" customWidth="1"/>
    <col min="14853" max="14853" width="12.54296875" style="327" customWidth="1"/>
    <col min="14854" max="14854" width="11.7265625" style="327" customWidth="1"/>
    <col min="14855" max="14855" width="12.26953125" style="327" customWidth="1"/>
    <col min="14856" max="15099" width="9.1796875" style="327"/>
    <col min="15100" max="15100" width="4.453125" style="327" customWidth="1"/>
    <col min="15101" max="15101" width="20.81640625" style="327" customWidth="1"/>
    <col min="15102" max="15103" width="12" style="327" customWidth="1"/>
    <col min="15104" max="15104" width="14.54296875" style="327" customWidth="1"/>
    <col min="15105" max="15105" width="12.453125" style="327" customWidth="1"/>
    <col min="15106" max="15106" width="19.7265625" style="327" customWidth="1"/>
    <col min="15107" max="15107" width="9.1796875" style="327"/>
    <col min="15108" max="15108" width="16.81640625" style="327" customWidth="1"/>
    <col min="15109" max="15109" width="12.54296875" style="327" customWidth="1"/>
    <col min="15110" max="15110" width="11.7265625" style="327" customWidth="1"/>
    <col min="15111" max="15111" width="12.26953125" style="327" customWidth="1"/>
    <col min="15112" max="15355" width="9.1796875" style="327"/>
    <col min="15356" max="15356" width="4.453125" style="327" customWidth="1"/>
    <col min="15357" max="15357" width="20.81640625" style="327" customWidth="1"/>
    <col min="15358" max="15359" width="12" style="327" customWidth="1"/>
    <col min="15360" max="15360" width="14.54296875" style="327" customWidth="1"/>
    <col min="15361" max="15361" width="12.453125" style="327" customWidth="1"/>
    <col min="15362" max="15362" width="19.7265625" style="327" customWidth="1"/>
    <col min="15363" max="15363" width="9.1796875" style="327"/>
    <col min="15364" max="15364" width="16.81640625" style="327" customWidth="1"/>
    <col min="15365" max="15365" width="12.54296875" style="327" customWidth="1"/>
    <col min="15366" max="15366" width="11.7265625" style="327" customWidth="1"/>
    <col min="15367" max="15367" width="12.26953125" style="327" customWidth="1"/>
    <col min="15368" max="15611" width="9.1796875" style="327"/>
    <col min="15612" max="15612" width="4.453125" style="327" customWidth="1"/>
    <col min="15613" max="15613" width="20.81640625" style="327" customWidth="1"/>
    <col min="15614" max="15615" width="12" style="327" customWidth="1"/>
    <col min="15616" max="15616" width="14.54296875" style="327" customWidth="1"/>
    <col min="15617" max="15617" width="12.453125" style="327" customWidth="1"/>
    <col min="15618" max="15618" width="19.7265625" style="327" customWidth="1"/>
    <col min="15619" max="15619" width="9.1796875" style="327"/>
    <col min="15620" max="15620" width="16.81640625" style="327" customWidth="1"/>
    <col min="15621" max="15621" width="12.54296875" style="327" customWidth="1"/>
    <col min="15622" max="15622" width="11.7265625" style="327" customWidth="1"/>
    <col min="15623" max="15623" width="12.26953125" style="327" customWidth="1"/>
    <col min="15624" max="15867" width="9.1796875" style="327"/>
    <col min="15868" max="15868" width="4.453125" style="327" customWidth="1"/>
    <col min="15869" max="15869" width="20.81640625" style="327" customWidth="1"/>
    <col min="15870" max="15871" width="12" style="327" customWidth="1"/>
    <col min="15872" max="15872" width="14.54296875" style="327" customWidth="1"/>
    <col min="15873" max="15873" width="12.453125" style="327" customWidth="1"/>
    <col min="15874" max="15874" width="19.7265625" style="327" customWidth="1"/>
    <col min="15875" max="15875" width="9.1796875" style="327"/>
    <col min="15876" max="15876" width="16.81640625" style="327" customWidth="1"/>
    <col min="15877" max="15877" width="12.54296875" style="327" customWidth="1"/>
    <col min="15878" max="15878" width="11.7265625" style="327" customWidth="1"/>
    <col min="15879" max="15879" width="12.26953125" style="327" customWidth="1"/>
    <col min="15880" max="16123" width="9.1796875" style="327"/>
    <col min="16124" max="16124" width="4.453125" style="327" customWidth="1"/>
    <col min="16125" max="16125" width="20.81640625" style="327" customWidth="1"/>
    <col min="16126" max="16127" width="12" style="327" customWidth="1"/>
    <col min="16128" max="16128" width="14.54296875" style="327" customWidth="1"/>
    <col min="16129" max="16129" width="12.453125" style="327" customWidth="1"/>
    <col min="16130" max="16130" width="19.7265625" style="327" customWidth="1"/>
    <col min="16131" max="16131" width="9.1796875" style="327"/>
    <col min="16132" max="16132" width="16.81640625" style="327" customWidth="1"/>
    <col min="16133" max="16133" width="12.54296875" style="327" customWidth="1"/>
    <col min="16134" max="16134" width="11.7265625" style="327" customWidth="1"/>
    <col min="16135" max="16135" width="12.26953125" style="327" customWidth="1"/>
    <col min="16136" max="16384" width="9.1796875" style="327"/>
  </cols>
  <sheetData>
    <row r="1" spans="1:20" ht="15.5">
      <c r="A1" s="326" t="s">
        <v>212</v>
      </c>
    </row>
    <row r="2" spans="1:20" ht="26.25" customHeight="1">
      <c r="A2" s="328" t="s">
        <v>213</v>
      </c>
    </row>
    <row r="5" spans="1:20" ht="38.25" customHeight="1" thickBot="1">
      <c r="A5" s="1304" t="s">
        <v>481</v>
      </c>
      <c r="B5" s="1304"/>
      <c r="C5" s="1304"/>
      <c r="D5" s="1304"/>
      <c r="E5" s="1304"/>
      <c r="F5" s="1304"/>
      <c r="H5" s="329" t="s">
        <v>228</v>
      </c>
      <c r="K5"/>
      <c r="L5"/>
      <c r="M5"/>
      <c r="N5"/>
      <c r="O5"/>
      <c r="P5"/>
    </row>
    <row r="6" spans="1:20" ht="15.75" customHeight="1" thickBot="1">
      <c r="A6" s="1305" t="s">
        <v>115</v>
      </c>
      <c r="B6" s="1307" t="s">
        <v>480</v>
      </c>
      <c r="C6" s="1308"/>
      <c r="D6" s="1309"/>
      <c r="E6" s="1310" t="s">
        <v>482</v>
      </c>
      <c r="F6" s="1312" t="s">
        <v>483</v>
      </c>
      <c r="K6"/>
      <c r="L6"/>
      <c r="M6"/>
      <c r="N6"/>
      <c r="O6"/>
      <c r="P6"/>
    </row>
    <row r="7" spans="1:20" ht="21" customHeight="1" thickBot="1">
      <c r="A7" s="1306"/>
      <c r="B7" s="672" t="s">
        <v>218</v>
      </c>
      <c r="C7" s="673" t="s">
        <v>220</v>
      </c>
      <c r="D7" s="330" t="s">
        <v>221</v>
      </c>
      <c r="E7" s="1311"/>
      <c r="F7" s="1313"/>
      <c r="K7"/>
      <c r="L7"/>
      <c r="M7"/>
      <c r="N7"/>
      <c r="O7"/>
      <c r="P7"/>
    </row>
    <row r="8" spans="1:20" ht="17.25" customHeight="1" thickBot="1">
      <c r="A8" s="331" t="s">
        <v>116</v>
      </c>
      <c r="B8" s="336">
        <v>12034.236000000001</v>
      </c>
      <c r="C8" s="345">
        <v>6598.8909999999996</v>
      </c>
      <c r="D8" s="334">
        <f t="shared" ref="D8:D13" si="0">(C8/B8)*100</f>
        <v>54.834316029700588</v>
      </c>
      <c r="E8" s="333">
        <v>13363.523999999999</v>
      </c>
      <c r="F8" s="334">
        <f t="shared" ref="F8:F13" si="1">((B8-E8)/E8)*100</f>
        <v>-9.9471366983738623</v>
      </c>
      <c r="H8" s="335" t="s">
        <v>117</v>
      </c>
      <c r="J8"/>
      <c r="K8"/>
      <c r="L8"/>
      <c r="M8"/>
      <c r="N8"/>
      <c r="O8"/>
      <c r="P8"/>
    </row>
    <row r="9" spans="1:20" ht="18" customHeight="1" thickBot="1">
      <c r="A9" s="331" t="s">
        <v>118</v>
      </c>
      <c r="B9" s="336">
        <v>51648</v>
      </c>
      <c r="C9" s="345">
        <v>14399</v>
      </c>
      <c r="D9" s="334">
        <f t="shared" si="0"/>
        <v>27.879104708798017</v>
      </c>
      <c r="E9" s="337">
        <v>44363</v>
      </c>
      <c r="F9" s="334">
        <f t="shared" si="1"/>
        <v>16.421342109415505</v>
      </c>
      <c r="H9" s="338">
        <f>B9-E9</f>
        <v>7285</v>
      </c>
      <c r="J9"/>
      <c r="K9"/>
      <c r="L9"/>
      <c r="M9"/>
      <c r="N9"/>
      <c r="O9"/>
      <c r="P9"/>
      <c r="Q9" s="314"/>
      <c r="R9" s="314"/>
      <c r="S9" s="314"/>
      <c r="T9" s="314"/>
    </row>
    <row r="10" spans="1:20" ht="15" customHeight="1" thickBot="1">
      <c r="A10" s="339" t="s">
        <v>214</v>
      </c>
      <c r="B10" s="336">
        <v>26190</v>
      </c>
      <c r="C10" s="345">
        <v>0</v>
      </c>
      <c r="D10" s="341">
        <f t="shared" si="0"/>
        <v>0</v>
      </c>
      <c r="E10" s="340">
        <v>14465</v>
      </c>
      <c r="F10" s="341">
        <f t="shared" si="1"/>
        <v>81.057725544417565</v>
      </c>
      <c r="J10"/>
      <c r="K10"/>
      <c r="L10"/>
      <c r="M10"/>
      <c r="N10"/>
      <c r="O10"/>
      <c r="P10"/>
      <c r="Q10" s="314"/>
      <c r="R10" s="314"/>
      <c r="S10" s="314"/>
      <c r="T10" s="314"/>
    </row>
    <row r="11" spans="1:20" ht="17.25" customHeight="1" thickBot="1">
      <c r="A11" s="331" t="s">
        <v>119</v>
      </c>
      <c r="B11" s="336">
        <v>294183.962</v>
      </c>
      <c r="C11" s="342">
        <v>56206.828999999998</v>
      </c>
      <c r="D11" s="334">
        <f t="shared" si="0"/>
        <v>19.106014011735962</v>
      </c>
      <c r="E11" s="342">
        <v>256407.24600000001</v>
      </c>
      <c r="F11" s="334">
        <f t="shared" si="1"/>
        <v>14.733092215342458</v>
      </c>
      <c r="J11"/>
      <c r="K11"/>
      <c r="L11"/>
      <c r="M11"/>
      <c r="N11"/>
      <c r="O11"/>
      <c r="P11"/>
      <c r="Q11" s="314"/>
      <c r="R11" s="314"/>
      <c r="S11" s="314"/>
      <c r="T11" s="314"/>
    </row>
    <row r="12" spans="1:20" ht="15" customHeight="1" thickBot="1">
      <c r="A12" s="344" t="s">
        <v>120</v>
      </c>
      <c r="B12" s="336">
        <v>105159.747</v>
      </c>
      <c r="C12" s="345">
        <v>16528.895</v>
      </c>
      <c r="D12" s="334">
        <f t="shared" si="0"/>
        <v>15.717891561682817</v>
      </c>
      <c r="E12" s="345">
        <v>107854.86599999999</v>
      </c>
      <c r="F12" s="334">
        <f t="shared" si="1"/>
        <v>-2.4988385781314602</v>
      </c>
      <c r="J12"/>
      <c r="K12"/>
      <c r="L12"/>
      <c r="M12"/>
      <c r="N12"/>
      <c r="O12"/>
      <c r="P12"/>
      <c r="Q12" s="314"/>
      <c r="R12" s="314"/>
      <c r="S12" s="314"/>
      <c r="T12" s="314"/>
    </row>
    <row r="13" spans="1:20" ht="15" customHeight="1" thickBot="1">
      <c r="A13" s="344" t="s">
        <v>121</v>
      </c>
      <c r="B13" s="336">
        <f>B11+B12</f>
        <v>399343.70900000003</v>
      </c>
      <c r="C13" s="345">
        <f>C11+C12</f>
        <v>72735.724000000002</v>
      </c>
      <c r="D13" s="346">
        <f t="shared" si="0"/>
        <v>18.213814906997822</v>
      </c>
      <c r="E13" s="345">
        <f>E11+E12</f>
        <v>364262.11200000002</v>
      </c>
      <c r="F13" s="346">
        <f t="shared" si="1"/>
        <v>9.6308663032184931</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5">
      <c r="A16" s="348" t="s">
        <v>215</v>
      </c>
      <c r="K16"/>
      <c r="L16"/>
      <c r="M16"/>
      <c r="N16"/>
      <c r="O16"/>
      <c r="P16" s="314"/>
      <c r="Q16" s="314"/>
      <c r="R16" s="314"/>
      <c r="S16" s="314"/>
      <c r="T16" s="314"/>
    </row>
    <row r="17" spans="1:20">
      <c r="I17"/>
      <c r="J17"/>
      <c r="K17"/>
      <c r="L17"/>
      <c r="M17"/>
      <c r="N17"/>
      <c r="O17" s="314"/>
      <c r="P17" s="314"/>
      <c r="Q17" s="314"/>
      <c r="R17" s="314"/>
      <c r="S17" s="314"/>
      <c r="T17" s="314"/>
    </row>
    <row r="18" spans="1:20" ht="33" customHeight="1" thickBot="1">
      <c r="A18" s="1304" t="s">
        <v>484</v>
      </c>
      <c r="B18" s="1304"/>
      <c r="C18" s="1304"/>
      <c r="D18" s="1304"/>
      <c r="E18" s="1304"/>
      <c r="F18" s="1304"/>
      <c r="I18"/>
      <c r="J18"/>
      <c r="K18"/>
      <c r="L18"/>
      <c r="M18"/>
      <c r="N18"/>
      <c r="O18" s="314"/>
      <c r="P18" s="314"/>
      <c r="Q18" s="314"/>
      <c r="R18" s="314"/>
      <c r="S18" s="314"/>
      <c r="T18" s="314"/>
    </row>
    <row r="19" spans="1:20" ht="16.5" customHeight="1" thickBot="1">
      <c r="A19" s="1314" t="s">
        <v>449</v>
      </c>
      <c r="B19" s="1307" t="s">
        <v>485</v>
      </c>
      <c r="C19" s="1308"/>
      <c r="D19" s="1309"/>
      <c r="E19" s="1310" t="s">
        <v>482</v>
      </c>
      <c r="F19" s="1312" t="s">
        <v>486</v>
      </c>
      <c r="I19"/>
      <c r="J19"/>
      <c r="K19"/>
      <c r="L19"/>
      <c r="M19"/>
      <c r="N19"/>
      <c r="O19" s="314"/>
      <c r="P19" s="314"/>
      <c r="Q19" s="314"/>
      <c r="R19" s="314"/>
      <c r="S19" s="314"/>
      <c r="T19" s="314"/>
    </row>
    <row r="20" spans="1:20" ht="21" customHeight="1" thickBot="1">
      <c r="A20" s="1315"/>
      <c r="B20" s="349" t="s">
        <v>218</v>
      </c>
      <c r="C20" s="349" t="s">
        <v>323</v>
      </c>
      <c r="D20" s="349" t="s">
        <v>324</v>
      </c>
      <c r="E20" s="1316"/>
      <c r="F20" s="1317"/>
      <c r="I20"/>
      <c r="J20"/>
      <c r="K20"/>
      <c r="L20"/>
      <c r="M20"/>
      <c r="N20"/>
      <c r="O20" s="314"/>
      <c r="P20" s="314"/>
      <c r="Q20" s="314"/>
      <c r="R20" s="314"/>
      <c r="S20" s="314"/>
      <c r="T20" s="314"/>
    </row>
    <row r="21" spans="1:20" ht="15" thickBot="1">
      <c r="A21" s="350" t="s">
        <v>116</v>
      </c>
      <c r="B21" s="336">
        <v>63083.614999999998</v>
      </c>
      <c r="C21" s="351">
        <v>0</v>
      </c>
      <c r="D21" s="352">
        <f t="shared" ref="D21:D26" si="2">(C21/B21)*100</f>
        <v>0</v>
      </c>
      <c r="E21" s="345">
        <v>71107.375</v>
      </c>
      <c r="F21" s="352">
        <f t="shared" ref="F21:F26" si="3">((B21-E21)/E21)*100</f>
        <v>-11.284005351062392</v>
      </c>
      <c r="H21" s="335" t="s">
        <v>123</v>
      </c>
      <c r="K21"/>
      <c r="L21"/>
      <c r="M21"/>
      <c r="N21"/>
      <c r="O21" s="314"/>
      <c r="P21" s="314"/>
      <c r="Q21" s="314"/>
      <c r="R21" s="314"/>
      <c r="S21" s="314"/>
      <c r="T21" s="314"/>
    </row>
    <row r="22" spans="1:20" ht="15" thickBot="1">
      <c r="A22" s="350" t="s">
        <v>118</v>
      </c>
      <c r="B22" s="336">
        <v>253057</v>
      </c>
      <c r="C22" s="351">
        <v>0</v>
      </c>
      <c r="D22" s="334">
        <f t="shared" si="2"/>
        <v>0</v>
      </c>
      <c r="E22" s="345">
        <v>266857</v>
      </c>
      <c r="F22" s="334">
        <f t="shared" si="3"/>
        <v>-5.171308978216798</v>
      </c>
      <c r="H22" s="338">
        <f>B22-E22</f>
        <v>-13800</v>
      </c>
      <c r="K22" s="314"/>
      <c r="L22" s="314"/>
      <c r="M22" s="314"/>
      <c r="O22" s="314"/>
      <c r="P22" s="314"/>
      <c r="Q22" s="314"/>
      <c r="R22" s="314"/>
      <c r="S22" s="314"/>
      <c r="T22" s="314"/>
    </row>
    <row r="23" spans="1:20" ht="15" thickBot="1">
      <c r="A23" s="353" t="s">
        <v>214</v>
      </c>
      <c r="B23" s="336">
        <v>80484</v>
      </c>
      <c r="C23" s="354">
        <v>0</v>
      </c>
      <c r="D23" s="334">
        <f t="shared" si="2"/>
        <v>0</v>
      </c>
      <c r="E23" s="340">
        <v>83071</v>
      </c>
      <c r="F23" s="334">
        <f t="shared" si="3"/>
        <v>-3.1142035126578467</v>
      </c>
      <c r="N23" s="314"/>
      <c r="O23" s="314"/>
      <c r="P23" s="314"/>
      <c r="Q23" s="314"/>
      <c r="R23" s="314"/>
      <c r="S23" s="314"/>
      <c r="T23" s="314"/>
    </row>
    <row r="24" spans="1:20" ht="15" thickBot="1">
      <c r="A24" s="350" t="s">
        <v>119</v>
      </c>
      <c r="B24" s="336">
        <v>20246.332999999999</v>
      </c>
      <c r="C24" s="355">
        <v>431.64800000000002</v>
      </c>
      <c r="D24" s="341">
        <f t="shared" si="2"/>
        <v>2.1319811345590338</v>
      </c>
      <c r="E24" s="345">
        <v>14964.701999999999</v>
      </c>
      <c r="F24" s="341">
        <f t="shared" si="3"/>
        <v>35.293927002355275</v>
      </c>
      <c r="N24" s="314"/>
      <c r="O24" s="314"/>
      <c r="P24" s="314"/>
      <c r="Q24" s="314"/>
      <c r="R24" s="314"/>
      <c r="S24" s="314"/>
      <c r="T24" s="314"/>
    </row>
    <row r="25" spans="1:20" ht="15" thickBot="1">
      <c r="A25" s="350" t="s">
        <v>120</v>
      </c>
      <c r="B25" s="336">
        <v>6689.1639999999998</v>
      </c>
      <c r="C25" s="355">
        <v>337.91199999999998</v>
      </c>
      <c r="D25" s="334">
        <f t="shared" si="2"/>
        <v>5.0516327600878075</v>
      </c>
      <c r="E25" s="345">
        <v>10667.078</v>
      </c>
      <c r="F25" s="334">
        <f t="shared" si="3"/>
        <v>-37.291505696311582</v>
      </c>
      <c r="N25" s="314"/>
      <c r="O25" s="314"/>
      <c r="P25" s="314"/>
      <c r="Q25" s="314"/>
      <c r="R25" s="314"/>
      <c r="S25" s="314"/>
      <c r="T25" s="314"/>
    </row>
    <row r="26" spans="1:20" ht="15" thickBot="1">
      <c r="A26" s="350" t="s">
        <v>121</v>
      </c>
      <c r="B26" s="336">
        <f>B24+B25</f>
        <v>26935.496999999999</v>
      </c>
      <c r="C26" s="345">
        <f>C24+C25</f>
        <v>769.56</v>
      </c>
      <c r="D26" s="346">
        <f t="shared" si="2"/>
        <v>2.8570477091994997</v>
      </c>
      <c r="E26" s="345">
        <f>E24+E25</f>
        <v>25631.78</v>
      </c>
      <c r="F26" s="346">
        <f t="shared" si="3"/>
        <v>5.0863303289900301</v>
      </c>
      <c r="N26" s="314"/>
      <c r="O26" s="314"/>
      <c r="P26" s="314"/>
      <c r="Q26" s="314"/>
      <c r="R26" s="314"/>
      <c r="S26" s="314"/>
      <c r="T26" s="314"/>
    </row>
    <row r="27" spans="1:20">
      <c r="A27" s="356" t="s">
        <v>326</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303"/>
      <c r="D30" s="1303"/>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303"/>
      <c r="C41" s="1303"/>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27" customWidth="1"/>
    <col min="2" max="2" width="11.1796875" style="327" customWidth="1"/>
    <col min="3" max="3" width="12.1796875" style="327" customWidth="1"/>
    <col min="4" max="4" width="8.81640625" style="327" bestFit="1" customWidth="1"/>
    <col min="5" max="5" width="7.453125" style="327" customWidth="1"/>
    <col min="6" max="6" width="12.26953125" style="327" customWidth="1"/>
    <col min="7" max="7" width="10.54296875" style="327" customWidth="1"/>
    <col min="8" max="8" width="10.7265625" style="343" customWidth="1"/>
    <col min="9" max="9" width="8.81640625" style="327" bestFit="1" customWidth="1"/>
    <col min="10" max="10" width="2.81640625" style="327" customWidth="1"/>
    <col min="11" max="11" width="22.81640625" style="327" customWidth="1"/>
    <col min="12" max="12" width="12.1796875" style="327" customWidth="1"/>
    <col min="13" max="13" width="11.7265625" style="327" customWidth="1"/>
    <col min="14" max="14" width="8.81640625" style="327" bestFit="1" customWidth="1"/>
    <col min="15" max="15" width="4.453125" style="327" customWidth="1"/>
    <col min="16" max="16" width="31.1796875" style="327" customWidth="1"/>
    <col min="17" max="17" width="14" style="327" customWidth="1"/>
    <col min="18" max="18" width="15" style="327" customWidth="1"/>
    <col min="19" max="19" width="8.81640625" style="327" bestFit="1" customWidth="1"/>
    <col min="20" max="252" width="9.1796875" style="327"/>
    <col min="253" max="253" width="5" style="327" customWidth="1"/>
    <col min="254" max="254" width="17.7265625" style="327" customWidth="1"/>
    <col min="255" max="255" width="13.81640625" style="327" customWidth="1"/>
    <col min="256" max="256" width="13.1796875" style="327" customWidth="1"/>
    <col min="257" max="257" width="12.26953125" style="327" customWidth="1"/>
    <col min="258" max="258" width="3" style="327" customWidth="1"/>
    <col min="259" max="259" width="20.26953125" style="327" customWidth="1"/>
    <col min="260" max="260" width="12.54296875" style="327" customWidth="1"/>
    <col min="261" max="261" width="11.7265625" style="327" customWidth="1"/>
    <col min="262" max="262" width="9.1796875" style="327"/>
    <col min="263" max="263" width="2.81640625" style="327" customWidth="1"/>
    <col min="264" max="264" width="18.54296875" style="327" customWidth="1"/>
    <col min="265" max="265" width="14.453125" style="327" customWidth="1"/>
    <col min="266" max="266" width="13.7265625" style="327" customWidth="1"/>
    <col min="267" max="267" width="10.1796875" style="327" customWidth="1"/>
    <col min="268" max="268" width="4.453125" style="327" customWidth="1"/>
    <col min="269" max="269" width="24" style="327" customWidth="1"/>
    <col min="270" max="270" width="13.1796875" style="327" customWidth="1"/>
    <col min="271" max="271" width="13" style="327" customWidth="1"/>
    <col min="272" max="272" width="10.453125" style="327" customWidth="1"/>
    <col min="273" max="508" width="9.1796875" style="327"/>
    <col min="509" max="509" width="5" style="327" customWidth="1"/>
    <col min="510" max="510" width="17.7265625" style="327" customWidth="1"/>
    <col min="511" max="511" width="13.81640625" style="327" customWidth="1"/>
    <col min="512" max="512" width="13.1796875" style="327" customWidth="1"/>
    <col min="513" max="513" width="12.26953125" style="327" customWidth="1"/>
    <col min="514" max="514" width="3" style="327" customWidth="1"/>
    <col min="515" max="515" width="20.26953125" style="327" customWidth="1"/>
    <col min="516" max="516" width="12.54296875" style="327" customWidth="1"/>
    <col min="517" max="517" width="11.7265625" style="327" customWidth="1"/>
    <col min="518" max="518" width="9.1796875" style="327"/>
    <col min="519" max="519" width="2.81640625" style="327" customWidth="1"/>
    <col min="520" max="520" width="18.54296875" style="327" customWidth="1"/>
    <col min="521" max="521" width="14.453125" style="327" customWidth="1"/>
    <col min="522" max="522" width="13.7265625" style="327" customWidth="1"/>
    <col min="523" max="523" width="10.1796875" style="327" customWidth="1"/>
    <col min="524" max="524" width="4.453125" style="327" customWidth="1"/>
    <col min="525" max="525" width="24" style="327" customWidth="1"/>
    <col min="526" max="526" width="13.1796875" style="327" customWidth="1"/>
    <col min="527" max="527" width="13" style="327" customWidth="1"/>
    <col min="528" max="528" width="10.453125" style="327" customWidth="1"/>
    <col min="529" max="764" width="9.1796875" style="327"/>
    <col min="765" max="765" width="5" style="327" customWidth="1"/>
    <col min="766" max="766" width="17.7265625" style="327" customWidth="1"/>
    <col min="767" max="767" width="13.81640625" style="327" customWidth="1"/>
    <col min="768" max="768" width="13.1796875" style="327" customWidth="1"/>
    <col min="769" max="769" width="12.26953125" style="327" customWidth="1"/>
    <col min="770" max="770" width="3" style="327" customWidth="1"/>
    <col min="771" max="771" width="20.26953125" style="327" customWidth="1"/>
    <col min="772" max="772" width="12.54296875" style="327" customWidth="1"/>
    <col min="773" max="773" width="11.7265625" style="327" customWidth="1"/>
    <col min="774" max="774" width="9.1796875" style="327"/>
    <col min="775" max="775" width="2.81640625" style="327" customWidth="1"/>
    <col min="776" max="776" width="18.54296875" style="327" customWidth="1"/>
    <col min="777" max="777" width="14.453125" style="327" customWidth="1"/>
    <col min="778" max="778" width="13.7265625" style="327" customWidth="1"/>
    <col min="779" max="779" width="10.1796875" style="327" customWidth="1"/>
    <col min="780" max="780" width="4.453125" style="327" customWidth="1"/>
    <col min="781" max="781" width="24" style="327" customWidth="1"/>
    <col min="782" max="782" width="13.1796875" style="327" customWidth="1"/>
    <col min="783" max="783" width="13" style="327" customWidth="1"/>
    <col min="784" max="784" width="10.453125" style="327" customWidth="1"/>
    <col min="785" max="1020" width="9.1796875" style="327"/>
    <col min="1021" max="1021" width="5" style="327" customWidth="1"/>
    <col min="1022" max="1022" width="17.7265625" style="327" customWidth="1"/>
    <col min="1023" max="1023" width="13.81640625" style="327" customWidth="1"/>
    <col min="1024" max="1024" width="13.1796875" style="327" customWidth="1"/>
    <col min="1025" max="1025" width="12.26953125" style="327" customWidth="1"/>
    <col min="1026" max="1026" width="3" style="327" customWidth="1"/>
    <col min="1027" max="1027" width="20.26953125" style="327" customWidth="1"/>
    <col min="1028" max="1028" width="12.54296875" style="327" customWidth="1"/>
    <col min="1029" max="1029" width="11.7265625" style="327" customWidth="1"/>
    <col min="1030" max="1030" width="9.1796875" style="327"/>
    <col min="1031" max="1031" width="2.81640625" style="327" customWidth="1"/>
    <col min="1032" max="1032" width="18.54296875" style="327" customWidth="1"/>
    <col min="1033" max="1033" width="14.453125" style="327" customWidth="1"/>
    <col min="1034" max="1034" width="13.7265625" style="327" customWidth="1"/>
    <col min="1035" max="1035" width="10.1796875" style="327" customWidth="1"/>
    <col min="1036" max="1036" width="4.453125" style="327" customWidth="1"/>
    <col min="1037" max="1037" width="24" style="327" customWidth="1"/>
    <col min="1038" max="1038" width="13.1796875" style="327" customWidth="1"/>
    <col min="1039" max="1039" width="13" style="327" customWidth="1"/>
    <col min="1040" max="1040" width="10.453125" style="327" customWidth="1"/>
    <col min="1041" max="1276" width="9.1796875" style="327"/>
    <col min="1277" max="1277" width="5" style="327" customWidth="1"/>
    <col min="1278" max="1278" width="17.7265625" style="327" customWidth="1"/>
    <col min="1279" max="1279" width="13.81640625" style="327" customWidth="1"/>
    <col min="1280" max="1280" width="13.1796875" style="327" customWidth="1"/>
    <col min="1281" max="1281" width="12.26953125" style="327" customWidth="1"/>
    <col min="1282" max="1282" width="3" style="327" customWidth="1"/>
    <col min="1283" max="1283" width="20.26953125" style="327" customWidth="1"/>
    <col min="1284" max="1284" width="12.54296875" style="327" customWidth="1"/>
    <col min="1285" max="1285" width="11.7265625" style="327" customWidth="1"/>
    <col min="1286" max="1286" width="9.1796875" style="327"/>
    <col min="1287" max="1287" width="2.81640625" style="327" customWidth="1"/>
    <col min="1288" max="1288" width="18.54296875" style="327" customWidth="1"/>
    <col min="1289" max="1289" width="14.453125" style="327" customWidth="1"/>
    <col min="1290" max="1290" width="13.7265625" style="327" customWidth="1"/>
    <col min="1291" max="1291" width="10.1796875" style="327" customWidth="1"/>
    <col min="1292" max="1292" width="4.453125" style="327" customWidth="1"/>
    <col min="1293" max="1293" width="24" style="327" customWidth="1"/>
    <col min="1294" max="1294" width="13.1796875" style="327" customWidth="1"/>
    <col min="1295" max="1295" width="13" style="327" customWidth="1"/>
    <col min="1296" max="1296" width="10.453125" style="327" customWidth="1"/>
    <col min="1297" max="1532" width="9.1796875" style="327"/>
    <col min="1533" max="1533" width="5" style="327" customWidth="1"/>
    <col min="1534" max="1534" width="17.7265625" style="327" customWidth="1"/>
    <col min="1535" max="1535" width="13.81640625" style="327" customWidth="1"/>
    <col min="1536" max="1536" width="13.1796875" style="327" customWidth="1"/>
    <col min="1537" max="1537" width="12.26953125" style="327" customWidth="1"/>
    <col min="1538" max="1538" width="3" style="327" customWidth="1"/>
    <col min="1539" max="1539" width="20.26953125" style="327" customWidth="1"/>
    <col min="1540" max="1540" width="12.54296875" style="327" customWidth="1"/>
    <col min="1541" max="1541" width="11.7265625" style="327" customWidth="1"/>
    <col min="1542" max="1542" width="9.1796875" style="327"/>
    <col min="1543" max="1543" width="2.81640625" style="327" customWidth="1"/>
    <col min="1544" max="1544" width="18.54296875" style="327" customWidth="1"/>
    <col min="1545" max="1545" width="14.453125" style="327" customWidth="1"/>
    <col min="1546" max="1546" width="13.7265625" style="327" customWidth="1"/>
    <col min="1547" max="1547" width="10.1796875" style="327" customWidth="1"/>
    <col min="1548" max="1548" width="4.453125" style="327" customWidth="1"/>
    <col min="1549" max="1549" width="24" style="327" customWidth="1"/>
    <col min="1550" max="1550" width="13.1796875" style="327" customWidth="1"/>
    <col min="1551" max="1551" width="13" style="327" customWidth="1"/>
    <col min="1552" max="1552" width="10.453125" style="327" customWidth="1"/>
    <col min="1553" max="1788" width="9.1796875" style="327"/>
    <col min="1789" max="1789" width="5" style="327" customWidth="1"/>
    <col min="1790" max="1790" width="17.7265625" style="327" customWidth="1"/>
    <col min="1791" max="1791" width="13.81640625" style="327" customWidth="1"/>
    <col min="1792" max="1792" width="13.1796875" style="327" customWidth="1"/>
    <col min="1793" max="1793" width="12.26953125" style="327" customWidth="1"/>
    <col min="1794" max="1794" width="3" style="327" customWidth="1"/>
    <col min="1795" max="1795" width="20.26953125" style="327" customWidth="1"/>
    <col min="1796" max="1796" width="12.54296875" style="327" customWidth="1"/>
    <col min="1797" max="1797" width="11.7265625" style="327" customWidth="1"/>
    <col min="1798" max="1798" width="9.1796875" style="327"/>
    <col min="1799" max="1799" width="2.81640625" style="327" customWidth="1"/>
    <col min="1800" max="1800" width="18.54296875" style="327" customWidth="1"/>
    <col min="1801" max="1801" width="14.453125" style="327" customWidth="1"/>
    <col min="1802" max="1802" width="13.7265625" style="327" customWidth="1"/>
    <col min="1803" max="1803" width="10.1796875" style="327" customWidth="1"/>
    <col min="1804" max="1804" width="4.453125" style="327" customWidth="1"/>
    <col min="1805" max="1805" width="24" style="327" customWidth="1"/>
    <col min="1806" max="1806" width="13.1796875" style="327" customWidth="1"/>
    <col min="1807" max="1807" width="13" style="327" customWidth="1"/>
    <col min="1808" max="1808" width="10.453125" style="327" customWidth="1"/>
    <col min="1809" max="2044" width="9.1796875" style="327"/>
    <col min="2045" max="2045" width="5" style="327" customWidth="1"/>
    <col min="2046" max="2046" width="17.7265625" style="327" customWidth="1"/>
    <col min="2047" max="2047" width="13.81640625" style="327" customWidth="1"/>
    <col min="2048" max="2048" width="13.1796875" style="327" customWidth="1"/>
    <col min="2049" max="2049" width="12.26953125" style="327" customWidth="1"/>
    <col min="2050" max="2050" width="3" style="327" customWidth="1"/>
    <col min="2051" max="2051" width="20.26953125" style="327" customWidth="1"/>
    <col min="2052" max="2052" width="12.54296875" style="327" customWidth="1"/>
    <col min="2053" max="2053" width="11.7265625" style="327" customWidth="1"/>
    <col min="2054" max="2054" width="9.1796875" style="327"/>
    <col min="2055" max="2055" width="2.81640625" style="327" customWidth="1"/>
    <col min="2056" max="2056" width="18.54296875" style="327" customWidth="1"/>
    <col min="2057" max="2057" width="14.453125" style="327" customWidth="1"/>
    <col min="2058" max="2058" width="13.7265625" style="327" customWidth="1"/>
    <col min="2059" max="2059" width="10.1796875" style="327" customWidth="1"/>
    <col min="2060" max="2060" width="4.453125" style="327" customWidth="1"/>
    <col min="2061" max="2061" width="24" style="327" customWidth="1"/>
    <col min="2062" max="2062" width="13.1796875" style="327" customWidth="1"/>
    <col min="2063" max="2063" width="13" style="327" customWidth="1"/>
    <col min="2064" max="2064" width="10.453125" style="327" customWidth="1"/>
    <col min="2065" max="2300" width="9.1796875" style="327"/>
    <col min="2301" max="2301" width="5" style="327" customWidth="1"/>
    <col min="2302" max="2302" width="17.7265625" style="327" customWidth="1"/>
    <col min="2303" max="2303" width="13.81640625" style="327" customWidth="1"/>
    <col min="2304" max="2304" width="13.1796875" style="327" customWidth="1"/>
    <col min="2305" max="2305" width="12.26953125" style="327" customWidth="1"/>
    <col min="2306" max="2306" width="3" style="327" customWidth="1"/>
    <col min="2307" max="2307" width="20.26953125" style="327" customWidth="1"/>
    <col min="2308" max="2308" width="12.54296875" style="327" customWidth="1"/>
    <col min="2309" max="2309" width="11.7265625" style="327" customWidth="1"/>
    <col min="2310" max="2310" width="9.1796875" style="327"/>
    <col min="2311" max="2311" width="2.81640625" style="327" customWidth="1"/>
    <col min="2312" max="2312" width="18.54296875" style="327" customWidth="1"/>
    <col min="2313" max="2313" width="14.453125" style="327" customWidth="1"/>
    <col min="2314" max="2314" width="13.7265625" style="327" customWidth="1"/>
    <col min="2315" max="2315" width="10.1796875" style="327" customWidth="1"/>
    <col min="2316" max="2316" width="4.453125" style="327" customWidth="1"/>
    <col min="2317" max="2317" width="24" style="327" customWidth="1"/>
    <col min="2318" max="2318" width="13.1796875" style="327" customWidth="1"/>
    <col min="2319" max="2319" width="13" style="327" customWidth="1"/>
    <col min="2320" max="2320" width="10.453125" style="327" customWidth="1"/>
    <col min="2321" max="2556" width="9.1796875" style="327"/>
    <col min="2557" max="2557" width="5" style="327" customWidth="1"/>
    <col min="2558" max="2558" width="17.7265625" style="327" customWidth="1"/>
    <col min="2559" max="2559" width="13.81640625" style="327" customWidth="1"/>
    <col min="2560" max="2560" width="13.1796875" style="327" customWidth="1"/>
    <col min="2561" max="2561" width="12.26953125" style="327" customWidth="1"/>
    <col min="2562" max="2562" width="3" style="327" customWidth="1"/>
    <col min="2563" max="2563" width="20.26953125" style="327" customWidth="1"/>
    <col min="2564" max="2564" width="12.54296875" style="327" customWidth="1"/>
    <col min="2565" max="2565" width="11.7265625" style="327" customWidth="1"/>
    <col min="2566" max="2566" width="9.1796875" style="327"/>
    <col min="2567" max="2567" width="2.81640625" style="327" customWidth="1"/>
    <col min="2568" max="2568" width="18.54296875" style="327" customWidth="1"/>
    <col min="2569" max="2569" width="14.453125" style="327" customWidth="1"/>
    <col min="2570" max="2570" width="13.7265625" style="327" customWidth="1"/>
    <col min="2571" max="2571" width="10.1796875" style="327" customWidth="1"/>
    <col min="2572" max="2572" width="4.453125" style="327" customWidth="1"/>
    <col min="2573" max="2573" width="24" style="327" customWidth="1"/>
    <col min="2574" max="2574" width="13.1796875" style="327" customWidth="1"/>
    <col min="2575" max="2575" width="13" style="327" customWidth="1"/>
    <col min="2576" max="2576" width="10.453125" style="327" customWidth="1"/>
    <col min="2577" max="2812" width="9.1796875" style="327"/>
    <col min="2813" max="2813" width="5" style="327" customWidth="1"/>
    <col min="2814" max="2814" width="17.7265625" style="327" customWidth="1"/>
    <col min="2815" max="2815" width="13.81640625" style="327" customWidth="1"/>
    <col min="2816" max="2816" width="13.1796875" style="327" customWidth="1"/>
    <col min="2817" max="2817" width="12.26953125" style="327" customWidth="1"/>
    <col min="2818" max="2818" width="3" style="327" customWidth="1"/>
    <col min="2819" max="2819" width="20.26953125" style="327" customWidth="1"/>
    <col min="2820" max="2820" width="12.54296875" style="327" customWidth="1"/>
    <col min="2821" max="2821" width="11.7265625" style="327" customWidth="1"/>
    <col min="2822" max="2822" width="9.1796875" style="327"/>
    <col min="2823" max="2823" width="2.81640625" style="327" customWidth="1"/>
    <col min="2824" max="2824" width="18.54296875" style="327" customWidth="1"/>
    <col min="2825" max="2825" width="14.453125" style="327" customWidth="1"/>
    <col min="2826" max="2826" width="13.7265625" style="327" customWidth="1"/>
    <col min="2827" max="2827" width="10.1796875" style="327" customWidth="1"/>
    <col min="2828" max="2828" width="4.453125" style="327" customWidth="1"/>
    <col min="2829" max="2829" width="24" style="327" customWidth="1"/>
    <col min="2830" max="2830" width="13.1796875" style="327" customWidth="1"/>
    <col min="2831" max="2831" width="13" style="327" customWidth="1"/>
    <col min="2832" max="2832" width="10.453125" style="327" customWidth="1"/>
    <col min="2833" max="3068" width="9.1796875" style="327"/>
    <col min="3069" max="3069" width="5" style="327" customWidth="1"/>
    <col min="3070" max="3070" width="17.7265625" style="327" customWidth="1"/>
    <col min="3071" max="3071" width="13.81640625" style="327" customWidth="1"/>
    <col min="3072" max="3072" width="13.1796875" style="327" customWidth="1"/>
    <col min="3073" max="3073" width="12.26953125" style="327" customWidth="1"/>
    <col min="3074" max="3074" width="3" style="327" customWidth="1"/>
    <col min="3075" max="3075" width="20.26953125" style="327" customWidth="1"/>
    <col min="3076" max="3076" width="12.54296875" style="327" customWidth="1"/>
    <col min="3077" max="3077" width="11.7265625" style="327" customWidth="1"/>
    <col min="3078" max="3078" width="9.1796875" style="327"/>
    <col min="3079" max="3079" width="2.81640625" style="327" customWidth="1"/>
    <col min="3080" max="3080" width="18.54296875" style="327" customWidth="1"/>
    <col min="3081" max="3081" width="14.453125" style="327" customWidth="1"/>
    <col min="3082" max="3082" width="13.7265625" style="327" customWidth="1"/>
    <col min="3083" max="3083" width="10.1796875" style="327" customWidth="1"/>
    <col min="3084" max="3084" width="4.453125" style="327" customWidth="1"/>
    <col min="3085" max="3085" width="24" style="327" customWidth="1"/>
    <col min="3086" max="3086" width="13.1796875" style="327" customWidth="1"/>
    <col min="3087" max="3087" width="13" style="327" customWidth="1"/>
    <col min="3088" max="3088" width="10.453125" style="327" customWidth="1"/>
    <col min="3089" max="3324" width="9.1796875" style="327"/>
    <col min="3325" max="3325" width="5" style="327" customWidth="1"/>
    <col min="3326" max="3326" width="17.7265625" style="327" customWidth="1"/>
    <col min="3327" max="3327" width="13.81640625" style="327" customWidth="1"/>
    <col min="3328" max="3328" width="13.1796875" style="327" customWidth="1"/>
    <col min="3329" max="3329" width="12.26953125" style="327" customWidth="1"/>
    <col min="3330" max="3330" width="3" style="327" customWidth="1"/>
    <col min="3331" max="3331" width="20.26953125" style="327" customWidth="1"/>
    <col min="3332" max="3332" width="12.54296875" style="327" customWidth="1"/>
    <col min="3333" max="3333" width="11.7265625" style="327" customWidth="1"/>
    <col min="3334" max="3334" width="9.1796875" style="327"/>
    <col min="3335" max="3335" width="2.81640625" style="327" customWidth="1"/>
    <col min="3336" max="3336" width="18.54296875" style="327" customWidth="1"/>
    <col min="3337" max="3337" width="14.453125" style="327" customWidth="1"/>
    <col min="3338" max="3338" width="13.7265625" style="327" customWidth="1"/>
    <col min="3339" max="3339" width="10.1796875" style="327" customWidth="1"/>
    <col min="3340" max="3340" width="4.453125" style="327" customWidth="1"/>
    <col min="3341" max="3341" width="24" style="327" customWidth="1"/>
    <col min="3342" max="3342" width="13.1796875" style="327" customWidth="1"/>
    <col min="3343" max="3343" width="13" style="327" customWidth="1"/>
    <col min="3344" max="3344" width="10.453125" style="327" customWidth="1"/>
    <col min="3345" max="3580" width="9.1796875" style="327"/>
    <col min="3581" max="3581" width="5" style="327" customWidth="1"/>
    <col min="3582" max="3582" width="17.7265625" style="327" customWidth="1"/>
    <col min="3583" max="3583" width="13.81640625" style="327" customWidth="1"/>
    <col min="3584" max="3584" width="13.1796875" style="327" customWidth="1"/>
    <col min="3585" max="3585" width="12.26953125" style="327" customWidth="1"/>
    <col min="3586" max="3586" width="3" style="327" customWidth="1"/>
    <col min="3587" max="3587" width="20.26953125" style="327" customWidth="1"/>
    <col min="3588" max="3588" width="12.54296875" style="327" customWidth="1"/>
    <col min="3589" max="3589" width="11.7265625" style="327" customWidth="1"/>
    <col min="3590" max="3590" width="9.1796875" style="327"/>
    <col min="3591" max="3591" width="2.81640625" style="327" customWidth="1"/>
    <col min="3592" max="3592" width="18.54296875" style="327" customWidth="1"/>
    <col min="3593" max="3593" width="14.453125" style="327" customWidth="1"/>
    <col min="3594" max="3594" width="13.7265625" style="327" customWidth="1"/>
    <col min="3595" max="3595" width="10.1796875" style="327" customWidth="1"/>
    <col min="3596" max="3596" width="4.453125" style="327" customWidth="1"/>
    <col min="3597" max="3597" width="24" style="327" customWidth="1"/>
    <col min="3598" max="3598" width="13.1796875" style="327" customWidth="1"/>
    <col min="3599" max="3599" width="13" style="327" customWidth="1"/>
    <col min="3600" max="3600" width="10.453125" style="327" customWidth="1"/>
    <col min="3601" max="3836" width="9.1796875" style="327"/>
    <col min="3837" max="3837" width="5" style="327" customWidth="1"/>
    <col min="3838" max="3838" width="17.7265625" style="327" customWidth="1"/>
    <col min="3839" max="3839" width="13.81640625" style="327" customWidth="1"/>
    <col min="3840" max="3840" width="13.1796875" style="327" customWidth="1"/>
    <col min="3841" max="3841" width="12.26953125" style="327" customWidth="1"/>
    <col min="3842" max="3842" width="3" style="327" customWidth="1"/>
    <col min="3843" max="3843" width="20.26953125" style="327" customWidth="1"/>
    <col min="3844" max="3844" width="12.54296875" style="327" customWidth="1"/>
    <col min="3845" max="3845" width="11.7265625" style="327" customWidth="1"/>
    <col min="3846" max="3846" width="9.1796875" style="327"/>
    <col min="3847" max="3847" width="2.81640625" style="327" customWidth="1"/>
    <col min="3848" max="3848" width="18.54296875" style="327" customWidth="1"/>
    <col min="3849" max="3849" width="14.453125" style="327" customWidth="1"/>
    <col min="3850" max="3850" width="13.7265625" style="327" customWidth="1"/>
    <col min="3851" max="3851" width="10.1796875" style="327" customWidth="1"/>
    <col min="3852" max="3852" width="4.453125" style="327" customWidth="1"/>
    <col min="3853" max="3853" width="24" style="327" customWidth="1"/>
    <col min="3854" max="3854" width="13.1796875" style="327" customWidth="1"/>
    <col min="3855" max="3855" width="13" style="327" customWidth="1"/>
    <col min="3856" max="3856" width="10.453125" style="327" customWidth="1"/>
    <col min="3857" max="4092" width="9.1796875" style="327"/>
    <col min="4093" max="4093" width="5" style="327" customWidth="1"/>
    <col min="4094" max="4094" width="17.7265625" style="327" customWidth="1"/>
    <col min="4095" max="4095" width="13.81640625" style="327" customWidth="1"/>
    <col min="4096" max="4096" width="13.1796875" style="327" customWidth="1"/>
    <col min="4097" max="4097" width="12.26953125" style="327" customWidth="1"/>
    <col min="4098" max="4098" width="3" style="327" customWidth="1"/>
    <col min="4099" max="4099" width="20.26953125" style="327" customWidth="1"/>
    <col min="4100" max="4100" width="12.54296875" style="327" customWidth="1"/>
    <col min="4101" max="4101" width="11.7265625" style="327" customWidth="1"/>
    <col min="4102" max="4102" width="9.1796875" style="327"/>
    <col min="4103" max="4103" width="2.81640625" style="327" customWidth="1"/>
    <col min="4104" max="4104" width="18.54296875" style="327" customWidth="1"/>
    <col min="4105" max="4105" width="14.453125" style="327" customWidth="1"/>
    <col min="4106" max="4106" width="13.7265625" style="327" customWidth="1"/>
    <col min="4107" max="4107" width="10.1796875" style="327" customWidth="1"/>
    <col min="4108" max="4108" width="4.453125" style="327" customWidth="1"/>
    <col min="4109" max="4109" width="24" style="327" customWidth="1"/>
    <col min="4110" max="4110" width="13.1796875" style="327" customWidth="1"/>
    <col min="4111" max="4111" width="13" style="327" customWidth="1"/>
    <col min="4112" max="4112" width="10.453125" style="327" customWidth="1"/>
    <col min="4113" max="4348" width="9.1796875" style="327"/>
    <col min="4349" max="4349" width="5" style="327" customWidth="1"/>
    <col min="4350" max="4350" width="17.7265625" style="327" customWidth="1"/>
    <col min="4351" max="4351" width="13.81640625" style="327" customWidth="1"/>
    <col min="4352" max="4352" width="13.1796875" style="327" customWidth="1"/>
    <col min="4353" max="4353" width="12.26953125" style="327" customWidth="1"/>
    <col min="4354" max="4354" width="3" style="327" customWidth="1"/>
    <col min="4355" max="4355" width="20.26953125" style="327" customWidth="1"/>
    <col min="4356" max="4356" width="12.54296875" style="327" customWidth="1"/>
    <col min="4357" max="4357" width="11.7265625" style="327" customWidth="1"/>
    <col min="4358" max="4358" width="9.1796875" style="327"/>
    <col min="4359" max="4359" width="2.81640625" style="327" customWidth="1"/>
    <col min="4360" max="4360" width="18.54296875" style="327" customWidth="1"/>
    <col min="4361" max="4361" width="14.453125" style="327" customWidth="1"/>
    <col min="4362" max="4362" width="13.7265625" style="327" customWidth="1"/>
    <col min="4363" max="4363" width="10.1796875" style="327" customWidth="1"/>
    <col min="4364" max="4364" width="4.453125" style="327" customWidth="1"/>
    <col min="4365" max="4365" width="24" style="327" customWidth="1"/>
    <col min="4366" max="4366" width="13.1796875" style="327" customWidth="1"/>
    <col min="4367" max="4367" width="13" style="327" customWidth="1"/>
    <col min="4368" max="4368" width="10.453125" style="327" customWidth="1"/>
    <col min="4369" max="4604" width="9.1796875" style="327"/>
    <col min="4605" max="4605" width="5" style="327" customWidth="1"/>
    <col min="4606" max="4606" width="17.7265625" style="327" customWidth="1"/>
    <col min="4607" max="4607" width="13.81640625" style="327" customWidth="1"/>
    <col min="4608" max="4608" width="13.1796875" style="327" customWidth="1"/>
    <col min="4609" max="4609" width="12.26953125" style="327" customWidth="1"/>
    <col min="4610" max="4610" width="3" style="327" customWidth="1"/>
    <col min="4611" max="4611" width="20.26953125" style="327" customWidth="1"/>
    <col min="4612" max="4612" width="12.54296875" style="327" customWidth="1"/>
    <col min="4613" max="4613" width="11.7265625" style="327" customWidth="1"/>
    <col min="4614" max="4614" width="9.1796875" style="327"/>
    <col min="4615" max="4615" width="2.81640625" style="327" customWidth="1"/>
    <col min="4616" max="4616" width="18.54296875" style="327" customWidth="1"/>
    <col min="4617" max="4617" width="14.453125" style="327" customWidth="1"/>
    <col min="4618" max="4618" width="13.7265625" style="327" customWidth="1"/>
    <col min="4619" max="4619" width="10.1796875" style="327" customWidth="1"/>
    <col min="4620" max="4620" width="4.453125" style="327" customWidth="1"/>
    <col min="4621" max="4621" width="24" style="327" customWidth="1"/>
    <col min="4622" max="4622" width="13.1796875" style="327" customWidth="1"/>
    <col min="4623" max="4623" width="13" style="327" customWidth="1"/>
    <col min="4624" max="4624" width="10.453125" style="327" customWidth="1"/>
    <col min="4625" max="4860" width="9.1796875" style="327"/>
    <col min="4861" max="4861" width="5" style="327" customWidth="1"/>
    <col min="4862" max="4862" width="17.7265625" style="327" customWidth="1"/>
    <col min="4863" max="4863" width="13.81640625" style="327" customWidth="1"/>
    <col min="4864" max="4864" width="13.1796875" style="327" customWidth="1"/>
    <col min="4865" max="4865" width="12.26953125" style="327" customWidth="1"/>
    <col min="4866" max="4866" width="3" style="327" customWidth="1"/>
    <col min="4867" max="4867" width="20.26953125" style="327" customWidth="1"/>
    <col min="4868" max="4868" width="12.54296875" style="327" customWidth="1"/>
    <col min="4869" max="4869" width="11.7265625" style="327" customWidth="1"/>
    <col min="4870" max="4870" width="9.1796875" style="327"/>
    <col min="4871" max="4871" width="2.81640625" style="327" customWidth="1"/>
    <col min="4872" max="4872" width="18.54296875" style="327" customWidth="1"/>
    <col min="4873" max="4873" width="14.453125" style="327" customWidth="1"/>
    <col min="4874" max="4874" width="13.7265625" style="327" customWidth="1"/>
    <col min="4875" max="4875" width="10.1796875" style="327" customWidth="1"/>
    <col min="4876" max="4876" width="4.453125" style="327" customWidth="1"/>
    <col min="4877" max="4877" width="24" style="327" customWidth="1"/>
    <col min="4878" max="4878" width="13.1796875" style="327" customWidth="1"/>
    <col min="4879" max="4879" width="13" style="327" customWidth="1"/>
    <col min="4880" max="4880" width="10.453125" style="327" customWidth="1"/>
    <col min="4881" max="5116" width="9.1796875" style="327"/>
    <col min="5117" max="5117" width="5" style="327" customWidth="1"/>
    <col min="5118" max="5118" width="17.7265625" style="327" customWidth="1"/>
    <col min="5119" max="5119" width="13.81640625" style="327" customWidth="1"/>
    <col min="5120" max="5120" width="13.1796875" style="327" customWidth="1"/>
    <col min="5121" max="5121" width="12.26953125" style="327" customWidth="1"/>
    <col min="5122" max="5122" width="3" style="327" customWidth="1"/>
    <col min="5123" max="5123" width="20.26953125" style="327" customWidth="1"/>
    <col min="5124" max="5124" width="12.54296875" style="327" customWidth="1"/>
    <col min="5125" max="5125" width="11.7265625" style="327" customWidth="1"/>
    <col min="5126" max="5126" width="9.1796875" style="327"/>
    <col min="5127" max="5127" width="2.81640625" style="327" customWidth="1"/>
    <col min="5128" max="5128" width="18.54296875" style="327" customWidth="1"/>
    <col min="5129" max="5129" width="14.453125" style="327" customWidth="1"/>
    <col min="5130" max="5130" width="13.7265625" style="327" customWidth="1"/>
    <col min="5131" max="5131" width="10.1796875" style="327" customWidth="1"/>
    <col min="5132" max="5132" width="4.453125" style="327" customWidth="1"/>
    <col min="5133" max="5133" width="24" style="327" customWidth="1"/>
    <col min="5134" max="5134" width="13.1796875" style="327" customWidth="1"/>
    <col min="5135" max="5135" width="13" style="327" customWidth="1"/>
    <col min="5136" max="5136" width="10.453125" style="327" customWidth="1"/>
    <col min="5137" max="5372" width="9.1796875" style="327"/>
    <col min="5373" max="5373" width="5" style="327" customWidth="1"/>
    <col min="5374" max="5374" width="17.7265625" style="327" customWidth="1"/>
    <col min="5375" max="5375" width="13.81640625" style="327" customWidth="1"/>
    <col min="5376" max="5376" width="13.1796875" style="327" customWidth="1"/>
    <col min="5377" max="5377" width="12.26953125" style="327" customWidth="1"/>
    <col min="5378" max="5378" width="3" style="327" customWidth="1"/>
    <col min="5379" max="5379" width="20.26953125" style="327" customWidth="1"/>
    <col min="5380" max="5380" width="12.54296875" style="327" customWidth="1"/>
    <col min="5381" max="5381" width="11.7265625" style="327" customWidth="1"/>
    <col min="5382" max="5382" width="9.1796875" style="327"/>
    <col min="5383" max="5383" width="2.81640625" style="327" customWidth="1"/>
    <col min="5384" max="5384" width="18.54296875" style="327" customWidth="1"/>
    <col min="5385" max="5385" width="14.453125" style="327" customWidth="1"/>
    <col min="5386" max="5386" width="13.7265625" style="327" customWidth="1"/>
    <col min="5387" max="5387" width="10.1796875" style="327" customWidth="1"/>
    <col min="5388" max="5388" width="4.453125" style="327" customWidth="1"/>
    <col min="5389" max="5389" width="24" style="327" customWidth="1"/>
    <col min="5390" max="5390" width="13.1796875" style="327" customWidth="1"/>
    <col min="5391" max="5391" width="13" style="327" customWidth="1"/>
    <col min="5392" max="5392" width="10.453125" style="327" customWidth="1"/>
    <col min="5393" max="5628" width="9.1796875" style="327"/>
    <col min="5629" max="5629" width="5" style="327" customWidth="1"/>
    <col min="5630" max="5630" width="17.7265625" style="327" customWidth="1"/>
    <col min="5631" max="5631" width="13.81640625" style="327" customWidth="1"/>
    <col min="5632" max="5632" width="13.1796875" style="327" customWidth="1"/>
    <col min="5633" max="5633" width="12.26953125" style="327" customWidth="1"/>
    <col min="5634" max="5634" width="3" style="327" customWidth="1"/>
    <col min="5635" max="5635" width="20.26953125" style="327" customWidth="1"/>
    <col min="5636" max="5636" width="12.54296875" style="327" customWidth="1"/>
    <col min="5637" max="5637" width="11.7265625" style="327" customWidth="1"/>
    <col min="5638" max="5638" width="9.1796875" style="327"/>
    <col min="5639" max="5639" width="2.81640625" style="327" customWidth="1"/>
    <col min="5640" max="5640" width="18.54296875" style="327" customWidth="1"/>
    <col min="5641" max="5641" width="14.453125" style="327" customWidth="1"/>
    <col min="5642" max="5642" width="13.7265625" style="327" customWidth="1"/>
    <col min="5643" max="5643" width="10.1796875" style="327" customWidth="1"/>
    <col min="5644" max="5644" width="4.453125" style="327" customWidth="1"/>
    <col min="5645" max="5645" width="24" style="327" customWidth="1"/>
    <col min="5646" max="5646" width="13.1796875" style="327" customWidth="1"/>
    <col min="5647" max="5647" width="13" style="327" customWidth="1"/>
    <col min="5648" max="5648" width="10.453125" style="327" customWidth="1"/>
    <col min="5649" max="5884" width="9.1796875" style="327"/>
    <col min="5885" max="5885" width="5" style="327" customWidth="1"/>
    <col min="5886" max="5886" width="17.7265625" style="327" customWidth="1"/>
    <col min="5887" max="5887" width="13.81640625" style="327" customWidth="1"/>
    <col min="5888" max="5888" width="13.1796875" style="327" customWidth="1"/>
    <col min="5889" max="5889" width="12.26953125" style="327" customWidth="1"/>
    <col min="5890" max="5890" width="3" style="327" customWidth="1"/>
    <col min="5891" max="5891" width="20.26953125" style="327" customWidth="1"/>
    <col min="5892" max="5892" width="12.54296875" style="327" customWidth="1"/>
    <col min="5893" max="5893" width="11.7265625" style="327" customWidth="1"/>
    <col min="5894" max="5894" width="9.1796875" style="327"/>
    <col min="5895" max="5895" width="2.81640625" style="327" customWidth="1"/>
    <col min="5896" max="5896" width="18.54296875" style="327" customWidth="1"/>
    <col min="5897" max="5897" width="14.453125" style="327" customWidth="1"/>
    <col min="5898" max="5898" width="13.7265625" style="327" customWidth="1"/>
    <col min="5899" max="5899" width="10.1796875" style="327" customWidth="1"/>
    <col min="5900" max="5900" width="4.453125" style="327" customWidth="1"/>
    <col min="5901" max="5901" width="24" style="327" customWidth="1"/>
    <col min="5902" max="5902" width="13.1796875" style="327" customWidth="1"/>
    <col min="5903" max="5903" width="13" style="327" customWidth="1"/>
    <col min="5904" max="5904" width="10.453125" style="327" customWidth="1"/>
    <col min="5905" max="6140" width="9.1796875" style="327"/>
    <col min="6141" max="6141" width="5" style="327" customWidth="1"/>
    <col min="6142" max="6142" width="17.7265625" style="327" customWidth="1"/>
    <col min="6143" max="6143" width="13.81640625" style="327" customWidth="1"/>
    <col min="6144" max="6144" width="13.1796875" style="327" customWidth="1"/>
    <col min="6145" max="6145" width="12.26953125" style="327" customWidth="1"/>
    <col min="6146" max="6146" width="3" style="327" customWidth="1"/>
    <col min="6147" max="6147" width="20.26953125" style="327" customWidth="1"/>
    <col min="6148" max="6148" width="12.54296875" style="327" customWidth="1"/>
    <col min="6149" max="6149" width="11.7265625" style="327" customWidth="1"/>
    <col min="6150" max="6150" width="9.1796875" style="327"/>
    <col min="6151" max="6151" width="2.81640625" style="327" customWidth="1"/>
    <col min="6152" max="6152" width="18.54296875" style="327" customWidth="1"/>
    <col min="6153" max="6153" width="14.453125" style="327" customWidth="1"/>
    <col min="6154" max="6154" width="13.7265625" style="327" customWidth="1"/>
    <col min="6155" max="6155" width="10.1796875" style="327" customWidth="1"/>
    <col min="6156" max="6156" width="4.453125" style="327" customWidth="1"/>
    <col min="6157" max="6157" width="24" style="327" customWidth="1"/>
    <col min="6158" max="6158" width="13.1796875" style="327" customWidth="1"/>
    <col min="6159" max="6159" width="13" style="327" customWidth="1"/>
    <col min="6160" max="6160" width="10.453125" style="327" customWidth="1"/>
    <col min="6161" max="6396" width="9.1796875" style="327"/>
    <col min="6397" max="6397" width="5" style="327" customWidth="1"/>
    <col min="6398" max="6398" width="17.7265625" style="327" customWidth="1"/>
    <col min="6399" max="6399" width="13.81640625" style="327" customWidth="1"/>
    <col min="6400" max="6400" width="13.1796875" style="327" customWidth="1"/>
    <col min="6401" max="6401" width="12.26953125" style="327" customWidth="1"/>
    <col min="6402" max="6402" width="3" style="327" customWidth="1"/>
    <col min="6403" max="6403" width="20.26953125" style="327" customWidth="1"/>
    <col min="6404" max="6404" width="12.54296875" style="327" customWidth="1"/>
    <col min="6405" max="6405" width="11.7265625" style="327" customWidth="1"/>
    <col min="6406" max="6406" width="9.1796875" style="327"/>
    <col min="6407" max="6407" width="2.81640625" style="327" customWidth="1"/>
    <col min="6408" max="6408" width="18.54296875" style="327" customWidth="1"/>
    <col min="6409" max="6409" width="14.453125" style="327" customWidth="1"/>
    <col min="6410" max="6410" width="13.7265625" style="327" customWidth="1"/>
    <col min="6411" max="6411" width="10.1796875" style="327" customWidth="1"/>
    <col min="6412" max="6412" width="4.453125" style="327" customWidth="1"/>
    <col min="6413" max="6413" width="24" style="327" customWidth="1"/>
    <col min="6414" max="6414" width="13.1796875" style="327" customWidth="1"/>
    <col min="6415" max="6415" width="13" style="327" customWidth="1"/>
    <col min="6416" max="6416" width="10.453125" style="327" customWidth="1"/>
    <col min="6417" max="6652" width="9.1796875" style="327"/>
    <col min="6653" max="6653" width="5" style="327" customWidth="1"/>
    <col min="6654" max="6654" width="17.7265625" style="327" customWidth="1"/>
    <col min="6655" max="6655" width="13.81640625" style="327" customWidth="1"/>
    <col min="6656" max="6656" width="13.1796875" style="327" customWidth="1"/>
    <col min="6657" max="6657" width="12.26953125" style="327" customWidth="1"/>
    <col min="6658" max="6658" width="3" style="327" customWidth="1"/>
    <col min="6659" max="6659" width="20.26953125" style="327" customWidth="1"/>
    <col min="6660" max="6660" width="12.54296875" style="327" customWidth="1"/>
    <col min="6661" max="6661" width="11.7265625" style="327" customWidth="1"/>
    <col min="6662" max="6662" width="9.1796875" style="327"/>
    <col min="6663" max="6663" width="2.81640625" style="327" customWidth="1"/>
    <col min="6664" max="6664" width="18.54296875" style="327" customWidth="1"/>
    <col min="6665" max="6665" width="14.453125" style="327" customWidth="1"/>
    <col min="6666" max="6666" width="13.7265625" style="327" customWidth="1"/>
    <col min="6667" max="6667" width="10.1796875" style="327" customWidth="1"/>
    <col min="6668" max="6668" width="4.453125" style="327" customWidth="1"/>
    <col min="6669" max="6669" width="24" style="327" customWidth="1"/>
    <col min="6670" max="6670" width="13.1796875" style="327" customWidth="1"/>
    <col min="6671" max="6671" width="13" style="327" customWidth="1"/>
    <col min="6672" max="6672" width="10.453125" style="327" customWidth="1"/>
    <col min="6673" max="6908" width="9.1796875" style="327"/>
    <col min="6909" max="6909" width="5" style="327" customWidth="1"/>
    <col min="6910" max="6910" width="17.7265625" style="327" customWidth="1"/>
    <col min="6911" max="6911" width="13.81640625" style="327" customWidth="1"/>
    <col min="6912" max="6912" width="13.1796875" style="327" customWidth="1"/>
    <col min="6913" max="6913" width="12.26953125" style="327" customWidth="1"/>
    <col min="6914" max="6914" width="3" style="327" customWidth="1"/>
    <col min="6915" max="6915" width="20.26953125" style="327" customWidth="1"/>
    <col min="6916" max="6916" width="12.54296875" style="327" customWidth="1"/>
    <col min="6917" max="6917" width="11.7265625" style="327" customWidth="1"/>
    <col min="6918" max="6918" width="9.1796875" style="327"/>
    <col min="6919" max="6919" width="2.81640625" style="327" customWidth="1"/>
    <col min="6920" max="6920" width="18.54296875" style="327" customWidth="1"/>
    <col min="6921" max="6921" width="14.453125" style="327" customWidth="1"/>
    <col min="6922" max="6922" width="13.7265625" style="327" customWidth="1"/>
    <col min="6923" max="6923" width="10.1796875" style="327" customWidth="1"/>
    <col min="6924" max="6924" width="4.453125" style="327" customWidth="1"/>
    <col min="6925" max="6925" width="24" style="327" customWidth="1"/>
    <col min="6926" max="6926" width="13.1796875" style="327" customWidth="1"/>
    <col min="6927" max="6927" width="13" style="327" customWidth="1"/>
    <col min="6928" max="6928" width="10.453125" style="327" customWidth="1"/>
    <col min="6929" max="7164" width="9.1796875" style="327"/>
    <col min="7165" max="7165" width="5" style="327" customWidth="1"/>
    <col min="7166" max="7166" width="17.7265625" style="327" customWidth="1"/>
    <col min="7167" max="7167" width="13.81640625" style="327" customWidth="1"/>
    <col min="7168" max="7168" width="13.1796875" style="327" customWidth="1"/>
    <col min="7169" max="7169" width="12.26953125" style="327" customWidth="1"/>
    <col min="7170" max="7170" width="3" style="327" customWidth="1"/>
    <col min="7171" max="7171" width="20.26953125" style="327" customWidth="1"/>
    <col min="7172" max="7172" width="12.54296875" style="327" customWidth="1"/>
    <col min="7173" max="7173" width="11.7265625" style="327" customWidth="1"/>
    <col min="7174" max="7174" width="9.1796875" style="327"/>
    <col min="7175" max="7175" width="2.81640625" style="327" customWidth="1"/>
    <col min="7176" max="7176" width="18.54296875" style="327" customWidth="1"/>
    <col min="7177" max="7177" width="14.453125" style="327" customWidth="1"/>
    <col min="7178" max="7178" width="13.7265625" style="327" customWidth="1"/>
    <col min="7179" max="7179" width="10.1796875" style="327" customWidth="1"/>
    <col min="7180" max="7180" width="4.453125" style="327" customWidth="1"/>
    <col min="7181" max="7181" width="24" style="327" customWidth="1"/>
    <col min="7182" max="7182" width="13.1796875" style="327" customWidth="1"/>
    <col min="7183" max="7183" width="13" style="327" customWidth="1"/>
    <col min="7184" max="7184" width="10.453125" style="327" customWidth="1"/>
    <col min="7185" max="7420" width="9.1796875" style="327"/>
    <col min="7421" max="7421" width="5" style="327" customWidth="1"/>
    <col min="7422" max="7422" width="17.7265625" style="327" customWidth="1"/>
    <col min="7423" max="7423" width="13.81640625" style="327" customWidth="1"/>
    <col min="7424" max="7424" width="13.1796875" style="327" customWidth="1"/>
    <col min="7425" max="7425" width="12.26953125" style="327" customWidth="1"/>
    <col min="7426" max="7426" width="3" style="327" customWidth="1"/>
    <col min="7427" max="7427" width="20.26953125" style="327" customWidth="1"/>
    <col min="7428" max="7428" width="12.54296875" style="327" customWidth="1"/>
    <col min="7429" max="7429" width="11.7265625" style="327" customWidth="1"/>
    <col min="7430" max="7430" width="9.1796875" style="327"/>
    <col min="7431" max="7431" width="2.81640625" style="327" customWidth="1"/>
    <col min="7432" max="7432" width="18.54296875" style="327" customWidth="1"/>
    <col min="7433" max="7433" width="14.453125" style="327" customWidth="1"/>
    <col min="7434" max="7434" width="13.7265625" style="327" customWidth="1"/>
    <col min="7435" max="7435" width="10.1796875" style="327" customWidth="1"/>
    <col min="7436" max="7436" width="4.453125" style="327" customWidth="1"/>
    <col min="7437" max="7437" width="24" style="327" customWidth="1"/>
    <col min="7438" max="7438" width="13.1796875" style="327" customWidth="1"/>
    <col min="7439" max="7439" width="13" style="327" customWidth="1"/>
    <col min="7440" max="7440" width="10.453125" style="327" customWidth="1"/>
    <col min="7441" max="7676" width="9.1796875" style="327"/>
    <col min="7677" max="7677" width="5" style="327" customWidth="1"/>
    <col min="7678" max="7678" width="17.7265625" style="327" customWidth="1"/>
    <col min="7679" max="7679" width="13.81640625" style="327" customWidth="1"/>
    <col min="7680" max="7680" width="13.1796875" style="327" customWidth="1"/>
    <col min="7681" max="7681" width="12.26953125" style="327" customWidth="1"/>
    <col min="7682" max="7682" width="3" style="327" customWidth="1"/>
    <col min="7683" max="7683" width="20.26953125" style="327" customWidth="1"/>
    <col min="7684" max="7684" width="12.54296875" style="327" customWidth="1"/>
    <col min="7685" max="7685" width="11.7265625" style="327" customWidth="1"/>
    <col min="7686" max="7686" width="9.1796875" style="327"/>
    <col min="7687" max="7687" width="2.81640625" style="327" customWidth="1"/>
    <col min="7688" max="7688" width="18.54296875" style="327" customWidth="1"/>
    <col min="7689" max="7689" width="14.453125" style="327" customWidth="1"/>
    <col min="7690" max="7690" width="13.7265625" style="327" customWidth="1"/>
    <col min="7691" max="7691" width="10.1796875" style="327" customWidth="1"/>
    <col min="7692" max="7692" width="4.453125" style="327" customWidth="1"/>
    <col min="7693" max="7693" width="24" style="327" customWidth="1"/>
    <col min="7694" max="7694" width="13.1796875" style="327" customWidth="1"/>
    <col min="7695" max="7695" width="13" style="327" customWidth="1"/>
    <col min="7696" max="7696" width="10.453125" style="327" customWidth="1"/>
    <col min="7697" max="7932" width="9.1796875" style="327"/>
    <col min="7933" max="7933" width="5" style="327" customWidth="1"/>
    <col min="7934" max="7934" width="17.7265625" style="327" customWidth="1"/>
    <col min="7935" max="7935" width="13.81640625" style="327" customWidth="1"/>
    <col min="7936" max="7936" width="13.1796875" style="327" customWidth="1"/>
    <col min="7937" max="7937" width="12.26953125" style="327" customWidth="1"/>
    <col min="7938" max="7938" width="3" style="327" customWidth="1"/>
    <col min="7939" max="7939" width="20.26953125" style="327" customWidth="1"/>
    <col min="7940" max="7940" width="12.54296875" style="327" customWidth="1"/>
    <col min="7941" max="7941" width="11.7265625" style="327" customWidth="1"/>
    <col min="7942" max="7942" width="9.1796875" style="327"/>
    <col min="7943" max="7943" width="2.81640625" style="327" customWidth="1"/>
    <col min="7944" max="7944" width="18.54296875" style="327" customWidth="1"/>
    <col min="7945" max="7945" width="14.453125" style="327" customWidth="1"/>
    <col min="7946" max="7946" width="13.7265625" style="327" customWidth="1"/>
    <col min="7947" max="7947" width="10.1796875" style="327" customWidth="1"/>
    <col min="7948" max="7948" width="4.453125" style="327" customWidth="1"/>
    <col min="7949" max="7949" width="24" style="327" customWidth="1"/>
    <col min="7950" max="7950" width="13.1796875" style="327" customWidth="1"/>
    <col min="7951" max="7951" width="13" style="327" customWidth="1"/>
    <col min="7952" max="7952" width="10.453125" style="327" customWidth="1"/>
    <col min="7953" max="8188" width="9.1796875" style="327"/>
    <col min="8189" max="8189" width="5" style="327" customWidth="1"/>
    <col min="8190" max="8190" width="17.7265625" style="327" customWidth="1"/>
    <col min="8191" max="8191" width="13.81640625" style="327" customWidth="1"/>
    <col min="8192" max="8192" width="13.1796875" style="327" customWidth="1"/>
    <col min="8193" max="8193" width="12.26953125" style="327" customWidth="1"/>
    <col min="8194" max="8194" width="3" style="327" customWidth="1"/>
    <col min="8195" max="8195" width="20.26953125" style="327" customWidth="1"/>
    <col min="8196" max="8196" width="12.54296875" style="327" customWidth="1"/>
    <col min="8197" max="8197" width="11.7265625" style="327" customWidth="1"/>
    <col min="8198" max="8198" width="9.1796875" style="327"/>
    <col min="8199" max="8199" width="2.81640625" style="327" customWidth="1"/>
    <col min="8200" max="8200" width="18.54296875" style="327" customWidth="1"/>
    <col min="8201" max="8201" width="14.453125" style="327" customWidth="1"/>
    <col min="8202" max="8202" width="13.7265625" style="327" customWidth="1"/>
    <col min="8203" max="8203" width="10.1796875" style="327" customWidth="1"/>
    <col min="8204" max="8204" width="4.453125" style="327" customWidth="1"/>
    <col min="8205" max="8205" width="24" style="327" customWidth="1"/>
    <col min="8206" max="8206" width="13.1796875" style="327" customWidth="1"/>
    <col min="8207" max="8207" width="13" style="327" customWidth="1"/>
    <col min="8208" max="8208" width="10.453125" style="327" customWidth="1"/>
    <col min="8209" max="8444" width="9.1796875" style="327"/>
    <col min="8445" max="8445" width="5" style="327" customWidth="1"/>
    <col min="8446" max="8446" width="17.7265625" style="327" customWidth="1"/>
    <col min="8447" max="8447" width="13.81640625" style="327" customWidth="1"/>
    <col min="8448" max="8448" width="13.1796875" style="327" customWidth="1"/>
    <col min="8449" max="8449" width="12.26953125" style="327" customWidth="1"/>
    <col min="8450" max="8450" width="3" style="327" customWidth="1"/>
    <col min="8451" max="8451" width="20.26953125" style="327" customWidth="1"/>
    <col min="8452" max="8452" width="12.54296875" style="327" customWidth="1"/>
    <col min="8453" max="8453" width="11.7265625" style="327" customWidth="1"/>
    <col min="8454" max="8454" width="9.1796875" style="327"/>
    <col min="8455" max="8455" width="2.81640625" style="327" customWidth="1"/>
    <col min="8456" max="8456" width="18.54296875" style="327" customWidth="1"/>
    <col min="8457" max="8457" width="14.453125" style="327" customWidth="1"/>
    <col min="8458" max="8458" width="13.7265625" style="327" customWidth="1"/>
    <col min="8459" max="8459" width="10.1796875" style="327" customWidth="1"/>
    <col min="8460" max="8460" width="4.453125" style="327" customWidth="1"/>
    <col min="8461" max="8461" width="24" style="327" customWidth="1"/>
    <col min="8462" max="8462" width="13.1796875" style="327" customWidth="1"/>
    <col min="8463" max="8463" width="13" style="327" customWidth="1"/>
    <col min="8464" max="8464" width="10.453125" style="327" customWidth="1"/>
    <col min="8465" max="8700" width="9.1796875" style="327"/>
    <col min="8701" max="8701" width="5" style="327" customWidth="1"/>
    <col min="8702" max="8702" width="17.7265625" style="327" customWidth="1"/>
    <col min="8703" max="8703" width="13.81640625" style="327" customWidth="1"/>
    <col min="8704" max="8704" width="13.1796875" style="327" customWidth="1"/>
    <col min="8705" max="8705" width="12.26953125" style="327" customWidth="1"/>
    <col min="8706" max="8706" width="3" style="327" customWidth="1"/>
    <col min="8707" max="8707" width="20.26953125" style="327" customWidth="1"/>
    <col min="8708" max="8708" width="12.54296875" style="327" customWidth="1"/>
    <col min="8709" max="8709" width="11.7265625" style="327" customWidth="1"/>
    <col min="8710" max="8710" width="9.1796875" style="327"/>
    <col min="8711" max="8711" width="2.81640625" style="327" customWidth="1"/>
    <col min="8712" max="8712" width="18.54296875" style="327" customWidth="1"/>
    <col min="8713" max="8713" width="14.453125" style="327" customWidth="1"/>
    <col min="8714" max="8714" width="13.7265625" style="327" customWidth="1"/>
    <col min="8715" max="8715" width="10.1796875" style="327" customWidth="1"/>
    <col min="8716" max="8716" width="4.453125" style="327" customWidth="1"/>
    <col min="8717" max="8717" width="24" style="327" customWidth="1"/>
    <col min="8718" max="8718" width="13.1796875" style="327" customWidth="1"/>
    <col min="8719" max="8719" width="13" style="327" customWidth="1"/>
    <col min="8720" max="8720" width="10.453125" style="327" customWidth="1"/>
    <col min="8721" max="8956" width="9.1796875" style="327"/>
    <col min="8957" max="8957" width="5" style="327" customWidth="1"/>
    <col min="8958" max="8958" width="17.7265625" style="327" customWidth="1"/>
    <col min="8959" max="8959" width="13.81640625" style="327" customWidth="1"/>
    <col min="8960" max="8960" width="13.1796875" style="327" customWidth="1"/>
    <col min="8961" max="8961" width="12.26953125" style="327" customWidth="1"/>
    <col min="8962" max="8962" width="3" style="327" customWidth="1"/>
    <col min="8963" max="8963" width="20.26953125" style="327" customWidth="1"/>
    <col min="8964" max="8964" width="12.54296875" style="327" customWidth="1"/>
    <col min="8965" max="8965" width="11.7265625" style="327" customWidth="1"/>
    <col min="8966" max="8966" width="9.1796875" style="327"/>
    <col min="8967" max="8967" width="2.81640625" style="327" customWidth="1"/>
    <col min="8968" max="8968" width="18.54296875" style="327" customWidth="1"/>
    <col min="8969" max="8969" width="14.453125" style="327" customWidth="1"/>
    <col min="8970" max="8970" width="13.7265625" style="327" customWidth="1"/>
    <col min="8971" max="8971" width="10.1796875" style="327" customWidth="1"/>
    <col min="8972" max="8972" width="4.453125" style="327" customWidth="1"/>
    <col min="8973" max="8973" width="24" style="327" customWidth="1"/>
    <col min="8974" max="8974" width="13.1796875" style="327" customWidth="1"/>
    <col min="8975" max="8975" width="13" style="327" customWidth="1"/>
    <col min="8976" max="8976" width="10.453125" style="327" customWidth="1"/>
    <col min="8977" max="9212" width="9.1796875" style="327"/>
    <col min="9213" max="9213" width="5" style="327" customWidth="1"/>
    <col min="9214" max="9214" width="17.7265625" style="327" customWidth="1"/>
    <col min="9215" max="9215" width="13.81640625" style="327" customWidth="1"/>
    <col min="9216" max="9216" width="13.1796875" style="327" customWidth="1"/>
    <col min="9217" max="9217" width="12.26953125" style="327" customWidth="1"/>
    <col min="9218" max="9218" width="3" style="327" customWidth="1"/>
    <col min="9219" max="9219" width="20.26953125" style="327" customWidth="1"/>
    <col min="9220" max="9220" width="12.54296875" style="327" customWidth="1"/>
    <col min="9221" max="9221" width="11.7265625" style="327" customWidth="1"/>
    <col min="9222" max="9222" width="9.1796875" style="327"/>
    <col min="9223" max="9223" width="2.81640625" style="327" customWidth="1"/>
    <col min="9224" max="9224" width="18.54296875" style="327" customWidth="1"/>
    <col min="9225" max="9225" width="14.453125" style="327" customWidth="1"/>
    <col min="9226" max="9226" width="13.7265625" style="327" customWidth="1"/>
    <col min="9227" max="9227" width="10.1796875" style="327" customWidth="1"/>
    <col min="9228" max="9228" width="4.453125" style="327" customWidth="1"/>
    <col min="9229" max="9229" width="24" style="327" customWidth="1"/>
    <col min="9230" max="9230" width="13.1796875" style="327" customWidth="1"/>
    <col min="9231" max="9231" width="13" style="327" customWidth="1"/>
    <col min="9232" max="9232" width="10.453125" style="327" customWidth="1"/>
    <col min="9233" max="9468" width="9.1796875" style="327"/>
    <col min="9469" max="9469" width="5" style="327" customWidth="1"/>
    <col min="9470" max="9470" width="17.7265625" style="327" customWidth="1"/>
    <col min="9471" max="9471" width="13.81640625" style="327" customWidth="1"/>
    <col min="9472" max="9472" width="13.1796875" style="327" customWidth="1"/>
    <col min="9473" max="9473" width="12.26953125" style="327" customWidth="1"/>
    <col min="9474" max="9474" width="3" style="327" customWidth="1"/>
    <col min="9475" max="9475" width="20.26953125" style="327" customWidth="1"/>
    <col min="9476" max="9476" width="12.54296875" style="327" customWidth="1"/>
    <col min="9477" max="9477" width="11.7265625" style="327" customWidth="1"/>
    <col min="9478" max="9478" width="9.1796875" style="327"/>
    <col min="9479" max="9479" width="2.81640625" style="327" customWidth="1"/>
    <col min="9480" max="9480" width="18.54296875" style="327" customWidth="1"/>
    <col min="9481" max="9481" width="14.453125" style="327" customWidth="1"/>
    <col min="9482" max="9482" width="13.7265625" style="327" customWidth="1"/>
    <col min="9483" max="9483" width="10.1796875" style="327" customWidth="1"/>
    <col min="9484" max="9484" width="4.453125" style="327" customWidth="1"/>
    <col min="9485" max="9485" width="24" style="327" customWidth="1"/>
    <col min="9486" max="9486" width="13.1796875" style="327" customWidth="1"/>
    <col min="9487" max="9487" width="13" style="327" customWidth="1"/>
    <col min="9488" max="9488" width="10.453125" style="327" customWidth="1"/>
    <col min="9489" max="9724" width="9.1796875" style="327"/>
    <col min="9725" max="9725" width="5" style="327" customWidth="1"/>
    <col min="9726" max="9726" width="17.7265625" style="327" customWidth="1"/>
    <col min="9727" max="9727" width="13.81640625" style="327" customWidth="1"/>
    <col min="9728" max="9728" width="13.1796875" style="327" customWidth="1"/>
    <col min="9729" max="9729" width="12.26953125" style="327" customWidth="1"/>
    <col min="9730" max="9730" width="3" style="327" customWidth="1"/>
    <col min="9731" max="9731" width="20.26953125" style="327" customWidth="1"/>
    <col min="9732" max="9732" width="12.54296875" style="327" customWidth="1"/>
    <col min="9733" max="9733" width="11.7265625" style="327" customWidth="1"/>
    <col min="9734" max="9734" width="9.1796875" style="327"/>
    <col min="9735" max="9735" width="2.81640625" style="327" customWidth="1"/>
    <col min="9736" max="9736" width="18.54296875" style="327" customWidth="1"/>
    <col min="9737" max="9737" width="14.453125" style="327" customWidth="1"/>
    <col min="9738" max="9738" width="13.7265625" style="327" customWidth="1"/>
    <col min="9739" max="9739" width="10.1796875" style="327" customWidth="1"/>
    <col min="9740" max="9740" width="4.453125" style="327" customWidth="1"/>
    <col min="9741" max="9741" width="24" style="327" customWidth="1"/>
    <col min="9742" max="9742" width="13.1796875" style="327" customWidth="1"/>
    <col min="9743" max="9743" width="13" style="327" customWidth="1"/>
    <col min="9744" max="9744" width="10.453125" style="327" customWidth="1"/>
    <col min="9745" max="9980" width="9.1796875" style="327"/>
    <col min="9981" max="9981" width="5" style="327" customWidth="1"/>
    <col min="9982" max="9982" width="17.7265625" style="327" customWidth="1"/>
    <col min="9983" max="9983" width="13.81640625" style="327" customWidth="1"/>
    <col min="9984" max="9984" width="13.1796875" style="327" customWidth="1"/>
    <col min="9985" max="9985" width="12.26953125" style="327" customWidth="1"/>
    <col min="9986" max="9986" width="3" style="327" customWidth="1"/>
    <col min="9987" max="9987" width="20.26953125" style="327" customWidth="1"/>
    <col min="9988" max="9988" width="12.54296875" style="327" customWidth="1"/>
    <col min="9989" max="9989" width="11.7265625" style="327" customWidth="1"/>
    <col min="9990" max="9990" width="9.1796875" style="327"/>
    <col min="9991" max="9991" width="2.81640625" style="327" customWidth="1"/>
    <col min="9992" max="9992" width="18.54296875" style="327" customWidth="1"/>
    <col min="9993" max="9993" width="14.453125" style="327" customWidth="1"/>
    <col min="9994" max="9994" width="13.7265625" style="327" customWidth="1"/>
    <col min="9995" max="9995" width="10.1796875" style="327" customWidth="1"/>
    <col min="9996" max="9996" width="4.453125" style="327" customWidth="1"/>
    <col min="9997" max="9997" width="24" style="327" customWidth="1"/>
    <col min="9998" max="9998" width="13.1796875" style="327" customWidth="1"/>
    <col min="9999" max="9999" width="13" style="327" customWidth="1"/>
    <col min="10000" max="10000" width="10.453125" style="327" customWidth="1"/>
    <col min="10001" max="10236" width="9.1796875" style="327"/>
    <col min="10237" max="10237" width="5" style="327" customWidth="1"/>
    <col min="10238" max="10238" width="17.7265625" style="327" customWidth="1"/>
    <col min="10239" max="10239" width="13.81640625" style="327" customWidth="1"/>
    <col min="10240" max="10240" width="13.1796875" style="327" customWidth="1"/>
    <col min="10241" max="10241" width="12.26953125" style="327" customWidth="1"/>
    <col min="10242" max="10242" width="3" style="327" customWidth="1"/>
    <col min="10243" max="10243" width="20.26953125" style="327" customWidth="1"/>
    <col min="10244" max="10244" width="12.54296875" style="327" customWidth="1"/>
    <col min="10245" max="10245" width="11.7265625" style="327" customWidth="1"/>
    <col min="10246" max="10246" width="9.1796875" style="327"/>
    <col min="10247" max="10247" width="2.81640625" style="327" customWidth="1"/>
    <col min="10248" max="10248" width="18.54296875" style="327" customWidth="1"/>
    <col min="10249" max="10249" width="14.453125" style="327" customWidth="1"/>
    <col min="10250" max="10250" width="13.7265625" style="327" customWidth="1"/>
    <col min="10251" max="10251" width="10.1796875" style="327" customWidth="1"/>
    <col min="10252" max="10252" width="4.453125" style="327" customWidth="1"/>
    <col min="10253" max="10253" width="24" style="327" customWidth="1"/>
    <col min="10254" max="10254" width="13.1796875" style="327" customWidth="1"/>
    <col min="10255" max="10255" width="13" style="327" customWidth="1"/>
    <col min="10256" max="10256" width="10.453125" style="327" customWidth="1"/>
    <col min="10257" max="10492" width="9.1796875" style="327"/>
    <col min="10493" max="10493" width="5" style="327" customWidth="1"/>
    <col min="10494" max="10494" width="17.7265625" style="327" customWidth="1"/>
    <col min="10495" max="10495" width="13.81640625" style="327" customWidth="1"/>
    <col min="10496" max="10496" width="13.1796875" style="327" customWidth="1"/>
    <col min="10497" max="10497" width="12.26953125" style="327" customWidth="1"/>
    <col min="10498" max="10498" width="3" style="327" customWidth="1"/>
    <col min="10499" max="10499" width="20.26953125" style="327" customWidth="1"/>
    <col min="10500" max="10500" width="12.54296875" style="327" customWidth="1"/>
    <col min="10501" max="10501" width="11.7265625" style="327" customWidth="1"/>
    <col min="10502" max="10502" width="9.1796875" style="327"/>
    <col min="10503" max="10503" width="2.81640625" style="327" customWidth="1"/>
    <col min="10504" max="10504" width="18.54296875" style="327" customWidth="1"/>
    <col min="10505" max="10505" width="14.453125" style="327" customWidth="1"/>
    <col min="10506" max="10506" width="13.7265625" style="327" customWidth="1"/>
    <col min="10507" max="10507" width="10.1796875" style="327" customWidth="1"/>
    <col min="10508" max="10508" width="4.453125" style="327" customWidth="1"/>
    <col min="10509" max="10509" width="24" style="327" customWidth="1"/>
    <col min="10510" max="10510" width="13.1796875" style="327" customWidth="1"/>
    <col min="10511" max="10511" width="13" style="327" customWidth="1"/>
    <col min="10512" max="10512" width="10.453125" style="327" customWidth="1"/>
    <col min="10513" max="10748" width="9.1796875" style="327"/>
    <col min="10749" max="10749" width="5" style="327" customWidth="1"/>
    <col min="10750" max="10750" width="17.7265625" style="327" customWidth="1"/>
    <col min="10751" max="10751" width="13.81640625" style="327" customWidth="1"/>
    <col min="10752" max="10752" width="13.1796875" style="327" customWidth="1"/>
    <col min="10753" max="10753" width="12.26953125" style="327" customWidth="1"/>
    <col min="10754" max="10754" width="3" style="327" customWidth="1"/>
    <col min="10755" max="10755" width="20.26953125" style="327" customWidth="1"/>
    <col min="10756" max="10756" width="12.54296875" style="327" customWidth="1"/>
    <col min="10757" max="10757" width="11.7265625" style="327" customWidth="1"/>
    <col min="10758" max="10758" width="9.1796875" style="327"/>
    <col min="10759" max="10759" width="2.81640625" style="327" customWidth="1"/>
    <col min="10760" max="10760" width="18.54296875" style="327" customWidth="1"/>
    <col min="10761" max="10761" width="14.453125" style="327" customWidth="1"/>
    <col min="10762" max="10762" width="13.7265625" style="327" customWidth="1"/>
    <col min="10763" max="10763" width="10.1796875" style="327" customWidth="1"/>
    <col min="10764" max="10764" width="4.453125" style="327" customWidth="1"/>
    <col min="10765" max="10765" width="24" style="327" customWidth="1"/>
    <col min="10766" max="10766" width="13.1796875" style="327" customWidth="1"/>
    <col min="10767" max="10767" width="13" style="327" customWidth="1"/>
    <col min="10768" max="10768" width="10.453125" style="327" customWidth="1"/>
    <col min="10769" max="11004" width="9.1796875" style="327"/>
    <col min="11005" max="11005" width="5" style="327" customWidth="1"/>
    <col min="11006" max="11006" width="17.7265625" style="327" customWidth="1"/>
    <col min="11007" max="11007" width="13.81640625" style="327" customWidth="1"/>
    <col min="11008" max="11008" width="13.1796875" style="327" customWidth="1"/>
    <col min="11009" max="11009" width="12.26953125" style="327" customWidth="1"/>
    <col min="11010" max="11010" width="3" style="327" customWidth="1"/>
    <col min="11011" max="11011" width="20.26953125" style="327" customWidth="1"/>
    <col min="11012" max="11012" width="12.54296875" style="327" customWidth="1"/>
    <col min="11013" max="11013" width="11.7265625" style="327" customWidth="1"/>
    <col min="11014" max="11014" width="9.1796875" style="327"/>
    <col min="11015" max="11015" width="2.81640625" style="327" customWidth="1"/>
    <col min="11016" max="11016" width="18.54296875" style="327" customWidth="1"/>
    <col min="11017" max="11017" width="14.453125" style="327" customWidth="1"/>
    <col min="11018" max="11018" width="13.7265625" style="327" customWidth="1"/>
    <col min="11019" max="11019" width="10.1796875" style="327" customWidth="1"/>
    <col min="11020" max="11020" width="4.453125" style="327" customWidth="1"/>
    <col min="11021" max="11021" width="24" style="327" customWidth="1"/>
    <col min="11022" max="11022" width="13.1796875" style="327" customWidth="1"/>
    <col min="11023" max="11023" width="13" style="327" customWidth="1"/>
    <col min="11024" max="11024" width="10.453125" style="327" customWidth="1"/>
    <col min="11025" max="11260" width="9.1796875" style="327"/>
    <col min="11261" max="11261" width="5" style="327" customWidth="1"/>
    <col min="11262" max="11262" width="17.7265625" style="327" customWidth="1"/>
    <col min="11263" max="11263" width="13.81640625" style="327" customWidth="1"/>
    <col min="11264" max="11264" width="13.1796875" style="327" customWidth="1"/>
    <col min="11265" max="11265" width="12.26953125" style="327" customWidth="1"/>
    <col min="11266" max="11266" width="3" style="327" customWidth="1"/>
    <col min="11267" max="11267" width="20.26953125" style="327" customWidth="1"/>
    <col min="11268" max="11268" width="12.54296875" style="327" customWidth="1"/>
    <col min="11269" max="11269" width="11.7265625" style="327" customWidth="1"/>
    <col min="11270" max="11270" width="9.1796875" style="327"/>
    <col min="11271" max="11271" width="2.81640625" style="327" customWidth="1"/>
    <col min="11272" max="11272" width="18.54296875" style="327" customWidth="1"/>
    <col min="11273" max="11273" width="14.453125" style="327" customWidth="1"/>
    <col min="11274" max="11274" width="13.7265625" style="327" customWidth="1"/>
    <col min="11275" max="11275" width="10.1796875" style="327" customWidth="1"/>
    <col min="11276" max="11276" width="4.453125" style="327" customWidth="1"/>
    <col min="11277" max="11277" width="24" style="327" customWidth="1"/>
    <col min="11278" max="11278" width="13.1796875" style="327" customWidth="1"/>
    <col min="11279" max="11279" width="13" style="327" customWidth="1"/>
    <col min="11280" max="11280" width="10.453125" style="327" customWidth="1"/>
    <col min="11281" max="11516" width="9.1796875" style="327"/>
    <col min="11517" max="11517" width="5" style="327" customWidth="1"/>
    <col min="11518" max="11518" width="17.7265625" style="327" customWidth="1"/>
    <col min="11519" max="11519" width="13.81640625" style="327" customWidth="1"/>
    <col min="11520" max="11520" width="13.1796875" style="327" customWidth="1"/>
    <col min="11521" max="11521" width="12.26953125" style="327" customWidth="1"/>
    <col min="11522" max="11522" width="3" style="327" customWidth="1"/>
    <col min="11523" max="11523" width="20.26953125" style="327" customWidth="1"/>
    <col min="11524" max="11524" width="12.54296875" style="327" customWidth="1"/>
    <col min="11525" max="11525" width="11.7265625" style="327" customWidth="1"/>
    <col min="11526" max="11526" width="9.1796875" style="327"/>
    <col min="11527" max="11527" width="2.81640625" style="327" customWidth="1"/>
    <col min="11528" max="11528" width="18.54296875" style="327" customWidth="1"/>
    <col min="11529" max="11529" width="14.453125" style="327" customWidth="1"/>
    <col min="11530" max="11530" width="13.7265625" style="327" customWidth="1"/>
    <col min="11531" max="11531" width="10.1796875" style="327" customWidth="1"/>
    <col min="11532" max="11532" width="4.453125" style="327" customWidth="1"/>
    <col min="11533" max="11533" width="24" style="327" customWidth="1"/>
    <col min="11534" max="11534" width="13.1796875" style="327" customWidth="1"/>
    <col min="11535" max="11535" width="13" style="327" customWidth="1"/>
    <col min="11536" max="11536" width="10.453125" style="327" customWidth="1"/>
    <col min="11537" max="11772" width="9.1796875" style="327"/>
    <col min="11773" max="11773" width="5" style="327" customWidth="1"/>
    <col min="11774" max="11774" width="17.7265625" style="327" customWidth="1"/>
    <col min="11775" max="11775" width="13.81640625" style="327" customWidth="1"/>
    <col min="11776" max="11776" width="13.1796875" style="327" customWidth="1"/>
    <col min="11777" max="11777" width="12.26953125" style="327" customWidth="1"/>
    <col min="11778" max="11778" width="3" style="327" customWidth="1"/>
    <col min="11779" max="11779" width="20.26953125" style="327" customWidth="1"/>
    <col min="11780" max="11780" width="12.54296875" style="327" customWidth="1"/>
    <col min="11781" max="11781" width="11.7265625" style="327" customWidth="1"/>
    <col min="11782" max="11782" width="9.1796875" style="327"/>
    <col min="11783" max="11783" width="2.81640625" style="327" customWidth="1"/>
    <col min="11784" max="11784" width="18.54296875" style="327" customWidth="1"/>
    <col min="11785" max="11785" width="14.453125" style="327" customWidth="1"/>
    <col min="11786" max="11786" width="13.7265625" style="327" customWidth="1"/>
    <col min="11787" max="11787" width="10.1796875" style="327" customWidth="1"/>
    <col min="11788" max="11788" width="4.453125" style="327" customWidth="1"/>
    <col min="11789" max="11789" width="24" style="327" customWidth="1"/>
    <col min="11790" max="11790" width="13.1796875" style="327" customWidth="1"/>
    <col min="11791" max="11791" width="13" style="327" customWidth="1"/>
    <col min="11792" max="11792" width="10.453125" style="327" customWidth="1"/>
    <col min="11793" max="12028" width="9.1796875" style="327"/>
    <col min="12029" max="12029" width="5" style="327" customWidth="1"/>
    <col min="12030" max="12030" width="17.7265625" style="327" customWidth="1"/>
    <col min="12031" max="12031" width="13.81640625" style="327" customWidth="1"/>
    <col min="12032" max="12032" width="13.1796875" style="327" customWidth="1"/>
    <col min="12033" max="12033" width="12.26953125" style="327" customWidth="1"/>
    <col min="12034" max="12034" width="3" style="327" customWidth="1"/>
    <col min="12035" max="12035" width="20.26953125" style="327" customWidth="1"/>
    <col min="12036" max="12036" width="12.54296875" style="327" customWidth="1"/>
    <col min="12037" max="12037" width="11.7265625" style="327" customWidth="1"/>
    <col min="12038" max="12038" width="9.1796875" style="327"/>
    <col min="12039" max="12039" width="2.81640625" style="327" customWidth="1"/>
    <col min="12040" max="12040" width="18.54296875" style="327" customWidth="1"/>
    <col min="12041" max="12041" width="14.453125" style="327" customWidth="1"/>
    <col min="12042" max="12042" width="13.7265625" style="327" customWidth="1"/>
    <col min="12043" max="12043" width="10.1796875" style="327" customWidth="1"/>
    <col min="12044" max="12044" width="4.453125" style="327" customWidth="1"/>
    <col min="12045" max="12045" width="24" style="327" customWidth="1"/>
    <col min="12046" max="12046" width="13.1796875" style="327" customWidth="1"/>
    <col min="12047" max="12047" width="13" style="327" customWidth="1"/>
    <col min="12048" max="12048" width="10.453125" style="327" customWidth="1"/>
    <col min="12049" max="12284" width="9.1796875" style="327"/>
    <col min="12285" max="12285" width="5" style="327" customWidth="1"/>
    <col min="12286" max="12286" width="17.7265625" style="327" customWidth="1"/>
    <col min="12287" max="12287" width="13.81640625" style="327" customWidth="1"/>
    <col min="12288" max="12288" width="13.1796875" style="327" customWidth="1"/>
    <col min="12289" max="12289" width="12.26953125" style="327" customWidth="1"/>
    <col min="12290" max="12290" width="3" style="327" customWidth="1"/>
    <col min="12291" max="12291" width="20.26953125" style="327" customWidth="1"/>
    <col min="12292" max="12292" width="12.54296875" style="327" customWidth="1"/>
    <col min="12293" max="12293" width="11.7265625" style="327" customWidth="1"/>
    <col min="12294" max="12294" width="9.1796875" style="327"/>
    <col min="12295" max="12295" width="2.81640625" style="327" customWidth="1"/>
    <col min="12296" max="12296" width="18.54296875" style="327" customWidth="1"/>
    <col min="12297" max="12297" width="14.453125" style="327" customWidth="1"/>
    <col min="12298" max="12298" width="13.7265625" style="327" customWidth="1"/>
    <col min="12299" max="12299" width="10.1796875" style="327" customWidth="1"/>
    <col min="12300" max="12300" width="4.453125" style="327" customWidth="1"/>
    <col min="12301" max="12301" width="24" style="327" customWidth="1"/>
    <col min="12302" max="12302" width="13.1796875" style="327" customWidth="1"/>
    <col min="12303" max="12303" width="13" style="327" customWidth="1"/>
    <col min="12304" max="12304" width="10.453125" style="327" customWidth="1"/>
    <col min="12305" max="12540" width="9.1796875" style="327"/>
    <col min="12541" max="12541" width="5" style="327" customWidth="1"/>
    <col min="12542" max="12542" width="17.7265625" style="327" customWidth="1"/>
    <col min="12543" max="12543" width="13.81640625" style="327" customWidth="1"/>
    <col min="12544" max="12544" width="13.1796875" style="327" customWidth="1"/>
    <col min="12545" max="12545" width="12.26953125" style="327" customWidth="1"/>
    <col min="12546" max="12546" width="3" style="327" customWidth="1"/>
    <col min="12547" max="12547" width="20.26953125" style="327" customWidth="1"/>
    <col min="12548" max="12548" width="12.54296875" style="327" customWidth="1"/>
    <col min="12549" max="12549" width="11.7265625" style="327" customWidth="1"/>
    <col min="12550" max="12550" width="9.1796875" style="327"/>
    <col min="12551" max="12551" width="2.81640625" style="327" customWidth="1"/>
    <col min="12552" max="12552" width="18.54296875" style="327" customWidth="1"/>
    <col min="12553" max="12553" width="14.453125" style="327" customWidth="1"/>
    <col min="12554" max="12554" width="13.7265625" style="327" customWidth="1"/>
    <col min="12555" max="12555" width="10.1796875" style="327" customWidth="1"/>
    <col min="12556" max="12556" width="4.453125" style="327" customWidth="1"/>
    <col min="12557" max="12557" width="24" style="327" customWidth="1"/>
    <col min="12558" max="12558" width="13.1796875" style="327" customWidth="1"/>
    <col min="12559" max="12559" width="13" style="327" customWidth="1"/>
    <col min="12560" max="12560" width="10.453125" style="327" customWidth="1"/>
    <col min="12561" max="12796" width="9.1796875" style="327"/>
    <col min="12797" max="12797" width="5" style="327" customWidth="1"/>
    <col min="12798" max="12798" width="17.7265625" style="327" customWidth="1"/>
    <col min="12799" max="12799" width="13.81640625" style="327" customWidth="1"/>
    <col min="12800" max="12800" width="13.1796875" style="327" customWidth="1"/>
    <col min="12801" max="12801" width="12.26953125" style="327" customWidth="1"/>
    <col min="12802" max="12802" width="3" style="327" customWidth="1"/>
    <col min="12803" max="12803" width="20.26953125" style="327" customWidth="1"/>
    <col min="12804" max="12804" width="12.54296875" style="327" customWidth="1"/>
    <col min="12805" max="12805" width="11.7265625" style="327" customWidth="1"/>
    <col min="12806" max="12806" width="9.1796875" style="327"/>
    <col min="12807" max="12807" width="2.81640625" style="327" customWidth="1"/>
    <col min="12808" max="12808" width="18.54296875" style="327" customWidth="1"/>
    <col min="12809" max="12809" width="14.453125" style="327" customWidth="1"/>
    <col min="12810" max="12810" width="13.7265625" style="327" customWidth="1"/>
    <col min="12811" max="12811" width="10.1796875" style="327" customWidth="1"/>
    <col min="12812" max="12812" width="4.453125" style="327" customWidth="1"/>
    <col min="12813" max="12813" width="24" style="327" customWidth="1"/>
    <col min="12814" max="12814" width="13.1796875" style="327" customWidth="1"/>
    <col min="12815" max="12815" width="13" style="327" customWidth="1"/>
    <col min="12816" max="12816" width="10.453125" style="327" customWidth="1"/>
    <col min="12817" max="13052" width="9.1796875" style="327"/>
    <col min="13053" max="13053" width="5" style="327" customWidth="1"/>
    <col min="13054" max="13054" width="17.7265625" style="327" customWidth="1"/>
    <col min="13055" max="13055" width="13.81640625" style="327" customWidth="1"/>
    <col min="13056" max="13056" width="13.1796875" style="327" customWidth="1"/>
    <col min="13057" max="13057" width="12.26953125" style="327" customWidth="1"/>
    <col min="13058" max="13058" width="3" style="327" customWidth="1"/>
    <col min="13059" max="13059" width="20.26953125" style="327" customWidth="1"/>
    <col min="13060" max="13060" width="12.54296875" style="327" customWidth="1"/>
    <col min="13061" max="13061" width="11.7265625" style="327" customWidth="1"/>
    <col min="13062" max="13062" width="9.1796875" style="327"/>
    <col min="13063" max="13063" width="2.81640625" style="327" customWidth="1"/>
    <col min="13064" max="13064" width="18.54296875" style="327" customWidth="1"/>
    <col min="13065" max="13065" width="14.453125" style="327" customWidth="1"/>
    <col min="13066" max="13066" width="13.7265625" style="327" customWidth="1"/>
    <col min="13067" max="13067" width="10.1796875" style="327" customWidth="1"/>
    <col min="13068" max="13068" width="4.453125" style="327" customWidth="1"/>
    <col min="13069" max="13069" width="24" style="327" customWidth="1"/>
    <col min="13070" max="13070" width="13.1796875" style="327" customWidth="1"/>
    <col min="13071" max="13071" width="13" style="327" customWidth="1"/>
    <col min="13072" max="13072" width="10.453125" style="327" customWidth="1"/>
    <col min="13073" max="13308" width="9.1796875" style="327"/>
    <col min="13309" max="13309" width="5" style="327" customWidth="1"/>
    <col min="13310" max="13310" width="17.7265625" style="327" customWidth="1"/>
    <col min="13311" max="13311" width="13.81640625" style="327" customWidth="1"/>
    <col min="13312" max="13312" width="13.1796875" style="327" customWidth="1"/>
    <col min="13313" max="13313" width="12.26953125" style="327" customWidth="1"/>
    <col min="13314" max="13314" width="3" style="327" customWidth="1"/>
    <col min="13315" max="13315" width="20.26953125" style="327" customWidth="1"/>
    <col min="13316" max="13316" width="12.54296875" style="327" customWidth="1"/>
    <col min="13317" max="13317" width="11.7265625" style="327" customWidth="1"/>
    <col min="13318" max="13318" width="9.1796875" style="327"/>
    <col min="13319" max="13319" width="2.81640625" style="327" customWidth="1"/>
    <col min="13320" max="13320" width="18.54296875" style="327" customWidth="1"/>
    <col min="13321" max="13321" width="14.453125" style="327" customWidth="1"/>
    <col min="13322" max="13322" width="13.7265625" style="327" customWidth="1"/>
    <col min="13323" max="13323" width="10.1796875" style="327" customWidth="1"/>
    <col min="13324" max="13324" width="4.453125" style="327" customWidth="1"/>
    <col min="13325" max="13325" width="24" style="327" customWidth="1"/>
    <col min="13326" max="13326" width="13.1796875" style="327" customWidth="1"/>
    <col min="13327" max="13327" width="13" style="327" customWidth="1"/>
    <col min="13328" max="13328" width="10.453125" style="327" customWidth="1"/>
    <col min="13329" max="13564" width="9.1796875" style="327"/>
    <col min="13565" max="13565" width="5" style="327" customWidth="1"/>
    <col min="13566" max="13566" width="17.7265625" style="327" customWidth="1"/>
    <col min="13567" max="13567" width="13.81640625" style="327" customWidth="1"/>
    <col min="13568" max="13568" width="13.1796875" style="327" customWidth="1"/>
    <col min="13569" max="13569" width="12.26953125" style="327" customWidth="1"/>
    <col min="13570" max="13570" width="3" style="327" customWidth="1"/>
    <col min="13571" max="13571" width="20.26953125" style="327" customWidth="1"/>
    <col min="13572" max="13572" width="12.54296875" style="327" customWidth="1"/>
    <col min="13573" max="13573" width="11.7265625" style="327" customWidth="1"/>
    <col min="13574" max="13574" width="9.1796875" style="327"/>
    <col min="13575" max="13575" width="2.81640625" style="327" customWidth="1"/>
    <col min="13576" max="13576" width="18.54296875" style="327" customWidth="1"/>
    <col min="13577" max="13577" width="14.453125" style="327" customWidth="1"/>
    <col min="13578" max="13578" width="13.7265625" style="327" customWidth="1"/>
    <col min="13579" max="13579" width="10.1796875" style="327" customWidth="1"/>
    <col min="13580" max="13580" width="4.453125" style="327" customWidth="1"/>
    <col min="13581" max="13581" width="24" style="327" customWidth="1"/>
    <col min="13582" max="13582" width="13.1796875" style="327" customWidth="1"/>
    <col min="13583" max="13583" width="13" style="327" customWidth="1"/>
    <col min="13584" max="13584" width="10.453125" style="327" customWidth="1"/>
    <col min="13585" max="13820" width="9.1796875" style="327"/>
    <col min="13821" max="13821" width="5" style="327" customWidth="1"/>
    <col min="13822" max="13822" width="17.7265625" style="327" customWidth="1"/>
    <col min="13823" max="13823" width="13.81640625" style="327" customWidth="1"/>
    <col min="13824" max="13824" width="13.1796875" style="327" customWidth="1"/>
    <col min="13825" max="13825" width="12.26953125" style="327" customWidth="1"/>
    <col min="13826" max="13826" width="3" style="327" customWidth="1"/>
    <col min="13827" max="13827" width="20.26953125" style="327" customWidth="1"/>
    <col min="13828" max="13828" width="12.54296875" style="327" customWidth="1"/>
    <col min="13829" max="13829" width="11.7265625" style="327" customWidth="1"/>
    <col min="13830" max="13830" width="9.1796875" style="327"/>
    <col min="13831" max="13831" width="2.81640625" style="327" customWidth="1"/>
    <col min="13832" max="13832" width="18.54296875" style="327" customWidth="1"/>
    <col min="13833" max="13833" width="14.453125" style="327" customWidth="1"/>
    <col min="13834" max="13834" width="13.7265625" style="327" customWidth="1"/>
    <col min="13835" max="13835" width="10.1796875" style="327" customWidth="1"/>
    <col min="13836" max="13836" width="4.453125" style="327" customWidth="1"/>
    <col min="13837" max="13837" width="24" style="327" customWidth="1"/>
    <col min="13838" max="13838" width="13.1796875" style="327" customWidth="1"/>
    <col min="13839" max="13839" width="13" style="327" customWidth="1"/>
    <col min="13840" max="13840" width="10.453125" style="327" customWidth="1"/>
    <col min="13841" max="14076" width="9.1796875" style="327"/>
    <col min="14077" max="14077" width="5" style="327" customWidth="1"/>
    <col min="14078" max="14078" width="17.7265625" style="327" customWidth="1"/>
    <col min="14079" max="14079" width="13.81640625" style="327" customWidth="1"/>
    <col min="14080" max="14080" width="13.1796875" style="327" customWidth="1"/>
    <col min="14081" max="14081" width="12.26953125" style="327" customWidth="1"/>
    <col min="14082" max="14082" width="3" style="327" customWidth="1"/>
    <col min="14083" max="14083" width="20.26953125" style="327" customWidth="1"/>
    <col min="14084" max="14084" width="12.54296875" style="327" customWidth="1"/>
    <col min="14085" max="14085" width="11.7265625" style="327" customWidth="1"/>
    <col min="14086" max="14086" width="9.1796875" style="327"/>
    <col min="14087" max="14087" width="2.81640625" style="327" customWidth="1"/>
    <col min="14088" max="14088" width="18.54296875" style="327" customWidth="1"/>
    <col min="14089" max="14089" width="14.453125" style="327" customWidth="1"/>
    <col min="14090" max="14090" width="13.7265625" style="327" customWidth="1"/>
    <col min="14091" max="14091" width="10.1796875" style="327" customWidth="1"/>
    <col min="14092" max="14092" width="4.453125" style="327" customWidth="1"/>
    <col min="14093" max="14093" width="24" style="327" customWidth="1"/>
    <col min="14094" max="14094" width="13.1796875" style="327" customWidth="1"/>
    <col min="14095" max="14095" width="13" style="327" customWidth="1"/>
    <col min="14096" max="14096" width="10.453125" style="327" customWidth="1"/>
    <col min="14097" max="14332" width="9.1796875" style="327"/>
    <col min="14333" max="14333" width="5" style="327" customWidth="1"/>
    <col min="14334" max="14334" width="17.7265625" style="327" customWidth="1"/>
    <col min="14335" max="14335" width="13.81640625" style="327" customWidth="1"/>
    <col min="14336" max="14336" width="13.1796875" style="327" customWidth="1"/>
    <col min="14337" max="14337" width="12.26953125" style="327" customWidth="1"/>
    <col min="14338" max="14338" width="3" style="327" customWidth="1"/>
    <col min="14339" max="14339" width="20.26953125" style="327" customWidth="1"/>
    <col min="14340" max="14340" width="12.54296875" style="327" customWidth="1"/>
    <col min="14341" max="14341" width="11.7265625" style="327" customWidth="1"/>
    <col min="14342" max="14342" width="9.1796875" style="327"/>
    <col min="14343" max="14343" width="2.81640625" style="327" customWidth="1"/>
    <col min="14344" max="14344" width="18.54296875" style="327" customWidth="1"/>
    <col min="14345" max="14345" width="14.453125" style="327" customWidth="1"/>
    <col min="14346" max="14346" width="13.7265625" style="327" customWidth="1"/>
    <col min="14347" max="14347" width="10.1796875" style="327" customWidth="1"/>
    <col min="14348" max="14348" width="4.453125" style="327" customWidth="1"/>
    <col min="14349" max="14349" width="24" style="327" customWidth="1"/>
    <col min="14350" max="14350" width="13.1796875" style="327" customWidth="1"/>
    <col min="14351" max="14351" width="13" style="327" customWidth="1"/>
    <col min="14352" max="14352" width="10.453125" style="327" customWidth="1"/>
    <col min="14353" max="14588" width="9.1796875" style="327"/>
    <col min="14589" max="14589" width="5" style="327" customWidth="1"/>
    <col min="14590" max="14590" width="17.7265625" style="327" customWidth="1"/>
    <col min="14591" max="14591" width="13.81640625" style="327" customWidth="1"/>
    <col min="14592" max="14592" width="13.1796875" style="327" customWidth="1"/>
    <col min="14593" max="14593" width="12.26953125" style="327" customWidth="1"/>
    <col min="14594" max="14594" width="3" style="327" customWidth="1"/>
    <col min="14595" max="14595" width="20.26953125" style="327" customWidth="1"/>
    <col min="14596" max="14596" width="12.54296875" style="327" customWidth="1"/>
    <col min="14597" max="14597" width="11.7265625" style="327" customWidth="1"/>
    <col min="14598" max="14598" width="9.1796875" style="327"/>
    <col min="14599" max="14599" width="2.81640625" style="327" customWidth="1"/>
    <col min="14600" max="14600" width="18.54296875" style="327" customWidth="1"/>
    <col min="14601" max="14601" width="14.453125" style="327" customWidth="1"/>
    <col min="14602" max="14602" width="13.7265625" style="327" customWidth="1"/>
    <col min="14603" max="14603" width="10.1796875" style="327" customWidth="1"/>
    <col min="14604" max="14604" width="4.453125" style="327" customWidth="1"/>
    <col min="14605" max="14605" width="24" style="327" customWidth="1"/>
    <col min="14606" max="14606" width="13.1796875" style="327" customWidth="1"/>
    <col min="14607" max="14607" width="13" style="327" customWidth="1"/>
    <col min="14608" max="14608" width="10.453125" style="327" customWidth="1"/>
    <col min="14609" max="14844" width="9.1796875" style="327"/>
    <col min="14845" max="14845" width="5" style="327" customWidth="1"/>
    <col min="14846" max="14846" width="17.7265625" style="327" customWidth="1"/>
    <col min="14847" max="14847" width="13.81640625" style="327" customWidth="1"/>
    <col min="14848" max="14848" width="13.1796875" style="327" customWidth="1"/>
    <col min="14849" max="14849" width="12.26953125" style="327" customWidth="1"/>
    <col min="14850" max="14850" width="3" style="327" customWidth="1"/>
    <col min="14851" max="14851" width="20.26953125" style="327" customWidth="1"/>
    <col min="14852" max="14852" width="12.54296875" style="327" customWidth="1"/>
    <col min="14853" max="14853" width="11.7265625" style="327" customWidth="1"/>
    <col min="14854" max="14854" width="9.1796875" style="327"/>
    <col min="14855" max="14855" width="2.81640625" style="327" customWidth="1"/>
    <col min="14856" max="14856" width="18.54296875" style="327" customWidth="1"/>
    <col min="14857" max="14857" width="14.453125" style="327" customWidth="1"/>
    <col min="14858" max="14858" width="13.7265625" style="327" customWidth="1"/>
    <col min="14859" max="14859" width="10.1796875" style="327" customWidth="1"/>
    <col min="14860" max="14860" width="4.453125" style="327" customWidth="1"/>
    <col min="14861" max="14861" width="24" style="327" customWidth="1"/>
    <col min="14862" max="14862" width="13.1796875" style="327" customWidth="1"/>
    <col min="14863" max="14863" width="13" style="327" customWidth="1"/>
    <col min="14864" max="14864" width="10.453125" style="327" customWidth="1"/>
    <col min="14865" max="15100" width="9.1796875" style="327"/>
    <col min="15101" max="15101" width="5" style="327" customWidth="1"/>
    <col min="15102" max="15102" width="17.7265625" style="327" customWidth="1"/>
    <col min="15103" max="15103" width="13.81640625" style="327" customWidth="1"/>
    <col min="15104" max="15104" width="13.1796875" style="327" customWidth="1"/>
    <col min="15105" max="15105" width="12.26953125" style="327" customWidth="1"/>
    <col min="15106" max="15106" width="3" style="327" customWidth="1"/>
    <col min="15107" max="15107" width="20.26953125" style="327" customWidth="1"/>
    <col min="15108" max="15108" width="12.54296875" style="327" customWidth="1"/>
    <col min="15109" max="15109" width="11.7265625" style="327" customWidth="1"/>
    <col min="15110" max="15110" width="9.1796875" style="327"/>
    <col min="15111" max="15111" width="2.81640625" style="327" customWidth="1"/>
    <col min="15112" max="15112" width="18.54296875" style="327" customWidth="1"/>
    <col min="15113" max="15113" width="14.453125" style="327" customWidth="1"/>
    <col min="15114" max="15114" width="13.7265625" style="327" customWidth="1"/>
    <col min="15115" max="15115" width="10.1796875" style="327" customWidth="1"/>
    <col min="15116" max="15116" width="4.453125" style="327" customWidth="1"/>
    <col min="15117" max="15117" width="24" style="327" customWidth="1"/>
    <col min="15118" max="15118" width="13.1796875" style="327" customWidth="1"/>
    <col min="15119" max="15119" width="13" style="327" customWidth="1"/>
    <col min="15120" max="15120" width="10.453125" style="327" customWidth="1"/>
    <col min="15121" max="15356" width="9.1796875" style="327"/>
    <col min="15357" max="15357" width="5" style="327" customWidth="1"/>
    <col min="15358" max="15358" width="17.7265625" style="327" customWidth="1"/>
    <col min="15359" max="15359" width="13.81640625" style="327" customWidth="1"/>
    <col min="15360" max="15360" width="13.1796875" style="327" customWidth="1"/>
    <col min="15361" max="15361" width="12.26953125" style="327" customWidth="1"/>
    <col min="15362" max="15362" width="3" style="327" customWidth="1"/>
    <col min="15363" max="15363" width="20.26953125" style="327" customWidth="1"/>
    <col min="15364" max="15364" width="12.54296875" style="327" customWidth="1"/>
    <col min="15365" max="15365" width="11.7265625" style="327" customWidth="1"/>
    <col min="15366" max="15366" width="9.1796875" style="327"/>
    <col min="15367" max="15367" width="2.81640625" style="327" customWidth="1"/>
    <col min="15368" max="15368" width="18.54296875" style="327" customWidth="1"/>
    <col min="15369" max="15369" width="14.453125" style="327" customWidth="1"/>
    <col min="15370" max="15370" width="13.7265625" style="327" customWidth="1"/>
    <col min="15371" max="15371" width="10.1796875" style="327" customWidth="1"/>
    <col min="15372" max="15372" width="4.453125" style="327" customWidth="1"/>
    <col min="15373" max="15373" width="24" style="327" customWidth="1"/>
    <col min="15374" max="15374" width="13.1796875" style="327" customWidth="1"/>
    <col min="15375" max="15375" width="13" style="327" customWidth="1"/>
    <col min="15376" max="15376" width="10.453125" style="327" customWidth="1"/>
    <col min="15377" max="15612" width="9.1796875" style="327"/>
    <col min="15613" max="15613" width="5" style="327" customWidth="1"/>
    <col min="15614" max="15614" width="17.7265625" style="327" customWidth="1"/>
    <col min="15615" max="15615" width="13.81640625" style="327" customWidth="1"/>
    <col min="15616" max="15616" width="13.1796875" style="327" customWidth="1"/>
    <col min="15617" max="15617" width="12.26953125" style="327" customWidth="1"/>
    <col min="15618" max="15618" width="3" style="327" customWidth="1"/>
    <col min="15619" max="15619" width="20.26953125" style="327" customWidth="1"/>
    <col min="15620" max="15620" width="12.54296875" style="327" customWidth="1"/>
    <col min="15621" max="15621" width="11.7265625" style="327" customWidth="1"/>
    <col min="15622" max="15622" width="9.1796875" style="327"/>
    <col min="15623" max="15623" width="2.81640625" style="327" customWidth="1"/>
    <col min="15624" max="15624" width="18.54296875" style="327" customWidth="1"/>
    <col min="15625" max="15625" width="14.453125" style="327" customWidth="1"/>
    <col min="15626" max="15626" width="13.7265625" style="327" customWidth="1"/>
    <col min="15627" max="15627" width="10.1796875" style="327" customWidth="1"/>
    <col min="15628" max="15628" width="4.453125" style="327" customWidth="1"/>
    <col min="15629" max="15629" width="24" style="327" customWidth="1"/>
    <col min="15630" max="15630" width="13.1796875" style="327" customWidth="1"/>
    <col min="15631" max="15631" width="13" style="327" customWidth="1"/>
    <col min="15632" max="15632" width="10.453125" style="327" customWidth="1"/>
    <col min="15633" max="15868" width="9.1796875" style="327"/>
    <col min="15869" max="15869" width="5" style="327" customWidth="1"/>
    <col min="15870" max="15870" width="17.7265625" style="327" customWidth="1"/>
    <col min="15871" max="15871" width="13.81640625" style="327" customWidth="1"/>
    <col min="15872" max="15872" width="13.1796875" style="327" customWidth="1"/>
    <col min="15873" max="15873" width="12.26953125" style="327" customWidth="1"/>
    <col min="15874" max="15874" width="3" style="327" customWidth="1"/>
    <col min="15875" max="15875" width="20.26953125" style="327" customWidth="1"/>
    <col min="15876" max="15876" width="12.54296875" style="327" customWidth="1"/>
    <col min="15877" max="15877" width="11.7265625" style="327" customWidth="1"/>
    <col min="15878" max="15878" width="9.1796875" style="327"/>
    <col min="15879" max="15879" width="2.81640625" style="327" customWidth="1"/>
    <col min="15880" max="15880" width="18.54296875" style="327" customWidth="1"/>
    <col min="15881" max="15881" width="14.453125" style="327" customWidth="1"/>
    <col min="15882" max="15882" width="13.7265625" style="327" customWidth="1"/>
    <col min="15883" max="15883" width="10.1796875" style="327" customWidth="1"/>
    <col min="15884" max="15884" width="4.453125" style="327" customWidth="1"/>
    <col min="15885" max="15885" width="24" style="327" customWidth="1"/>
    <col min="15886" max="15886" width="13.1796875" style="327" customWidth="1"/>
    <col min="15887" max="15887" width="13" style="327" customWidth="1"/>
    <col min="15888" max="15888" width="10.453125" style="327" customWidth="1"/>
    <col min="15889" max="16124" width="9.1796875" style="327"/>
    <col min="16125" max="16125" width="5" style="327" customWidth="1"/>
    <col min="16126" max="16126" width="17.7265625" style="327" customWidth="1"/>
    <col min="16127" max="16127" width="13.81640625" style="327" customWidth="1"/>
    <col min="16128" max="16128" width="13.1796875" style="327" customWidth="1"/>
    <col min="16129" max="16129" width="12.26953125" style="327" customWidth="1"/>
    <col min="16130" max="16130" width="3" style="327" customWidth="1"/>
    <col min="16131" max="16131" width="20.26953125" style="327" customWidth="1"/>
    <col min="16132" max="16132" width="12.54296875" style="327" customWidth="1"/>
    <col min="16133" max="16133" width="11.7265625" style="327" customWidth="1"/>
    <col min="16134" max="16134" width="9.1796875" style="327"/>
    <col min="16135" max="16135" width="2.81640625" style="327" customWidth="1"/>
    <col min="16136" max="16136" width="18.54296875" style="327" customWidth="1"/>
    <col min="16137" max="16137" width="14.453125" style="327" customWidth="1"/>
    <col min="16138" max="16138" width="13.7265625" style="327" customWidth="1"/>
    <col min="16139" max="16139" width="10.1796875" style="327" customWidth="1"/>
    <col min="16140" max="16140" width="4.453125" style="327" customWidth="1"/>
    <col min="16141" max="16141" width="24" style="327" customWidth="1"/>
    <col min="16142" max="16142" width="13.1796875" style="327" customWidth="1"/>
    <col min="16143" max="16143" width="13" style="327" customWidth="1"/>
    <col min="16144" max="16144" width="10.453125" style="327" customWidth="1"/>
    <col min="16145" max="16384" width="9.1796875" style="327"/>
  </cols>
  <sheetData>
    <row r="1" spans="1:27" ht="18.75" customHeight="1">
      <c r="A1" s="450" t="s">
        <v>212</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row>
    <row r="2" spans="1:27" ht="28.5" customHeight="1">
      <c r="A2" s="1318" t="s">
        <v>479</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row>
    <row r="3" spans="1:27" ht="15.75" customHeight="1">
      <c r="A3" s="1319" t="s">
        <v>477</v>
      </c>
      <c r="B3" s="1319"/>
      <c r="C3" s="1319"/>
      <c r="D3" s="1319"/>
      <c r="E3" s="1319"/>
      <c r="F3" s="1319"/>
      <c r="G3" s="1319"/>
      <c r="H3" s="397"/>
      <c r="I3" s="397"/>
      <c r="J3" s="397"/>
      <c r="K3" s="397"/>
      <c r="L3" s="397"/>
      <c r="M3" s="397"/>
      <c r="N3" s="397"/>
      <c r="O3" s="397"/>
      <c r="P3" s="397"/>
      <c r="Q3" s="397"/>
      <c r="R3" s="397"/>
      <c r="S3" s="397"/>
      <c r="T3" s="397"/>
      <c r="U3" s="397"/>
      <c r="V3" s="397"/>
      <c r="W3" s="397"/>
      <c r="X3" s="397"/>
      <c r="Y3" s="397"/>
      <c r="Z3" s="397"/>
      <c r="AA3" s="397"/>
    </row>
    <row r="4" spans="1:27" ht="6" customHeight="1">
      <c r="H4" s="327"/>
    </row>
    <row r="5" spans="1:27" ht="37.5" customHeight="1" thickBot="1">
      <c r="A5" s="664" t="s">
        <v>124</v>
      </c>
      <c r="B5" s="1320" t="s">
        <v>125</v>
      </c>
      <c r="C5" s="1320"/>
      <c r="D5" s="326"/>
      <c r="E5" s="326"/>
      <c r="F5" s="664" t="s">
        <v>126</v>
      </c>
      <c r="G5" s="665" t="s">
        <v>127</v>
      </c>
      <c r="H5" s="666"/>
      <c r="I5" s="326"/>
      <c r="J5" s="326"/>
      <c r="K5" s="664" t="s">
        <v>128</v>
      </c>
      <c r="L5" s="667" t="s">
        <v>129</v>
      </c>
      <c r="M5" s="326"/>
      <c r="N5" s="668"/>
      <c r="O5" s="277"/>
      <c r="P5" s="664" t="s">
        <v>130</v>
      </c>
      <c r="Q5" s="667" t="s">
        <v>131</v>
      </c>
      <c r="R5" s="326"/>
    </row>
    <row r="6" spans="1:27" ht="53.25" customHeight="1" thickBot="1">
      <c r="A6" s="820" t="s">
        <v>132</v>
      </c>
      <c r="B6" s="444" t="s">
        <v>133</v>
      </c>
      <c r="C6" s="445" t="s">
        <v>134</v>
      </c>
      <c r="D6" s="446" t="s">
        <v>135</v>
      </c>
      <c r="E6" s="447"/>
      <c r="F6" s="820" t="s">
        <v>132</v>
      </c>
      <c r="G6" s="444" t="s">
        <v>133</v>
      </c>
      <c r="H6" s="448" t="s">
        <v>134</v>
      </c>
      <c r="I6" s="446" t="s">
        <v>135</v>
      </c>
      <c r="J6" s="447"/>
      <c r="K6" s="440" t="s">
        <v>132</v>
      </c>
      <c r="L6" s="441" t="s">
        <v>133</v>
      </c>
      <c r="M6" s="442" t="s">
        <v>136</v>
      </c>
      <c r="N6" s="443" t="s">
        <v>135</v>
      </c>
      <c r="O6"/>
      <c r="P6" s="440" t="s">
        <v>132</v>
      </c>
      <c r="Q6" s="441" t="s">
        <v>457</v>
      </c>
      <c r="R6" s="442" t="s">
        <v>136</v>
      </c>
      <c r="S6" s="443" t="s">
        <v>135</v>
      </c>
    </row>
    <row r="7" spans="1:27" ht="15.5">
      <c r="A7" s="389" t="s">
        <v>327</v>
      </c>
      <c r="B7" s="390">
        <v>18175.168000000001</v>
      </c>
      <c r="C7" s="390">
        <v>8027</v>
      </c>
      <c r="D7" s="391">
        <v>4.6605922679758089</v>
      </c>
      <c r="E7" s="447"/>
      <c r="F7" s="389" t="s">
        <v>137</v>
      </c>
      <c r="G7" s="390">
        <v>4385.3180000000002</v>
      </c>
      <c r="H7" s="390">
        <v>25170</v>
      </c>
      <c r="I7" s="391">
        <v>2.9135421718765571</v>
      </c>
      <c r="J7" s="447"/>
      <c r="K7" s="386" t="s">
        <v>137</v>
      </c>
      <c r="L7" s="387">
        <v>405087.03200000001</v>
      </c>
      <c r="M7" s="387">
        <v>71840.839000000007</v>
      </c>
      <c r="N7" s="388">
        <v>5.6386734570290855</v>
      </c>
      <c r="O7"/>
      <c r="P7" s="386" t="s">
        <v>138</v>
      </c>
      <c r="Q7" s="387">
        <v>104774.065</v>
      </c>
      <c r="R7" s="387">
        <v>19886.243999999999</v>
      </c>
      <c r="S7" s="388">
        <v>5.2686703934639443</v>
      </c>
    </row>
    <row r="8" spans="1:27" ht="15.5">
      <c r="A8" s="386" t="s">
        <v>359</v>
      </c>
      <c r="B8" s="387">
        <v>6774.82</v>
      </c>
      <c r="C8" s="387">
        <v>2790</v>
      </c>
      <c r="D8" s="388">
        <v>5.3661218027163198</v>
      </c>
      <c r="E8" s="447"/>
      <c r="F8" s="386" t="s">
        <v>139</v>
      </c>
      <c r="G8" s="387">
        <v>141.66900000000001</v>
      </c>
      <c r="H8" s="387">
        <v>386</v>
      </c>
      <c r="I8" s="388">
        <v>5.0371200000000007</v>
      </c>
      <c r="J8" s="447"/>
      <c r="K8" s="386" t="s">
        <v>140</v>
      </c>
      <c r="L8" s="387">
        <v>277291.33799999999</v>
      </c>
      <c r="M8" s="387">
        <v>51316.449000000001</v>
      </c>
      <c r="N8" s="388">
        <v>5.4035566256737679</v>
      </c>
      <c r="O8"/>
      <c r="P8" s="386" t="s">
        <v>139</v>
      </c>
      <c r="Q8" s="387">
        <v>69000.453999999998</v>
      </c>
      <c r="R8" s="387">
        <v>13912.302</v>
      </c>
      <c r="S8" s="388">
        <v>4.9596719507670262</v>
      </c>
    </row>
    <row r="9" spans="1:27" ht="16" thickBot="1">
      <c r="A9" s="386" t="s">
        <v>137</v>
      </c>
      <c r="B9" s="387">
        <v>6009.6610000000001</v>
      </c>
      <c r="C9" s="387">
        <v>28108</v>
      </c>
      <c r="D9" s="388">
        <v>3.2186037220083508</v>
      </c>
      <c r="E9" s="447"/>
      <c r="F9" s="403" t="s">
        <v>158</v>
      </c>
      <c r="G9" s="404">
        <v>73.305000000000007</v>
      </c>
      <c r="H9" s="404">
        <v>564</v>
      </c>
      <c r="I9" s="405">
        <v>1.919984284965951</v>
      </c>
      <c r="J9" s="447"/>
      <c r="K9" s="386" t="s">
        <v>460</v>
      </c>
      <c r="L9" s="387">
        <v>175077.432</v>
      </c>
      <c r="M9" s="387">
        <v>32565.807000000001</v>
      </c>
      <c r="N9" s="388">
        <v>5.37611219031053</v>
      </c>
      <c r="O9"/>
      <c r="P9" s="386" t="s">
        <v>140</v>
      </c>
      <c r="Q9" s="387">
        <v>65473.237000000001</v>
      </c>
      <c r="R9" s="387">
        <v>12996.342000000001</v>
      </c>
      <c r="S9" s="388">
        <v>5.0378204113126603</v>
      </c>
    </row>
    <row r="10" spans="1:27" ht="16" thickBot="1">
      <c r="A10" s="386" t="s">
        <v>147</v>
      </c>
      <c r="B10" s="387">
        <v>3941.991</v>
      </c>
      <c r="C10" s="387">
        <v>2110</v>
      </c>
      <c r="D10" s="388">
        <v>3.4198722620138251</v>
      </c>
      <c r="E10" s="447"/>
      <c r="F10" s="392" t="s">
        <v>222</v>
      </c>
      <c r="G10" s="393">
        <v>4604.8760000000002</v>
      </c>
      <c r="H10" s="393">
        <v>26190</v>
      </c>
      <c r="I10" s="394">
        <v>2.9260437615766115</v>
      </c>
      <c r="J10" s="447"/>
      <c r="K10" s="386" t="s">
        <v>328</v>
      </c>
      <c r="L10" s="387">
        <v>128809.19899999999</v>
      </c>
      <c r="M10" s="387">
        <v>28894.735000000001</v>
      </c>
      <c r="N10" s="388">
        <v>4.4578778452198984</v>
      </c>
      <c r="O10"/>
      <c r="P10" s="386" t="s">
        <v>141</v>
      </c>
      <c r="Q10" s="387">
        <v>33529.642999999996</v>
      </c>
      <c r="R10" s="387">
        <v>5602.2759999999998</v>
      </c>
      <c r="S10" s="388">
        <v>5.9850037734663548</v>
      </c>
    </row>
    <row r="11" spans="1:27" ht="15.5">
      <c r="A11" s="386" t="s">
        <v>150</v>
      </c>
      <c r="B11" s="387">
        <v>3103.17</v>
      </c>
      <c r="C11" s="387">
        <v>1729</v>
      </c>
      <c r="D11" s="388">
        <v>3.3401035881274059</v>
      </c>
      <c r="E11" s="447"/>
      <c r="F11"/>
      <c r="G11"/>
      <c r="H11"/>
      <c r="I11"/>
      <c r="J11" s="447"/>
      <c r="K11" s="386" t="s">
        <v>139</v>
      </c>
      <c r="L11" s="387">
        <v>114764.037</v>
      </c>
      <c r="M11" s="387">
        <v>18640.561000000002</v>
      </c>
      <c r="N11" s="388">
        <v>6.1566836427294218</v>
      </c>
      <c r="O11"/>
      <c r="P11" s="386" t="s">
        <v>137</v>
      </c>
      <c r="Q11" s="387">
        <v>32970.788999999997</v>
      </c>
      <c r="R11" s="387">
        <v>6759.3209999999999</v>
      </c>
      <c r="S11" s="388">
        <v>4.8778255981628922</v>
      </c>
    </row>
    <row r="12" spans="1:27" ht="15.5">
      <c r="A12" s="386" t="s">
        <v>145</v>
      </c>
      <c r="B12" s="387">
        <v>2347.087</v>
      </c>
      <c r="C12" s="387">
        <v>2517</v>
      </c>
      <c r="D12" s="388">
        <v>3.4128476518820858</v>
      </c>
      <c r="E12" s="447"/>
      <c r="F12"/>
      <c r="G12"/>
      <c r="H12"/>
      <c r="I12"/>
      <c r="J12" s="447"/>
      <c r="K12" s="386" t="s">
        <v>146</v>
      </c>
      <c r="L12" s="387">
        <v>88991.562999999995</v>
      </c>
      <c r="M12" s="387">
        <v>13136.887000000001</v>
      </c>
      <c r="N12" s="388">
        <v>6.7741743534826773</v>
      </c>
      <c r="O12"/>
      <c r="P12" s="386" t="s">
        <v>328</v>
      </c>
      <c r="Q12" s="387">
        <v>32774.567999999999</v>
      </c>
      <c r="R12" s="387">
        <v>6999.6629999999996</v>
      </c>
      <c r="S12" s="388">
        <v>4.6823065624730793</v>
      </c>
    </row>
    <row r="13" spans="1:27" ht="15.5">
      <c r="A13" s="386" t="s">
        <v>452</v>
      </c>
      <c r="B13" s="387">
        <v>2195.9</v>
      </c>
      <c r="C13" s="387">
        <v>730</v>
      </c>
      <c r="D13" s="388">
        <v>5.9822377203258235</v>
      </c>
      <c r="E13" s="447"/>
      <c r="F13"/>
      <c r="G13"/>
      <c r="H13"/>
      <c r="I13"/>
      <c r="J13" s="447"/>
      <c r="K13" s="386" t="s">
        <v>144</v>
      </c>
      <c r="L13" s="387">
        <v>59613.584000000003</v>
      </c>
      <c r="M13" s="387">
        <v>7044.3530000000001</v>
      </c>
      <c r="N13" s="388">
        <v>8.462606005122117</v>
      </c>
      <c r="O13"/>
      <c r="P13" s="386" t="s">
        <v>144</v>
      </c>
      <c r="Q13" s="387">
        <v>31744.625</v>
      </c>
      <c r="R13" s="387">
        <v>4145.1509999999998</v>
      </c>
      <c r="S13" s="388">
        <v>7.6582553928674733</v>
      </c>
    </row>
    <row r="14" spans="1:27" ht="15.5">
      <c r="A14" s="386" t="s">
        <v>140</v>
      </c>
      <c r="B14" s="387">
        <v>1939.5650000000001</v>
      </c>
      <c r="C14" s="387">
        <v>1225</v>
      </c>
      <c r="D14" s="388">
        <v>3.4195433709449929</v>
      </c>
      <c r="E14" s="447"/>
      <c r="F14"/>
      <c r="G14"/>
      <c r="H14"/>
      <c r="I14"/>
      <c r="J14" s="447"/>
      <c r="K14" s="386" t="s">
        <v>147</v>
      </c>
      <c r="L14" s="387">
        <v>58144.281999999999</v>
      </c>
      <c r="M14" s="387">
        <v>9984.8739999999998</v>
      </c>
      <c r="N14" s="388">
        <v>5.8232364274201158</v>
      </c>
      <c r="O14"/>
      <c r="P14" s="386" t="s">
        <v>146</v>
      </c>
      <c r="Q14" s="387">
        <v>26758.028999999999</v>
      </c>
      <c r="R14" s="387">
        <v>5596.0969999999998</v>
      </c>
      <c r="S14" s="388">
        <v>4.7815520352845917</v>
      </c>
    </row>
    <row r="15" spans="1:27" ht="15.5">
      <c r="A15" s="386" t="s">
        <v>425</v>
      </c>
      <c r="B15" s="387">
        <v>1684.9</v>
      </c>
      <c r="C15" s="387">
        <v>697</v>
      </c>
      <c r="D15" s="388">
        <v>5.9780024835905623</v>
      </c>
      <c r="E15" s="395"/>
      <c r="J15" s="447"/>
      <c r="K15" s="386" t="s">
        <v>142</v>
      </c>
      <c r="L15" s="387">
        <v>53680.665000000001</v>
      </c>
      <c r="M15" s="387">
        <v>9656.9580000000005</v>
      </c>
      <c r="N15" s="388">
        <v>5.5587551483603841</v>
      </c>
      <c r="O15"/>
      <c r="P15" s="386" t="s">
        <v>235</v>
      </c>
      <c r="Q15" s="387">
        <v>15999.563</v>
      </c>
      <c r="R15" s="387">
        <v>3019.3359999999998</v>
      </c>
      <c r="S15" s="388">
        <v>5.2990336285858879</v>
      </c>
    </row>
    <row r="16" spans="1:27" ht="15.5">
      <c r="A16" s="386" t="s">
        <v>266</v>
      </c>
      <c r="B16" s="387">
        <v>1085.693</v>
      </c>
      <c r="C16" s="387">
        <v>471</v>
      </c>
      <c r="D16" s="388">
        <v>4.4742247223424201</v>
      </c>
      <c r="E16" s="447"/>
      <c r="J16" s="447"/>
      <c r="K16" s="386" t="s">
        <v>138</v>
      </c>
      <c r="L16" s="387">
        <v>52281.065999999999</v>
      </c>
      <c r="M16" s="387">
        <v>7666.5129999999999</v>
      </c>
      <c r="N16" s="388">
        <v>6.8194061628800471</v>
      </c>
      <c r="O16"/>
      <c r="P16" s="386" t="s">
        <v>147</v>
      </c>
      <c r="Q16" s="387">
        <v>15957.567999999999</v>
      </c>
      <c r="R16" s="387">
        <v>3054.181</v>
      </c>
      <c r="S16" s="388">
        <v>5.2248272122706538</v>
      </c>
    </row>
    <row r="17" spans="1:19" ht="15.5">
      <c r="A17" s="386" t="s">
        <v>451</v>
      </c>
      <c r="B17" s="387">
        <v>932.96</v>
      </c>
      <c r="C17" s="387">
        <v>350</v>
      </c>
      <c r="D17" s="388">
        <v>4.7994979088107748</v>
      </c>
      <c r="E17" s="447"/>
      <c r="F17" s="447"/>
      <c r="G17" s="447"/>
      <c r="H17" s="449"/>
      <c r="I17" s="447"/>
      <c r="J17" s="447"/>
      <c r="K17" s="386" t="s">
        <v>246</v>
      </c>
      <c r="L17" s="387">
        <v>43042.942999999999</v>
      </c>
      <c r="M17" s="387">
        <v>5602.9080000000004</v>
      </c>
      <c r="N17" s="388">
        <v>7.6822505384703792</v>
      </c>
      <c r="O17"/>
      <c r="P17" s="386" t="s">
        <v>153</v>
      </c>
      <c r="Q17" s="387">
        <v>12955.002</v>
      </c>
      <c r="R17" s="387">
        <v>3099.6909999999998</v>
      </c>
      <c r="S17" s="388">
        <v>4.179449499966287</v>
      </c>
    </row>
    <row r="18" spans="1:19" ht="15.5">
      <c r="A18" s="386" t="s">
        <v>143</v>
      </c>
      <c r="B18" s="387">
        <v>585.17700000000002</v>
      </c>
      <c r="C18" s="387">
        <v>1001</v>
      </c>
      <c r="D18" s="388">
        <v>3.0846357804403635</v>
      </c>
      <c r="E18" s="447"/>
      <c r="F18" s="447"/>
      <c r="G18" s="447"/>
      <c r="H18" s="449"/>
      <c r="I18" s="447"/>
      <c r="J18" s="447"/>
      <c r="K18" s="386" t="s">
        <v>154</v>
      </c>
      <c r="L18" s="387">
        <v>35791.934999999998</v>
      </c>
      <c r="M18" s="387">
        <v>6991.643</v>
      </c>
      <c r="N18" s="388">
        <v>5.1192452188991915</v>
      </c>
      <c r="O18"/>
      <c r="P18" s="386" t="s">
        <v>245</v>
      </c>
      <c r="Q18" s="387">
        <v>11632.966</v>
      </c>
      <c r="R18" s="387">
        <v>2141.8510000000001</v>
      </c>
      <c r="S18" s="388">
        <v>5.4312676278602012</v>
      </c>
    </row>
    <row r="19" spans="1:19" ht="15.5">
      <c r="A19" s="386" t="s">
        <v>332</v>
      </c>
      <c r="B19" s="387">
        <v>411.65199999999999</v>
      </c>
      <c r="C19" s="387">
        <v>216</v>
      </c>
      <c r="D19" s="388">
        <v>4.0652972545921386</v>
      </c>
      <c r="E19" s="194"/>
      <c r="F19" s="447"/>
      <c r="G19" s="447"/>
      <c r="H19" s="449"/>
      <c r="I19" s="447"/>
      <c r="J19" s="447"/>
      <c r="K19" s="386" t="s">
        <v>145</v>
      </c>
      <c r="L19" s="387">
        <v>30044.028999999999</v>
      </c>
      <c r="M19" s="387">
        <v>6313.2619999999997</v>
      </c>
      <c r="N19" s="388">
        <v>4.7588756810663018</v>
      </c>
      <c r="O19"/>
      <c r="P19" s="386" t="s">
        <v>155</v>
      </c>
      <c r="Q19" s="387">
        <v>7891.223</v>
      </c>
      <c r="R19" s="387">
        <v>1824.6189999999999</v>
      </c>
      <c r="S19" s="388">
        <v>4.3248606969454997</v>
      </c>
    </row>
    <row r="20" spans="1:19" ht="15.5">
      <c r="A20" s="386" t="s">
        <v>139</v>
      </c>
      <c r="B20" s="387">
        <v>310.01900000000001</v>
      </c>
      <c r="C20" s="387">
        <v>512</v>
      </c>
      <c r="D20" s="388">
        <v>4.3490075050852219</v>
      </c>
      <c r="E20" s="194"/>
      <c r="F20" s="447"/>
      <c r="G20" s="447"/>
      <c r="H20" s="449"/>
      <c r="I20" s="447"/>
      <c r="J20" s="447"/>
      <c r="K20" s="386" t="s">
        <v>152</v>
      </c>
      <c r="L20" s="387">
        <v>22007.429</v>
      </c>
      <c r="M20" s="387">
        <v>3762.0129999999999</v>
      </c>
      <c r="N20" s="388">
        <v>5.8499077488567961</v>
      </c>
      <c r="O20"/>
      <c r="P20" s="386" t="s">
        <v>151</v>
      </c>
      <c r="Q20" s="387">
        <v>6808.1369999999997</v>
      </c>
      <c r="R20" s="387">
        <v>1387.386</v>
      </c>
      <c r="S20" s="388">
        <v>4.9071685889867709</v>
      </c>
    </row>
    <row r="21" spans="1:19" ht="15.5">
      <c r="A21" s="386" t="s">
        <v>153</v>
      </c>
      <c r="B21" s="387">
        <v>235.98</v>
      </c>
      <c r="C21" s="387">
        <v>193</v>
      </c>
      <c r="D21" s="388">
        <v>3.9186316838259714</v>
      </c>
      <c r="E21" s="194"/>
      <c r="F21" s="447"/>
      <c r="G21" s="447"/>
      <c r="H21" s="449"/>
      <c r="I21" s="447"/>
      <c r="J21" s="447"/>
      <c r="K21" s="386" t="s">
        <v>245</v>
      </c>
      <c r="L21" s="387">
        <v>20440.502</v>
      </c>
      <c r="M21" s="387">
        <v>3519.326</v>
      </c>
      <c r="N21" s="388">
        <v>5.8080729094150412</v>
      </c>
      <c r="O21"/>
      <c r="P21" s="386" t="s">
        <v>246</v>
      </c>
      <c r="Q21" s="387">
        <v>6295.5829999999996</v>
      </c>
      <c r="R21" s="387">
        <v>940.21299999999997</v>
      </c>
      <c r="S21" s="388">
        <v>6.6959114583610306</v>
      </c>
    </row>
    <row r="22" spans="1:19" ht="15.5">
      <c r="A22" s="386" t="s">
        <v>247</v>
      </c>
      <c r="B22" s="387">
        <v>188.619</v>
      </c>
      <c r="C22" s="387">
        <v>203</v>
      </c>
      <c r="D22" s="388">
        <v>3.8202863913474978</v>
      </c>
      <c r="E22" s="194"/>
      <c r="F22" s="447"/>
      <c r="G22" s="447"/>
      <c r="H22" s="447"/>
      <c r="I22" s="447"/>
      <c r="J22" s="447"/>
      <c r="K22" s="386" t="s">
        <v>151</v>
      </c>
      <c r="L22" s="387">
        <v>17490.197</v>
      </c>
      <c r="M22" s="387">
        <v>2442.8490000000002</v>
      </c>
      <c r="N22" s="388">
        <v>7.1597536319273107</v>
      </c>
      <c r="O22"/>
      <c r="P22" s="386" t="s">
        <v>157</v>
      </c>
      <c r="Q22" s="387">
        <v>5616.2579999999998</v>
      </c>
      <c r="R22" s="387">
        <v>1655.9960000000001</v>
      </c>
      <c r="S22" s="388">
        <v>3.3914683368800405</v>
      </c>
    </row>
    <row r="23" spans="1:19" ht="15.5">
      <c r="A23" s="386" t="s">
        <v>444</v>
      </c>
      <c r="B23" s="387">
        <v>184.78</v>
      </c>
      <c r="C23" s="387">
        <v>66</v>
      </c>
      <c r="D23" s="388">
        <v>5.3652729384436704</v>
      </c>
      <c r="E23" s="194"/>
      <c r="F23" s="447"/>
      <c r="G23" s="447"/>
      <c r="H23" s="447"/>
      <c r="I23" s="447"/>
      <c r="J23" s="447"/>
      <c r="K23" s="386" t="s">
        <v>247</v>
      </c>
      <c r="L23" s="387">
        <v>17388.812999999998</v>
      </c>
      <c r="M23" s="387">
        <v>3130.029</v>
      </c>
      <c r="N23" s="388">
        <v>5.5554798374072565</v>
      </c>
      <c r="O23"/>
      <c r="P23" s="386" t="s">
        <v>142</v>
      </c>
      <c r="Q23" s="387">
        <v>5283.2950000000001</v>
      </c>
      <c r="R23" s="387">
        <v>1513.9649999999999</v>
      </c>
      <c r="S23" s="388">
        <v>3.4897074899353688</v>
      </c>
    </row>
    <row r="24" spans="1:19" ht="15.5">
      <c r="A24" s="386" t="s">
        <v>158</v>
      </c>
      <c r="B24" s="387">
        <v>73.305000000000007</v>
      </c>
      <c r="C24" s="387">
        <v>564</v>
      </c>
      <c r="D24" s="388">
        <v>1.919984284965951</v>
      </c>
      <c r="E24" s="194"/>
      <c r="F24" s="447"/>
      <c r="G24" s="447"/>
      <c r="H24" s="447"/>
      <c r="I24" s="447"/>
      <c r="J24" s="447"/>
      <c r="K24" s="386" t="s">
        <v>141</v>
      </c>
      <c r="L24" s="387">
        <v>16863.162</v>
      </c>
      <c r="M24" s="387">
        <v>2762.4059999999999</v>
      </c>
      <c r="N24" s="388">
        <v>6.104519755604354</v>
      </c>
      <c r="O24"/>
      <c r="P24" s="386" t="s">
        <v>150</v>
      </c>
      <c r="Q24" s="387">
        <v>4721.5680000000002</v>
      </c>
      <c r="R24" s="387">
        <v>1048.471</v>
      </c>
      <c r="S24" s="388">
        <v>4.503289075234318</v>
      </c>
    </row>
    <row r="25" spans="1:19" ht="16" thickBot="1">
      <c r="A25" s="386" t="s">
        <v>149</v>
      </c>
      <c r="B25" s="387">
        <v>65.715000000000003</v>
      </c>
      <c r="C25" s="387">
        <v>32</v>
      </c>
      <c r="D25" s="388">
        <v>3.37</v>
      </c>
      <c r="E25" s="194"/>
      <c r="F25" s="447"/>
      <c r="G25" s="447"/>
      <c r="H25" s="447"/>
      <c r="I25" s="447"/>
      <c r="J25" s="447"/>
      <c r="K25" s="386" t="s">
        <v>143</v>
      </c>
      <c r="L25" s="387">
        <v>11688.145</v>
      </c>
      <c r="M25" s="387">
        <v>3044.7890000000002</v>
      </c>
      <c r="N25" s="388">
        <v>3.8387372655379401</v>
      </c>
      <c r="O25"/>
      <c r="P25" s="386" t="s">
        <v>156</v>
      </c>
      <c r="Q25" s="387">
        <v>4236.799</v>
      </c>
      <c r="R25" s="387">
        <v>895.98099999999999</v>
      </c>
      <c r="S25" s="388">
        <v>4.7286705856485796</v>
      </c>
    </row>
    <row r="26" spans="1:19" ht="16" thickBot="1">
      <c r="A26" s="392" t="s">
        <v>222</v>
      </c>
      <c r="B26" s="393">
        <v>50291.334000000003</v>
      </c>
      <c r="C26" s="393">
        <v>51648</v>
      </c>
      <c r="D26" s="394">
        <v>4.1790217509445551</v>
      </c>
      <c r="E26" s="194"/>
      <c r="F26" s="447"/>
      <c r="G26" s="447"/>
      <c r="H26" s="447"/>
      <c r="I26" s="447"/>
      <c r="J26" s="447"/>
      <c r="K26" s="386" t="s">
        <v>155</v>
      </c>
      <c r="L26" s="387">
        <v>7521.4679999999998</v>
      </c>
      <c r="M26" s="387">
        <v>1760.884</v>
      </c>
      <c r="N26" s="388">
        <v>4.2714159478988964</v>
      </c>
      <c r="O26"/>
      <c r="P26" s="386" t="s">
        <v>158</v>
      </c>
      <c r="Q26" s="387">
        <v>4078.0920000000001</v>
      </c>
      <c r="R26" s="387">
        <v>1106.4349999999999</v>
      </c>
      <c r="S26" s="388">
        <v>3.6857944660102042</v>
      </c>
    </row>
    <row r="27" spans="1:19" ht="15.5">
      <c r="A27"/>
      <c r="B27"/>
      <c r="C27"/>
      <c r="D27"/>
      <c r="E27" s="194"/>
      <c r="F27" s="447"/>
      <c r="G27" s="447"/>
      <c r="H27" s="447"/>
      <c r="I27" s="447"/>
      <c r="J27" s="447"/>
      <c r="K27" s="386" t="s">
        <v>158</v>
      </c>
      <c r="L27" s="387">
        <v>5880.7560000000003</v>
      </c>
      <c r="M27" s="387">
        <v>1406.2940000000001</v>
      </c>
      <c r="N27" s="388">
        <v>4.1817400913322533</v>
      </c>
      <c r="O27"/>
      <c r="P27" s="386" t="s">
        <v>369</v>
      </c>
      <c r="Q27" s="387">
        <v>3630.5520000000001</v>
      </c>
      <c r="R27" s="387">
        <v>638.02</v>
      </c>
      <c r="S27" s="388">
        <v>5.6903419955487289</v>
      </c>
    </row>
    <row r="28" spans="1:19" ht="16" thickBot="1">
      <c r="A28"/>
      <c r="B28"/>
      <c r="C28"/>
      <c r="D28"/>
      <c r="E28" s="194"/>
      <c r="F28" s="447"/>
      <c r="G28" s="447"/>
      <c r="H28" s="447"/>
      <c r="I28" s="447"/>
      <c r="J28" s="447"/>
      <c r="K28" s="386" t="s">
        <v>150</v>
      </c>
      <c r="L28" s="387">
        <v>5073.4080000000004</v>
      </c>
      <c r="M28" s="387">
        <v>809.73500000000001</v>
      </c>
      <c r="N28" s="388">
        <v>6.265516496137626</v>
      </c>
      <c r="O28"/>
      <c r="P28" s="386" t="s">
        <v>154</v>
      </c>
      <c r="Q28" s="387">
        <v>3469.8319999999999</v>
      </c>
      <c r="R28" s="387">
        <v>769.03800000000001</v>
      </c>
      <c r="S28" s="388">
        <v>4.5119122852186759</v>
      </c>
    </row>
    <row r="29" spans="1:19" ht="16" thickBot="1">
      <c r="A29"/>
      <c r="B29"/>
      <c r="C29"/>
      <c r="D29"/>
      <c r="E29" s="194"/>
      <c r="F29" s="447"/>
      <c r="G29" s="447"/>
      <c r="H29" s="447"/>
      <c r="I29" s="447"/>
      <c r="J29" s="447"/>
      <c r="K29" s="392" t="s">
        <v>222</v>
      </c>
      <c r="L29" s="393">
        <v>1659948.6810000001</v>
      </c>
      <c r="M29" s="393">
        <v>294183.962</v>
      </c>
      <c r="N29" s="394">
        <v>5.6425532843969251</v>
      </c>
      <c r="O29"/>
      <c r="P29" s="386" t="s">
        <v>152</v>
      </c>
      <c r="Q29" s="387">
        <v>3394.9389999999999</v>
      </c>
      <c r="R29" s="387">
        <v>647.84</v>
      </c>
      <c r="S29" s="388">
        <v>5.2403973203260064</v>
      </c>
    </row>
    <row r="30" spans="1:19" ht="16" thickBot="1">
      <c r="E30" s="194"/>
      <c r="F30" s="277"/>
      <c r="G30" s="277"/>
      <c r="H30" s="277"/>
      <c r="I30" s="277"/>
      <c r="J30" s="277"/>
      <c r="K30"/>
      <c r="L30"/>
      <c r="M30"/>
      <c r="N30"/>
      <c r="O30"/>
      <c r="P30" s="392" t="s">
        <v>222</v>
      </c>
      <c r="Q30" s="393">
        <v>532367.22600000002</v>
      </c>
      <c r="R30" s="393">
        <v>105159.747</v>
      </c>
      <c r="S30" s="394">
        <v>5.062462027414349</v>
      </c>
    </row>
    <row r="31" spans="1:19" ht="15.5">
      <c r="A31" s="194"/>
      <c r="B31" s="194"/>
      <c r="C31" s="194"/>
      <c r="D31" s="194"/>
      <c r="E31" s="194"/>
      <c r="F31" s="277"/>
      <c r="G31" s="277"/>
      <c r="H31" s="277"/>
      <c r="I31" s="277"/>
      <c r="J31" s="277"/>
      <c r="K31"/>
      <c r="L31"/>
      <c r="M31"/>
      <c r="N31"/>
      <c r="O31" s="277"/>
      <c r="P31"/>
      <c r="Q31"/>
      <c r="R31"/>
      <c r="S31"/>
    </row>
    <row r="32" spans="1:19" ht="15.5">
      <c r="A32" s="277"/>
      <c r="B32" s="277"/>
      <c r="C32" s="277"/>
      <c r="D32" s="277"/>
      <c r="E32" s="277"/>
      <c r="F32" s="277"/>
      <c r="G32" s="277"/>
      <c r="H32" s="277"/>
      <c r="I32" s="277"/>
      <c r="J32" s="277"/>
      <c r="O32" s="277"/>
      <c r="P32"/>
      <c r="Q32"/>
      <c r="R32"/>
      <c r="S32"/>
    </row>
    <row r="33" spans="1:19">
      <c r="A33" s="396"/>
      <c r="B33" s="396"/>
      <c r="C33" s="314"/>
      <c r="D33" s="314"/>
      <c r="E33" s="314"/>
      <c r="F33" s="314"/>
      <c r="G33" s="314"/>
      <c r="H33" s="314"/>
      <c r="I33" s="314"/>
      <c r="J33" s="314"/>
      <c r="K33"/>
      <c r="L33"/>
      <c r="M33"/>
      <c r="N33"/>
      <c r="O33" s="314"/>
      <c r="P33"/>
      <c r="Q33"/>
      <c r="R33"/>
      <c r="S33"/>
    </row>
    <row r="34" spans="1:19">
      <c r="A34" s="356"/>
      <c r="C34" s="314"/>
      <c r="D34" s="314"/>
      <c r="E34" s="314"/>
      <c r="F34" s="314"/>
      <c r="G34" s="314"/>
      <c r="H34" s="314"/>
      <c r="I34" s="314"/>
      <c r="J34"/>
      <c r="K34"/>
      <c r="L34"/>
      <c r="M34"/>
      <c r="N34"/>
      <c r="O34" s="314"/>
      <c r="P34"/>
      <c r="Q34"/>
      <c r="R34"/>
      <c r="S34"/>
    </row>
    <row r="35" spans="1:19">
      <c r="A35" s="314"/>
      <c r="B35" s="314"/>
      <c r="C35" s="314"/>
      <c r="D35" s="314"/>
      <c r="E35" s="314"/>
      <c r="F35" s="314"/>
      <c r="G35" s="314"/>
      <c r="H35" s="314"/>
      <c r="I35" s="314"/>
      <c r="J35"/>
      <c r="K35"/>
      <c r="L35"/>
      <c r="M35"/>
      <c r="N35"/>
      <c r="O35" s="314"/>
      <c r="P35"/>
      <c r="Q35"/>
      <c r="R35"/>
      <c r="S35"/>
    </row>
    <row r="36" spans="1:19" ht="15.75" customHeight="1">
      <c r="A36"/>
      <c r="B36"/>
      <c r="C36"/>
      <c r="D36"/>
      <c r="E36"/>
      <c r="F36"/>
      <c r="G36"/>
      <c r="H36"/>
      <c r="I36"/>
      <c r="J36"/>
      <c r="K36"/>
      <c r="L36"/>
      <c r="M36"/>
      <c r="N36"/>
      <c r="O36" s="314"/>
      <c r="P36"/>
      <c r="Q36"/>
      <c r="R36"/>
      <c r="S36"/>
    </row>
    <row r="37" spans="1:19" ht="17.25" customHeight="1">
      <c r="A37" s="1" t="s">
        <v>326</v>
      </c>
      <c r="B37" s="1"/>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5">
      <c r="A83"/>
      <c r="B83"/>
      <c r="C83"/>
      <c r="D83"/>
      <c r="E83"/>
      <c r="F83"/>
      <c r="G83"/>
      <c r="H83"/>
      <c r="I83"/>
      <c r="J83"/>
      <c r="K83"/>
      <c r="L83"/>
      <c r="M83" s="449"/>
      <c r="N83" s="402"/>
      <c r="O83"/>
      <c r="P83"/>
      <c r="Q83" s="314"/>
      <c r="R83" s="314"/>
    </row>
    <row r="84" spans="1:18" ht="15.5">
      <c r="A84"/>
      <c r="B84"/>
      <c r="C84"/>
      <c r="D84"/>
      <c r="E84"/>
      <c r="F84"/>
      <c r="G84"/>
      <c r="H84"/>
      <c r="I84"/>
      <c r="J84"/>
      <c r="K84"/>
      <c r="L84"/>
      <c r="M84" s="449"/>
      <c r="N84" s="402"/>
      <c r="O84"/>
      <c r="P84"/>
      <c r="Q84" s="314"/>
      <c r="R84" s="314"/>
    </row>
    <row r="85" spans="1:18" ht="15.5">
      <c r="A85"/>
      <c r="B85"/>
      <c r="C85"/>
      <c r="D85"/>
      <c r="E85"/>
      <c r="F85"/>
      <c r="G85"/>
      <c r="H85"/>
      <c r="I85"/>
      <c r="J85"/>
      <c r="K85"/>
      <c r="L85"/>
      <c r="M85" s="449"/>
      <c r="N85" s="402"/>
      <c r="O85"/>
      <c r="P85"/>
      <c r="Q85" s="314"/>
      <c r="R85" s="314"/>
    </row>
    <row r="86" spans="1:18" ht="15.5">
      <c r="A86"/>
      <c r="B86"/>
      <c r="C86"/>
      <c r="D86"/>
      <c r="E86"/>
      <c r="F86"/>
      <c r="G86"/>
      <c r="H86"/>
      <c r="I86"/>
      <c r="J86"/>
      <c r="K86"/>
      <c r="L86"/>
      <c r="M86" s="449"/>
      <c r="N86" s="402"/>
      <c r="O86"/>
      <c r="P86"/>
      <c r="Q86" s="314"/>
      <c r="R86" s="314"/>
    </row>
    <row r="87" spans="1:18" ht="15.5">
      <c r="A87"/>
      <c r="B87"/>
      <c r="C87"/>
      <c r="D87"/>
      <c r="E87"/>
      <c r="F87"/>
      <c r="G87"/>
      <c r="H87"/>
      <c r="I87"/>
      <c r="J87"/>
      <c r="K87"/>
      <c r="L87"/>
      <c r="M87" s="449"/>
      <c r="N87" s="402"/>
      <c r="O87"/>
      <c r="P87"/>
      <c r="Q87" s="314"/>
      <c r="R87" s="314"/>
    </row>
    <row r="88" spans="1:18" ht="15.5">
      <c r="A88"/>
      <c r="B88"/>
      <c r="C88"/>
      <c r="D88"/>
      <c r="E88"/>
      <c r="F88"/>
      <c r="G88"/>
      <c r="H88"/>
      <c r="I88"/>
      <c r="J88"/>
      <c r="K88"/>
      <c r="L88"/>
      <c r="M88" s="449"/>
      <c r="N88" s="402"/>
      <c r="O88"/>
      <c r="P88"/>
      <c r="Q88" s="314"/>
      <c r="R88" s="314"/>
    </row>
    <row r="89" spans="1:18" ht="15.5">
      <c r="A89"/>
      <c r="B89"/>
      <c r="C89"/>
      <c r="D89"/>
      <c r="E89"/>
      <c r="F89"/>
      <c r="G89"/>
      <c r="H89"/>
      <c r="I89"/>
      <c r="J89"/>
      <c r="K89"/>
      <c r="L89"/>
      <c r="M89" s="449"/>
      <c r="N89" s="402"/>
      <c r="O89"/>
      <c r="P89"/>
      <c r="Q89" s="314"/>
      <c r="R89" s="314"/>
    </row>
    <row r="90" spans="1:18" ht="15.5">
      <c r="A90"/>
      <c r="B90"/>
      <c r="C90"/>
      <c r="D90"/>
      <c r="E90"/>
      <c r="F90"/>
      <c r="G90"/>
      <c r="H90"/>
      <c r="I90"/>
      <c r="J90"/>
      <c r="K90"/>
      <c r="L90"/>
      <c r="M90" s="449"/>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37" customWidth="1"/>
    <col min="2" max="16384" width="9.1796875" style="837"/>
  </cols>
  <sheetData>
    <row r="1" spans="1:1" ht="21">
      <c r="A1" s="836" t="s">
        <v>487</v>
      </c>
    </row>
    <row r="2" spans="1:1" ht="15.5">
      <c r="A2" s="838" t="s">
        <v>501</v>
      </c>
    </row>
    <row r="3" spans="1:1" ht="15.5">
      <c r="A3" s="839" t="s">
        <v>488</v>
      </c>
    </row>
    <row r="4" spans="1:1" ht="15.5">
      <c r="A4" s="840" t="s">
        <v>490</v>
      </c>
    </row>
    <row r="5" spans="1:1" ht="15.5">
      <c r="A5" s="841" t="s">
        <v>491</v>
      </c>
    </row>
    <row r="6" spans="1:1" ht="46.5">
      <c r="A6" s="841" t="s">
        <v>492</v>
      </c>
    </row>
    <row r="7" spans="1:1" ht="46.5">
      <c r="A7" s="842" t="s">
        <v>493</v>
      </c>
    </row>
    <row r="8" spans="1:1" ht="15.5">
      <c r="A8" s="841" t="s">
        <v>494</v>
      </c>
    </row>
    <row r="9" spans="1:1" ht="15.5">
      <c r="A9" s="843" t="s">
        <v>495</v>
      </c>
    </row>
    <row r="10" spans="1:1" ht="15.5">
      <c r="A10" s="844" t="s">
        <v>496</v>
      </c>
    </row>
    <row r="11" spans="1:1" ht="15.5">
      <c r="A11" s="845" t="s">
        <v>489</v>
      </c>
    </row>
    <row r="12" spans="1:1" ht="15.5">
      <c r="A12" s="846" t="s">
        <v>497</v>
      </c>
    </row>
    <row r="13" spans="1:1" ht="15.5">
      <c r="A13" s="846" t="s">
        <v>498</v>
      </c>
    </row>
    <row r="14" spans="1:1" ht="15.5">
      <c r="A14" s="846" t="s">
        <v>499</v>
      </c>
    </row>
    <row r="15" spans="1:1" ht="15.5">
      <c r="A15" s="846" t="s">
        <v>500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27" customWidth="1"/>
    <col min="2" max="2" width="12.26953125" style="327" bestFit="1" customWidth="1"/>
    <col min="3" max="3" width="10.1796875" style="327" customWidth="1"/>
    <col min="4" max="4" width="9.1796875" style="327"/>
    <col min="5" max="5" width="9.54296875" style="327" customWidth="1"/>
    <col min="6" max="6" width="16.7265625" style="327" customWidth="1"/>
    <col min="7" max="7" width="11.26953125" style="327" customWidth="1"/>
    <col min="8" max="8" width="10.453125" style="327" customWidth="1"/>
    <col min="9" max="9" width="9.1796875" style="327"/>
    <col min="10" max="10" width="3.54296875" style="327" customWidth="1"/>
    <col min="11" max="11" width="27.26953125" style="327" customWidth="1"/>
    <col min="12" max="12" width="11.7265625" style="327" customWidth="1"/>
    <col min="13" max="13" width="12.26953125" style="327" customWidth="1"/>
    <col min="14" max="14" width="10.453125" style="327" customWidth="1"/>
    <col min="15" max="15" width="3.81640625" style="327" customWidth="1"/>
    <col min="16" max="16" width="22.54296875" style="327" customWidth="1"/>
    <col min="17" max="17" width="11.26953125" style="327" customWidth="1"/>
    <col min="18" max="18" width="10.26953125" style="327" customWidth="1"/>
    <col min="19" max="19" width="10" style="327" customWidth="1"/>
    <col min="20" max="255" width="9.1796875" style="327"/>
    <col min="256" max="256" width="4" style="327" customWidth="1"/>
    <col min="257" max="257" width="15.1796875" style="327" customWidth="1"/>
    <col min="258" max="258" width="13.81640625" style="327" customWidth="1"/>
    <col min="259" max="259" width="10.1796875" style="327" customWidth="1"/>
    <col min="260" max="260" width="9.1796875" style="327"/>
    <col min="261" max="261" width="3.453125" style="327" customWidth="1"/>
    <col min="262" max="262" width="19.54296875" style="327" customWidth="1"/>
    <col min="263" max="263" width="12.26953125" style="327" customWidth="1"/>
    <col min="264" max="264" width="10.453125" style="327" customWidth="1"/>
    <col min="265" max="265" width="9.1796875" style="327"/>
    <col min="266" max="266" width="3.54296875" style="327" customWidth="1"/>
    <col min="267" max="267" width="16.453125" style="327" customWidth="1"/>
    <col min="268" max="268" width="11.7265625" style="327" customWidth="1"/>
    <col min="269" max="269" width="10.1796875" style="327" customWidth="1"/>
    <col min="270" max="270" width="15.81640625" style="327" customWidth="1"/>
    <col min="271" max="271" width="3.81640625" style="327" customWidth="1"/>
    <col min="272" max="272" width="16.453125" style="327" customWidth="1"/>
    <col min="273" max="273" width="11.26953125" style="327" customWidth="1"/>
    <col min="274" max="274" width="10.26953125" style="327" customWidth="1"/>
    <col min="275" max="275" width="10" style="327" customWidth="1"/>
    <col min="276" max="511" width="9.1796875" style="327"/>
    <col min="512" max="512" width="4" style="327" customWidth="1"/>
    <col min="513" max="513" width="15.1796875" style="327" customWidth="1"/>
    <col min="514" max="514" width="13.81640625" style="327" customWidth="1"/>
    <col min="515" max="515" width="10.1796875" style="327" customWidth="1"/>
    <col min="516" max="516" width="9.1796875" style="327"/>
    <col min="517" max="517" width="3.453125" style="327" customWidth="1"/>
    <col min="518" max="518" width="19.54296875" style="327" customWidth="1"/>
    <col min="519" max="519" width="12.26953125" style="327" customWidth="1"/>
    <col min="520" max="520" width="10.453125" style="327" customWidth="1"/>
    <col min="521" max="521" width="9.1796875" style="327"/>
    <col min="522" max="522" width="3.54296875" style="327" customWidth="1"/>
    <col min="523" max="523" width="16.453125" style="327" customWidth="1"/>
    <col min="524" max="524" width="11.7265625" style="327" customWidth="1"/>
    <col min="525" max="525" width="10.1796875" style="327" customWidth="1"/>
    <col min="526" max="526" width="15.81640625" style="327" customWidth="1"/>
    <col min="527" max="527" width="3.81640625" style="327" customWidth="1"/>
    <col min="528" max="528" width="16.453125" style="327" customWidth="1"/>
    <col min="529" max="529" width="11.26953125" style="327" customWidth="1"/>
    <col min="530" max="530" width="10.26953125" style="327" customWidth="1"/>
    <col min="531" max="531" width="10" style="327" customWidth="1"/>
    <col min="532" max="767" width="9.1796875" style="327"/>
    <col min="768" max="768" width="4" style="327" customWidth="1"/>
    <col min="769" max="769" width="15.1796875" style="327" customWidth="1"/>
    <col min="770" max="770" width="13.81640625" style="327" customWidth="1"/>
    <col min="771" max="771" width="10.1796875" style="327" customWidth="1"/>
    <col min="772" max="772" width="9.1796875" style="327"/>
    <col min="773" max="773" width="3.453125" style="327" customWidth="1"/>
    <col min="774" max="774" width="19.54296875" style="327" customWidth="1"/>
    <col min="775" max="775" width="12.26953125" style="327" customWidth="1"/>
    <col min="776" max="776" width="10.453125" style="327" customWidth="1"/>
    <col min="777" max="777" width="9.1796875" style="327"/>
    <col min="778" max="778" width="3.54296875" style="327" customWidth="1"/>
    <col min="779" max="779" width="16.453125" style="327" customWidth="1"/>
    <col min="780" max="780" width="11.7265625" style="327" customWidth="1"/>
    <col min="781" max="781" width="10.1796875" style="327" customWidth="1"/>
    <col min="782" max="782" width="15.81640625" style="327" customWidth="1"/>
    <col min="783" max="783" width="3.81640625" style="327" customWidth="1"/>
    <col min="784" max="784" width="16.453125" style="327" customWidth="1"/>
    <col min="785" max="785" width="11.26953125" style="327" customWidth="1"/>
    <col min="786" max="786" width="10.26953125" style="327" customWidth="1"/>
    <col min="787" max="787" width="10" style="327" customWidth="1"/>
    <col min="788" max="1023" width="9.1796875" style="327"/>
    <col min="1024" max="1024" width="4" style="327" customWidth="1"/>
    <col min="1025" max="1025" width="15.1796875" style="327" customWidth="1"/>
    <col min="1026" max="1026" width="13.81640625" style="327" customWidth="1"/>
    <col min="1027" max="1027" width="10.1796875" style="327" customWidth="1"/>
    <col min="1028" max="1028" width="9.1796875" style="327"/>
    <col min="1029" max="1029" width="3.453125" style="327" customWidth="1"/>
    <col min="1030" max="1030" width="19.54296875" style="327" customWidth="1"/>
    <col min="1031" max="1031" width="12.26953125" style="327" customWidth="1"/>
    <col min="1032" max="1032" width="10.453125" style="327" customWidth="1"/>
    <col min="1033" max="1033" width="9.1796875" style="327"/>
    <col min="1034" max="1034" width="3.54296875" style="327" customWidth="1"/>
    <col min="1035" max="1035" width="16.453125" style="327" customWidth="1"/>
    <col min="1036" max="1036" width="11.7265625" style="327" customWidth="1"/>
    <col min="1037" max="1037" width="10.1796875" style="327" customWidth="1"/>
    <col min="1038" max="1038" width="15.81640625" style="327" customWidth="1"/>
    <col min="1039" max="1039" width="3.81640625" style="327" customWidth="1"/>
    <col min="1040" max="1040" width="16.453125" style="327" customWidth="1"/>
    <col min="1041" max="1041" width="11.26953125" style="327" customWidth="1"/>
    <col min="1042" max="1042" width="10.26953125" style="327" customWidth="1"/>
    <col min="1043" max="1043" width="10" style="327" customWidth="1"/>
    <col min="1044" max="1279" width="9.1796875" style="327"/>
    <col min="1280" max="1280" width="4" style="327" customWidth="1"/>
    <col min="1281" max="1281" width="15.1796875" style="327" customWidth="1"/>
    <col min="1282" max="1282" width="13.81640625" style="327" customWidth="1"/>
    <col min="1283" max="1283" width="10.1796875" style="327" customWidth="1"/>
    <col min="1284" max="1284" width="9.1796875" style="327"/>
    <col min="1285" max="1285" width="3.453125" style="327" customWidth="1"/>
    <col min="1286" max="1286" width="19.54296875" style="327" customWidth="1"/>
    <col min="1287" max="1287" width="12.26953125" style="327" customWidth="1"/>
    <col min="1288" max="1288" width="10.453125" style="327" customWidth="1"/>
    <col min="1289" max="1289" width="9.1796875" style="327"/>
    <col min="1290" max="1290" width="3.54296875" style="327" customWidth="1"/>
    <col min="1291" max="1291" width="16.453125" style="327" customWidth="1"/>
    <col min="1292" max="1292" width="11.7265625" style="327" customWidth="1"/>
    <col min="1293" max="1293" width="10.1796875" style="327" customWidth="1"/>
    <col min="1294" max="1294" width="15.81640625" style="327" customWidth="1"/>
    <col min="1295" max="1295" width="3.81640625" style="327" customWidth="1"/>
    <col min="1296" max="1296" width="16.453125" style="327" customWidth="1"/>
    <col min="1297" max="1297" width="11.26953125" style="327" customWidth="1"/>
    <col min="1298" max="1298" width="10.26953125" style="327" customWidth="1"/>
    <col min="1299" max="1299" width="10" style="327" customWidth="1"/>
    <col min="1300" max="1535" width="9.1796875" style="327"/>
    <col min="1536" max="1536" width="4" style="327" customWidth="1"/>
    <col min="1537" max="1537" width="15.1796875" style="327" customWidth="1"/>
    <col min="1538" max="1538" width="13.81640625" style="327" customWidth="1"/>
    <col min="1539" max="1539" width="10.1796875" style="327" customWidth="1"/>
    <col min="1540" max="1540" width="9.1796875" style="327"/>
    <col min="1541" max="1541" width="3.453125" style="327" customWidth="1"/>
    <col min="1542" max="1542" width="19.54296875" style="327" customWidth="1"/>
    <col min="1543" max="1543" width="12.26953125" style="327" customWidth="1"/>
    <col min="1544" max="1544" width="10.453125" style="327" customWidth="1"/>
    <col min="1545" max="1545" width="9.1796875" style="327"/>
    <col min="1546" max="1546" width="3.54296875" style="327" customWidth="1"/>
    <col min="1547" max="1547" width="16.453125" style="327" customWidth="1"/>
    <col min="1548" max="1548" width="11.7265625" style="327" customWidth="1"/>
    <col min="1549" max="1549" width="10.1796875" style="327" customWidth="1"/>
    <col min="1550" max="1550" width="15.81640625" style="327" customWidth="1"/>
    <col min="1551" max="1551" width="3.81640625" style="327" customWidth="1"/>
    <col min="1552" max="1552" width="16.453125" style="327" customWidth="1"/>
    <col min="1553" max="1553" width="11.26953125" style="327" customWidth="1"/>
    <col min="1554" max="1554" width="10.26953125" style="327" customWidth="1"/>
    <col min="1555" max="1555" width="10" style="327" customWidth="1"/>
    <col min="1556" max="1791" width="9.1796875" style="327"/>
    <col min="1792" max="1792" width="4" style="327" customWidth="1"/>
    <col min="1793" max="1793" width="15.1796875" style="327" customWidth="1"/>
    <col min="1794" max="1794" width="13.81640625" style="327" customWidth="1"/>
    <col min="1795" max="1795" width="10.1796875" style="327" customWidth="1"/>
    <col min="1796" max="1796" width="9.1796875" style="327"/>
    <col min="1797" max="1797" width="3.453125" style="327" customWidth="1"/>
    <col min="1798" max="1798" width="19.54296875" style="327" customWidth="1"/>
    <col min="1799" max="1799" width="12.26953125" style="327" customWidth="1"/>
    <col min="1800" max="1800" width="10.453125" style="327" customWidth="1"/>
    <col min="1801" max="1801" width="9.1796875" style="327"/>
    <col min="1802" max="1802" width="3.54296875" style="327" customWidth="1"/>
    <col min="1803" max="1803" width="16.453125" style="327" customWidth="1"/>
    <col min="1804" max="1804" width="11.7265625" style="327" customWidth="1"/>
    <col min="1805" max="1805" width="10.1796875" style="327" customWidth="1"/>
    <col min="1806" max="1806" width="15.81640625" style="327" customWidth="1"/>
    <col min="1807" max="1807" width="3.81640625" style="327" customWidth="1"/>
    <col min="1808" max="1808" width="16.453125" style="327" customWidth="1"/>
    <col min="1809" max="1809" width="11.26953125" style="327" customWidth="1"/>
    <col min="1810" max="1810" width="10.26953125" style="327" customWidth="1"/>
    <col min="1811" max="1811" width="10" style="327" customWidth="1"/>
    <col min="1812" max="2047" width="9.1796875" style="327"/>
    <col min="2048" max="2048" width="4" style="327" customWidth="1"/>
    <col min="2049" max="2049" width="15.1796875" style="327" customWidth="1"/>
    <col min="2050" max="2050" width="13.81640625" style="327" customWidth="1"/>
    <col min="2051" max="2051" width="10.1796875" style="327" customWidth="1"/>
    <col min="2052" max="2052" width="9.1796875" style="327"/>
    <col min="2053" max="2053" width="3.453125" style="327" customWidth="1"/>
    <col min="2054" max="2054" width="19.54296875" style="327" customWidth="1"/>
    <col min="2055" max="2055" width="12.26953125" style="327" customWidth="1"/>
    <col min="2056" max="2056" width="10.453125" style="327" customWidth="1"/>
    <col min="2057" max="2057" width="9.1796875" style="327"/>
    <col min="2058" max="2058" width="3.54296875" style="327" customWidth="1"/>
    <col min="2059" max="2059" width="16.453125" style="327" customWidth="1"/>
    <col min="2060" max="2060" width="11.7265625" style="327" customWidth="1"/>
    <col min="2061" max="2061" width="10.1796875" style="327" customWidth="1"/>
    <col min="2062" max="2062" width="15.81640625" style="327" customWidth="1"/>
    <col min="2063" max="2063" width="3.81640625" style="327" customWidth="1"/>
    <col min="2064" max="2064" width="16.453125" style="327" customWidth="1"/>
    <col min="2065" max="2065" width="11.26953125" style="327" customWidth="1"/>
    <col min="2066" max="2066" width="10.26953125" style="327" customWidth="1"/>
    <col min="2067" max="2067" width="10" style="327" customWidth="1"/>
    <col min="2068" max="2303" width="9.1796875" style="327"/>
    <col min="2304" max="2304" width="4" style="327" customWidth="1"/>
    <col min="2305" max="2305" width="15.1796875" style="327" customWidth="1"/>
    <col min="2306" max="2306" width="13.81640625" style="327" customWidth="1"/>
    <col min="2307" max="2307" width="10.1796875" style="327" customWidth="1"/>
    <col min="2308" max="2308" width="9.1796875" style="327"/>
    <col min="2309" max="2309" width="3.453125" style="327" customWidth="1"/>
    <col min="2310" max="2310" width="19.54296875" style="327" customWidth="1"/>
    <col min="2311" max="2311" width="12.26953125" style="327" customWidth="1"/>
    <col min="2312" max="2312" width="10.453125" style="327" customWidth="1"/>
    <col min="2313" max="2313" width="9.1796875" style="327"/>
    <col min="2314" max="2314" width="3.54296875" style="327" customWidth="1"/>
    <col min="2315" max="2315" width="16.453125" style="327" customWidth="1"/>
    <col min="2316" max="2316" width="11.7265625" style="327" customWidth="1"/>
    <col min="2317" max="2317" width="10.1796875" style="327" customWidth="1"/>
    <col min="2318" max="2318" width="15.81640625" style="327" customWidth="1"/>
    <col min="2319" max="2319" width="3.81640625" style="327" customWidth="1"/>
    <col min="2320" max="2320" width="16.453125" style="327" customWidth="1"/>
    <col min="2321" max="2321" width="11.26953125" style="327" customWidth="1"/>
    <col min="2322" max="2322" width="10.26953125" style="327" customWidth="1"/>
    <col min="2323" max="2323" width="10" style="327" customWidth="1"/>
    <col min="2324" max="2559" width="9.1796875" style="327"/>
    <col min="2560" max="2560" width="4" style="327" customWidth="1"/>
    <col min="2561" max="2561" width="15.1796875" style="327" customWidth="1"/>
    <col min="2562" max="2562" width="13.81640625" style="327" customWidth="1"/>
    <col min="2563" max="2563" width="10.1796875" style="327" customWidth="1"/>
    <col min="2564" max="2564" width="9.1796875" style="327"/>
    <col min="2565" max="2565" width="3.453125" style="327" customWidth="1"/>
    <col min="2566" max="2566" width="19.54296875" style="327" customWidth="1"/>
    <col min="2567" max="2567" width="12.26953125" style="327" customWidth="1"/>
    <col min="2568" max="2568" width="10.453125" style="327" customWidth="1"/>
    <col min="2569" max="2569" width="9.1796875" style="327"/>
    <col min="2570" max="2570" width="3.54296875" style="327" customWidth="1"/>
    <col min="2571" max="2571" width="16.453125" style="327" customWidth="1"/>
    <col min="2572" max="2572" width="11.7265625" style="327" customWidth="1"/>
    <col min="2573" max="2573" width="10.1796875" style="327" customWidth="1"/>
    <col min="2574" max="2574" width="15.81640625" style="327" customWidth="1"/>
    <col min="2575" max="2575" width="3.81640625" style="327" customWidth="1"/>
    <col min="2576" max="2576" width="16.453125" style="327" customWidth="1"/>
    <col min="2577" max="2577" width="11.26953125" style="327" customWidth="1"/>
    <col min="2578" max="2578" width="10.26953125" style="327" customWidth="1"/>
    <col min="2579" max="2579" width="10" style="327" customWidth="1"/>
    <col min="2580" max="2815" width="9.1796875" style="327"/>
    <col min="2816" max="2816" width="4" style="327" customWidth="1"/>
    <col min="2817" max="2817" width="15.1796875" style="327" customWidth="1"/>
    <col min="2818" max="2818" width="13.81640625" style="327" customWidth="1"/>
    <col min="2819" max="2819" width="10.1796875" style="327" customWidth="1"/>
    <col min="2820" max="2820" width="9.1796875" style="327"/>
    <col min="2821" max="2821" width="3.453125" style="327" customWidth="1"/>
    <col min="2822" max="2822" width="19.54296875" style="327" customWidth="1"/>
    <col min="2823" max="2823" width="12.26953125" style="327" customWidth="1"/>
    <col min="2824" max="2824" width="10.453125" style="327" customWidth="1"/>
    <col min="2825" max="2825" width="9.1796875" style="327"/>
    <col min="2826" max="2826" width="3.54296875" style="327" customWidth="1"/>
    <col min="2827" max="2827" width="16.453125" style="327" customWidth="1"/>
    <col min="2828" max="2828" width="11.7265625" style="327" customWidth="1"/>
    <col min="2829" max="2829" width="10.1796875" style="327" customWidth="1"/>
    <col min="2830" max="2830" width="15.81640625" style="327" customWidth="1"/>
    <col min="2831" max="2831" width="3.81640625" style="327" customWidth="1"/>
    <col min="2832" max="2832" width="16.453125" style="327" customWidth="1"/>
    <col min="2833" max="2833" width="11.26953125" style="327" customWidth="1"/>
    <col min="2834" max="2834" width="10.26953125" style="327" customWidth="1"/>
    <col min="2835" max="2835" width="10" style="327" customWidth="1"/>
    <col min="2836" max="3071" width="9.1796875" style="327"/>
    <col min="3072" max="3072" width="4" style="327" customWidth="1"/>
    <col min="3073" max="3073" width="15.1796875" style="327" customWidth="1"/>
    <col min="3074" max="3074" width="13.81640625" style="327" customWidth="1"/>
    <col min="3075" max="3075" width="10.1796875" style="327" customWidth="1"/>
    <col min="3076" max="3076" width="9.1796875" style="327"/>
    <col min="3077" max="3077" width="3.453125" style="327" customWidth="1"/>
    <col min="3078" max="3078" width="19.54296875" style="327" customWidth="1"/>
    <col min="3079" max="3079" width="12.26953125" style="327" customWidth="1"/>
    <col min="3080" max="3080" width="10.453125" style="327" customWidth="1"/>
    <col min="3081" max="3081" width="9.1796875" style="327"/>
    <col min="3082" max="3082" width="3.54296875" style="327" customWidth="1"/>
    <col min="3083" max="3083" width="16.453125" style="327" customWidth="1"/>
    <col min="3084" max="3084" width="11.7265625" style="327" customWidth="1"/>
    <col min="3085" max="3085" width="10.1796875" style="327" customWidth="1"/>
    <col min="3086" max="3086" width="15.81640625" style="327" customWidth="1"/>
    <col min="3087" max="3087" width="3.81640625" style="327" customWidth="1"/>
    <col min="3088" max="3088" width="16.453125" style="327" customWidth="1"/>
    <col min="3089" max="3089" width="11.26953125" style="327" customWidth="1"/>
    <col min="3090" max="3090" width="10.26953125" style="327" customWidth="1"/>
    <col min="3091" max="3091" width="10" style="327" customWidth="1"/>
    <col min="3092" max="3327" width="9.1796875" style="327"/>
    <col min="3328" max="3328" width="4" style="327" customWidth="1"/>
    <col min="3329" max="3329" width="15.1796875" style="327" customWidth="1"/>
    <col min="3330" max="3330" width="13.81640625" style="327" customWidth="1"/>
    <col min="3331" max="3331" width="10.1796875" style="327" customWidth="1"/>
    <col min="3332" max="3332" width="9.1796875" style="327"/>
    <col min="3333" max="3333" width="3.453125" style="327" customWidth="1"/>
    <col min="3334" max="3334" width="19.54296875" style="327" customWidth="1"/>
    <col min="3335" max="3335" width="12.26953125" style="327" customWidth="1"/>
    <col min="3336" max="3336" width="10.453125" style="327" customWidth="1"/>
    <col min="3337" max="3337" width="9.1796875" style="327"/>
    <col min="3338" max="3338" width="3.54296875" style="327" customWidth="1"/>
    <col min="3339" max="3339" width="16.453125" style="327" customWidth="1"/>
    <col min="3340" max="3340" width="11.7265625" style="327" customWidth="1"/>
    <col min="3341" max="3341" width="10.1796875" style="327" customWidth="1"/>
    <col min="3342" max="3342" width="15.81640625" style="327" customWidth="1"/>
    <col min="3343" max="3343" width="3.81640625" style="327" customWidth="1"/>
    <col min="3344" max="3344" width="16.453125" style="327" customWidth="1"/>
    <col min="3345" max="3345" width="11.26953125" style="327" customWidth="1"/>
    <col min="3346" max="3346" width="10.26953125" style="327" customWidth="1"/>
    <col min="3347" max="3347" width="10" style="327" customWidth="1"/>
    <col min="3348" max="3583" width="9.1796875" style="327"/>
    <col min="3584" max="3584" width="4" style="327" customWidth="1"/>
    <col min="3585" max="3585" width="15.1796875" style="327" customWidth="1"/>
    <col min="3586" max="3586" width="13.81640625" style="327" customWidth="1"/>
    <col min="3587" max="3587" width="10.1796875" style="327" customWidth="1"/>
    <col min="3588" max="3588" width="9.1796875" style="327"/>
    <col min="3589" max="3589" width="3.453125" style="327" customWidth="1"/>
    <col min="3590" max="3590" width="19.54296875" style="327" customWidth="1"/>
    <col min="3591" max="3591" width="12.26953125" style="327" customWidth="1"/>
    <col min="3592" max="3592" width="10.453125" style="327" customWidth="1"/>
    <col min="3593" max="3593" width="9.1796875" style="327"/>
    <col min="3594" max="3594" width="3.54296875" style="327" customWidth="1"/>
    <col min="3595" max="3595" width="16.453125" style="327" customWidth="1"/>
    <col min="3596" max="3596" width="11.7265625" style="327" customWidth="1"/>
    <col min="3597" max="3597" width="10.1796875" style="327" customWidth="1"/>
    <col min="3598" max="3598" width="15.81640625" style="327" customWidth="1"/>
    <col min="3599" max="3599" width="3.81640625" style="327" customWidth="1"/>
    <col min="3600" max="3600" width="16.453125" style="327" customWidth="1"/>
    <col min="3601" max="3601" width="11.26953125" style="327" customWidth="1"/>
    <col min="3602" max="3602" width="10.26953125" style="327" customWidth="1"/>
    <col min="3603" max="3603" width="10" style="327" customWidth="1"/>
    <col min="3604" max="3839" width="9.1796875" style="327"/>
    <col min="3840" max="3840" width="4" style="327" customWidth="1"/>
    <col min="3841" max="3841" width="15.1796875" style="327" customWidth="1"/>
    <col min="3842" max="3842" width="13.81640625" style="327" customWidth="1"/>
    <col min="3843" max="3843" width="10.1796875" style="327" customWidth="1"/>
    <col min="3844" max="3844" width="9.1796875" style="327"/>
    <col min="3845" max="3845" width="3.453125" style="327" customWidth="1"/>
    <col min="3846" max="3846" width="19.54296875" style="327" customWidth="1"/>
    <col min="3847" max="3847" width="12.26953125" style="327" customWidth="1"/>
    <col min="3848" max="3848" width="10.453125" style="327" customWidth="1"/>
    <col min="3849" max="3849" width="9.1796875" style="327"/>
    <col min="3850" max="3850" width="3.54296875" style="327" customWidth="1"/>
    <col min="3851" max="3851" width="16.453125" style="327" customWidth="1"/>
    <col min="3852" max="3852" width="11.7265625" style="327" customWidth="1"/>
    <col min="3853" max="3853" width="10.1796875" style="327" customWidth="1"/>
    <col min="3854" max="3854" width="15.81640625" style="327" customWidth="1"/>
    <col min="3855" max="3855" width="3.81640625" style="327" customWidth="1"/>
    <col min="3856" max="3856" width="16.453125" style="327" customWidth="1"/>
    <col min="3857" max="3857" width="11.26953125" style="327" customWidth="1"/>
    <col min="3858" max="3858" width="10.26953125" style="327" customWidth="1"/>
    <col min="3859" max="3859" width="10" style="327" customWidth="1"/>
    <col min="3860" max="4095" width="9.1796875" style="327"/>
    <col min="4096" max="4096" width="4" style="327" customWidth="1"/>
    <col min="4097" max="4097" width="15.1796875" style="327" customWidth="1"/>
    <col min="4098" max="4098" width="13.81640625" style="327" customWidth="1"/>
    <col min="4099" max="4099" width="10.1796875" style="327" customWidth="1"/>
    <col min="4100" max="4100" width="9.1796875" style="327"/>
    <col min="4101" max="4101" width="3.453125" style="327" customWidth="1"/>
    <col min="4102" max="4102" width="19.54296875" style="327" customWidth="1"/>
    <col min="4103" max="4103" width="12.26953125" style="327" customWidth="1"/>
    <col min="4104" max="4104" width="10.453125" style="327" customWidth="1"/>
    <col min="4105" max="4105" width="9.1796875" style="327"/>
    <col min="4106" max="4106" width="3.54296875" style="327" customWidth="1"/>
    <col min="4107" max="4107" width="16.453125" style="327" customWidth="1"/>
    <col min="4108" max="4108" width="11.7265625" style="327" customWidth="1"/>
    <col min="4109" max="4109" width="10.1796875" style="327" customWidth="1"/>
    <col min="4110" max="4110" width="15.81640625" style="327" customWidth="1"/>
    <col min="4111" max="4111" width="3.81640625" style="327" customWidth="1"/>
    <col min="4112" max="4112" width="16.453125" style="327" customWidth="1"/>
    <col min="4113" max="4113" width="11.26953125" style="327" customWidth="1"/>
    <col min="4114" max="4114" width="10.26953125" style="327" customWidth="1"/>
    <col min="4115" max="4115" width="10" style="327" customWidth="1"/>
    <col min="4116" max="4351" width="9.1796875" style="327"/>
    <col min="4352" max="4352" width="4" style="327" customWidth="1"/>
    <col min="4353" max="4353" width="15.1796875" style="327" customWidth="1"/>
    <col min="4354" max="4354" width="13.81640625" style="327" customWidth="1"/>
    <col min="4355" max="4355" width="10.1796875" style="327" customWidth="1"/>
    <col min="4356" max="4356" width="9.1796875" style="327"/>
    <col min="4357" max="4357" width="3.453125" style="327" customWidth="1"/>
    <col min="4358" max="4358" width="19.54296875" style="327" customWidth="1"/>
    <col min="4359" max="4359" width="12.26953125" style="327" customWidth="1"/>
    <col min="4360" max="4360" width="10.453125" style="327" customWidth="1"/>
    <col min="4361" max="4361" width="9.1796875" style="327"/>
    <col min="4362" max="4362" width="3.54296875" style="327" customWidth="1"/>
    <col min="4363" max="4363" width="16.453125" style="327" customWidth="1"/>
    <col min="4364" max="4364" width="11.7265625" style="327" customWidth="1"/>
    <col min="4365" max="4365" width="10.1796875" style="327" customWidth="1"/>
    <col min="4366" max="4366" width="15.81640625" style="327" customWidth="1"/>
    <col min="4367" max="4367" width="3.81640625" style="327" customWidth="1"/>
    <col min="4368" max="4368" width="16.453125" style="327" customWidth="1"/>
    <col min="4369" max="4369" width="11.26953125" style="327" customWidth="1"/>
    <col min="4370" max="4370" width="10.26953125" style="327" customWidth="1"/>
    <col min="4371" max="4371" width="10" style="327" customWidth="1"/>
    <col min="4372" max="4607" width="9.1796875" style="327"/>
    <col min="4608" max="4608" width="4" style="327" customWidth="1"/>
    <col min="4609" max="4609" width="15.1796875" style="327" customWidth="1"/>
    <col min="4610" max="4610" width="13.81640625" style="327" customWidth="1"/>
    <col min="4611" max="4611" width="10.1796875" style="327" customWidth="1"/>
    <col min="4612" max="4612" width="9.1796875" style="327"/>
    <col min="4613" max="4613" width="3.453125" style="327" customWidth="1"/>
    <col min="4614" max="4614" width="19.54296875" style="327" customWidth="1"/>
    <col min="4615" max="4615" width="12.26953125" style="327" customWidth="1"/>
    <col min="4616" max="4616" width="10.453125" style="327" customWidth="1"/>
    <col min="4617" max="4617" width="9.1796875" style="327"/>
    <col min="4618" max="4618" width="3.54296875" style="327" customWidth="1"/>
    <col min="4619" max="4619" width="16.453125" style="327" customWidth="1"/>
    <col min="4620" max="4620" width="11.7265625" style="327" customWidth="1"/>
    <col min="4621" max="4621" width="10.1796875" style="327" customWidth="1"/>
    <col min="4622" max="4622" width="15.81640625" style="327" customWidth="1"/>
    <col min="4623" max="4623" width="3.81640625" style="327" customWidth="1"/>
    <col min="4624" max="4624" width="16.453125" style="327" customWidth="1"/>
    <col min="4625" max="4625" width="11.26953125" style="327" customWidth="1"/>
    <col min="4626" max="4626" width="10.26953125" style="327" customWidth="1"/>
    <col min="4627" max="4627" width="10" style="327" customWidth="1"/>
    <col min="4628" max="4863" width="9.1796875" style="327"/>
    <col min="4864" max="4864" width="4" style="327" customWidth="1"/>
    <col min="4865" max="4865" width="15.1796875" style="327" customWidth="1"/>
    <col min="4866" max="4866" width="13.81640625" style="327" customWidth="1"/>
    <col min="4867" max="4867" width="10.1796875" style="327" customWidth="1"/>
    <col min="4868" max="4868" width="9.1796875" style="327"/>
    <col min="4869" max="4869" width="3.453125" style="327" customWidth="1"/>
    <col min="4870" max="4870" width="19.54296875" style="327" customWidth="1"/>
    <col min="4871" max="4871" width="12.26953125" style="327" customWidth="1"/>
    <col min="4872" max="4872" width="10.453125" style="327" customWidth="1"/>
    <col min="4873" max="4873" width="9.1796875" style="327"/>
    <col min="4874" max="4874" width="3.54296875" style="327" customWidth="1"/>
    <col min="4875" max="4875" width="16.453125" style="327" customWidth="1"/>
    <col min="4876" max="4876" width="11.7265625" style="327" customWidth="1"/>
    <col min="4877" max="4877" width="10.1796875" style="327" customWidth="1"/>
    <col min="4878" max="4878" width="15.81640625" style="327" customWidth="1"/>
    <col min="4879" max="4879" width="3.81640625" style="327" customWidth="1"/>
    <col min="4880" max="4880" width="16.453125" style="327" customWidth="1"/>
    <col min="4881" max="4881" width="11.26953125" style="327" customWidth="1"/>
    <col min="4882" max="4882" width="10.26953125" style="327" customWidth="1"/>
    <col min="4883" max="4883" width="10" style="327" customWidth="1"/>
    <col min="4884" max="5119" width="9.1796875" style="327"/>
    <col min="5120" max="5120" width="4" style="327" customWidth="1"/>
    <col min="5121" max="5121" width="15.1796875" style="327" customWidth="1"/>
    <col min="5122" max="5122" width="13.81640625" style="327" customWidth="1"/>
    <col min="5123" max="5123" width="10.1796875" style="327" customWidth="1"/>
    <col min="5124" max="5124" width="9.1796875" style="327"/>
    <col min="5125" max="5125" width="3.453125" style="327" customWidth="1"/>
    <col min="5126" max="5126" width="19.54296875" style="327" customWidth="1"/>
    <col min="5127" max="5127" width="12.26953125" style="327" customWidth="1"/>
    <col min="5128" max="5128" width="10.453125" style="327" customWidth="1"/>
    <col min="5129" max="5129" width="9.1796875" style="327"/>
    <col min="5130" max="5130" width="3.54296875" style="327" customWidth="1"/>
    <col min="5131" max="5131" width="16.453125" style="327" customWidth="1"/>
    <col min="5132" max="5132" width="11.7265625" style="327" customWidth="1"/>
    <col min="5133" max="5133" width="10.1796875" style="327" customWidth="1"/>
    <col min="5134" max="5134" width="15.81640625" style="327" customWidth="1"/>
    <col min="5135" max="5135" width="3.81640625" style="327" customWidth="1"/>
    <col min="5136" max="5136" width="16.453125" style="327" customWidth="1"/>
    <col min="5137" max="5137" width="11.26953125" style="327" customWidth="1"/>
    <col min="5138" max="5138" width="10.26953125" style="327" customWidth="1"/>
    <col min="5139" max="5139" width="10" style="327" customWidth="1"/>
    <col min="5140" max="5375" width="9.1796875" style="327"/>
    <col min="5376" max="5376" width="4" style="327" customWidth="1"/>
    <col min="5377" max="5377" width="15.1796875" style="327" customWidth="1"/>
    <col min="5378" max="5378" width="13.81640625" style="327" customWidth="1"/>
    <col min="5379" max="5379" width="10.1796875" style="327" customWidth="1"/>
    <col min="5380" max="5380" width="9.1796875" style="327"/>
    <col min="5381" max="5381" width="3.453125" style="327" customWidth="1"/>
    <col min="5382" max="5382" width="19.54296875" style="327" customWidth="1"/>
    <col min="5383" max="5383" width="12.26953125" style="327" customWidth="1"/>
    <col min="5384" max="5384" width="10.453125" style="327" customWidth="1"/>
    <col min="5385" max="5385" width="9.1796875" style="327"/>
    <col min="5386" max="5386" width="3.54296875" style="327" customWidth="1"/>
    <col min="5387" max="5387" width="16.453125" style="327" customWidth="1"/>
    <col min="5388" max="5388" width="11.7265625" style="327" customWidth="1"/>
    <col min="5389" max="5389" width="10.1796875" style="327" customWidth="1"/>
    <col min="5390" max="5390" width="15.81640625" style="327" customWidth="1"/>
    <col min="5391" max="5391" width="3.81640625" style="327" customWidth="1"/>
    <col min="5392" max="5392" width="16.453125" style="327" customWidth="1"/>
    <col min="5393" max="5393" width="11.26953125" style="327" customWidth="1"/>
    <col min="5394" max="5394" width="10.26953125" style="327" customWidth="1"/>
    <col min="5395" max="5395" width="10" style="327" customWidth="1"/>
    <col min="5396" max="5631" width="9.1796875" style="327"/>
    <col min="5632" max="5632" width="4" style="327" customWidth="1"/>
    <col min="5633" max="5633" width="15.1796875" style="327" customWidth="1"/>
    <col min="5634" max="5634" width="13.81640625" style="327" customWidth="1"/>
    <col min="5635" max="5635" width="10.1796875" style="327" customWidth="1"/>
    <col min="5636" max="5636" width="9.1796875" style="327"/>
    <col min="5637" max="5637" width="3.453125" style="327" customWidth="1"/>
    <col min="5638" max="5638" width="19.54296875" style="327" customWidth="1"/>
    <col min="5639" max="5639" width="12.26953125" style="327" customWidth="1"/>
    <col min="5640" max="5640" width="10.453125" style="327" customWidth="1"/>
    <col min="5641" max="5641" width="9.1796875" style="327"/>
    <col min="5642" max="5642" width="3.54296875" style="327" customWidth="1"/>
    <col min="5643" max="5643" width="16.453125" style="327" customWidth="1"/>
    <col min="5644" max="5644" width="11.7265625" style="327" customWidth="1"/>
    <col min="5645" max="5645" width="10.1796875" style="327" customWidth="1"/>
    <col min="5646" max="5646" width="15.81640625" style="327" customWidth="1"/>
    <col min="5647" max="5647" width="3.81640625" style="327" customWidth="1"/>
    <col min="5648" max="5648" width="16.453125" style="327" customWidth="1"/>
    <col min="5649" max="5649" width="11.26953125" style="327" customWidth="1"/>
    <col min="5650" max="5650" width="10.26953125" style="327" customWidth="1"/>
    <col min="5651" max="5651" width="10" style="327" customWidth="1"/>
    <col min="5652" max="5887" width="9.1796875" style="327"/>
    <col min="5888" max="5888" width="4" style="327" customWidth="1"/>
    <col min="5889" max="5889" width="15.1796875" style="327" customWidth="1"/>
    <col min="5890" max="5890" width="13.81640625" style="327" customWidth="1"/>
    <col min="5891" max="5891" width="10.1796875" style="327" customWidth="1"/>
    <col min="5892" max="5892" width="9.1796875" style="327"/>
    <col min="5893" max="5893" width="3.453125" style="327" customWidth="1"/>
    <col min="5894" max="5894" width="19.54296875" style="327" customWidth="1"/>
    <col min="5895" max="5895" width="12.26953125" style="327" customWidth="1"/>
    <col min="5896" max="5896" width="10.453125" style="327" customWidth="1"/>
    <col min="5897" max="5897" width="9.1796875" style="327"/>
    <col min="5898" max="5898" width="3.54296875" style="327" customWidth="1"/>
    <col min="5899" max="5899" width="16.453125" style="327" customWidth="1"/>
    <col min="5900" max="5900" width="11.7265625" style="327" customWidth="1"/>
    <col min="5901" max="5901" width="10.1796875" style="327" customWidth="1"/>
    <col min="5902" max="5902" width="15.81640625" style="327" customWidth="1"/>
    <col min="5903" max="5903" width="3.81640625" style="327" customWidth="1"/>
    <col min="5904" max="5904" width="16.453125" style="327" customWidth="1"/>
    <col min="5905" max="5905" width="11.26953125" style="327" customWidth="1"/>
    <col min="5906" max="5906" width="10.26953125" style="327" customWidth="1"/>
    <col min="5907" max="5907" width="10" style="327" customWidth="1"/>
    <col min="5908" max="6143" width="9.1796875" style="327"/>
    <col min="6144" max="6144" width="4" style="327" customWidth="1"/>
    <col min="6145" max="6145" width="15.1796875" style="327" customWidth="1"/>
    <col min="6146" max="6146" width="13.81640625" style="327" customWidth="1"/>
    <col min="6147" max="6147" width="10.1796875" style="327" customWidth="1"/>
    <col min="6148" max="6148" width="9.1796875" style="327"/>
    <col min="6149" max="6149" width="3.453125" style="327" customWidth="1"/>
    <col min="6150" max="6150" width="19.54296875" style="327" customWidth="1"/>
    <col min="6151" max="6151" width="12.26953125" style="327" customWidth="1"/>
    <col min="6152" max="6152" width="10.453125" style="327" customWidth="1"/>
    <col min="6153" max="6153" width="9.1796875" style="327"/>
    <col min="6154" max="6154" width="3.54296875" style="327" customWidth="1"/>
    <col min="6155" max="6155" width="16.453125" style="327" customWidth="1"/>
    <col min="6156" max="6156" width="11.7265625" style="327" customWidth="1"/>
    <col min="6157" max="6157" width="10.1796875" style="327" customWidth="1"/>
    <col min="6158" max="6158" width="15.81640625" style="327" customWidth="1"/>
    <col min="6159" max="6159" width="3.81640625" style="327" customWidth="1"/>
    <col min="6160" max="6160" width="16.453125" style="327" customWidth="1"/>
    <col min="6161" max="6161" width="11.26953125" style="327" customWidth="1"/>
    <col min="6162" max="6162" width="10.26953125" style="327" customWidth="1"/>
    <col min="6163" max="6163" width="10" style="327" customWidth="1"/>
    <col min="6164" max="6399" width="9.1796875" style="327"/>
    <col min="6400" max="6400" width="4" style="327" customWidth="1"/>
    <col min="6401" max="6401" width="15.1796875" style="327" customWidth="1"/>
    <col min="6402" max="6402" width="13.81640625" style="327" customWidth="1"/>
    <col min="6403" max="6403" width="10.1796875" style="327" customWidth="1"/>
    <col min="6404" max="6404" width="9.1796875" style="327"/>
    <col min="6405" max="6405" width="3.453125" style="327" customWidth="1"/>
    <col min="6406" max="6406" width="19.54296875" style="327" customWidth="1"/>
    <col min="6407" max="6407" width="12.26953125" style="327" customWidth="1"/>
    <col min="6408" max="6408" width="10.453125" style="327" customWidth="1"/>
    <col min="6409" max="6409" width="9.1796875" style="327"/>
    <col min="6410" max="6410" width="3.54296875" style="327" customWidth="1"/>
    <col min="6411" max="6411" width="16.453125" style="327" customWidth="1"/>
    <col min="6412" max="6412" width="11.7265625" style="327" customWidth="1"/>
    <col min="6413" max="6413" width="10.1796875" style="327" customWidth="1"/>
    <col min="6414" max="6414" width="15.81640625" style="327" customWidth="1"/>
    <col min="6415" max="6415" width="3.81640625" style="327" customWidth="1"/>
    <col min="6416" max="6416" width="16.453125" style="327" customWidth="1"/>
    <col min="6417" max="6417" width="11.26953125" style="327" customWidth="1"/>
    <col min="6418" max="6418" width="10.26953125" style="327" customWidth="1"/>
    <col min="6419" max="6419" width="10" style="327" customWidth="1"/>
    <col min="6420" max="6655" width="9.1796875" style="327"/>
    <col min="6656" max="6656" width="4" style="327" customWidth="1"/>
    <col min="6657" max="6657" width="15.1796875" style="327" customWidth="1"/>
    <col min="6658" max="6658" width="13.81640625" style="327" customWidth="1"/>
    <col min="6659" max="6659" width="10.1796875" style="327" customWidth="1"/>
    <col min="6660" max="6660" width="9.1796875" style="327"/>
    <col min="6661" max="6661" width="3.453125" style="327" customWidth="1"/>
    <col min="6662" max="6662" width="19.54296875" style="327" customWidth="1"/>
    <col min="6663" max="6663" width="12.26953125" style="327" customWidth="1"/>
    <col min="6664" max="6664" width="10.453125" style="327" customWidth="1"/>
    <col min="6665" max="6665" width="9.1796875" style="327"/>
    <col min="6666" max="6666" width="3.54296875" style="327" customWidth="1"/>
    <col min="6667" max="6667" width="16.453125" style="327" customWidth="1"/>
    <col min="6668" max="6668" width="11.7265625" style="327" customWidth="1"/>
    <col min="6669" max="6669" width="10.1796875" style="327" customWidth="1"/>
    <col min="6670" max="6670" width="15.81640625" style="327" customWidth="1"/>
    <col min="6671" max="6671" width="3.81640625" style="327" customWidth="1"/>
    <col min="6672" max="6672" width="16.453125" style="327" customWidth="1"/>
    <col min="6673" max="6673" width="11.26953125" style="327" customWidth="1"/>
    <col min="6674" max="6674" width="10.26953125" style="327" customWidth="1"/>
    <col min="6675" max="6675" width="10" style="327" customWidth="1"/>
    <col min="6676" max="6911" width="9.1796875" style="327"/>
    <col min="6912" max="6912" width="4" style="327" customWidth="1"/>
    <col min="6913" max="6913" width="15.1796875" style="327" customWidth="1"/>
    <col min="6914" max="6914" width="13.81640625" style="327" customWidth="1"/>
    <col min="6915" max="6915" width="10.1796875" style="327" customWidth="1"/>
    <col min="6916" max="6916" width="9.1796875" style="327"/>
    <col min="6917" max="6917" width="3.453125" style="327" customWidth="1"/>
    <col min="6918" max="6918" width="19.54296875" style="327" customWidth="1"/>
    <col min="6919" max="6919" width="12.26953125" style="327" customWidth="1"/>
    <col min="6920" max="6920" width="10.453125" style="327" customWidth="1"/>
    <col min="6921" max="6921" width="9.1796875" style="327"/>
    <col min="6922" max="6922" width="3.54296875" style="327" customWidth="1"/>
    <col min="6923" max="6923" width="16.453125" style="327" customWidth="1"/>
    <col min="6924" max="6924" width="11.7265625" style="327" customWidth="1"/>
    <col min="6925" max="6925" width="10.1796875" style="327" customWidth="1"/>
    <col min="6926" max="6926" width="15.81640625" style="327" customWidth="1"/>
    <col min="6927" max="6927" width="3.81640625" style="327" customWidth="1"/>
    <col min="6928" max="6928" width="16.453125" style="327" customWidth="1"/>
    <col min="6929" max="6929" width="11.26953125" style="327" customWidth="1"/>
    <col min="6930" max="6930" width="10.26953125" style="327" customWidth="1"/>
    <col min="6931" max="6931" width="10" style="327" customWidth="1"/>
    <col min="6932" max="7167" width="9.1796875" style="327"/>
    <col min="7168" max="7168" width="4" style="327" customWidth="1"/>
    <col min="7169" max="7169" width="15.1796875" style="327" customWidth="1"/>
    <col min="7170" max="7170" width="13.81640625" style="327" customWidth="1"/>
    <col min="7171" max="7171" width="10.1796875" style="327" customWidth="1"/>
    <col min="7172" max="7172" width="9.1796875" style="327"/>
    <col min="7173" max="7173" width="3.453125" style="327" customWidth="1"/>
    <col min="7174" max="7174" width="19.54296875" style="327" customWidth="1"/>
    <col min="7175" max="7175" width="12.26953125" style="327" customWidth="1"/>
    <col min="7176" max="7176" width="10.453125" style="327" customWidth="1"/>
    <col min="7177" max="7177" width="9.1796875" style="327"/>
    <col min="7178" max="7178" width="3.54296875" style="327" customWidth="1"/>
    <col min="7179" max="7179" width="16.453125" style="327" customWidth="1"/>
    <col min="7180" max="7180" width="11.7265625" style="327" customWidth="1"/>
    <col min="7181" max="7181" width="10.1796875" style="327" customWidth="1"/>
    <col min="7182" max="7182" width="15.81640625" style="327" customWidth="1"/>
    <col min="7183" max="7183" width="3.81640625" style="327" customWidth="1"/>
    <col min="7184" max="7184" width="16.453125" style="327" customWidth="1"/>
    <col min="7185" max="7185" width="11.26953125" style="327" customWidth="1"/>
    <col min="7186" max="7186" width="10.26953125" style="327" customWidth="1"/>
    <col min="7187" max="7187" width="10" style="327" customWidth="1"/>
    <col min="7188" max="7423" width="9.1796875" style="327"/>
    <col min="7424" max="7424" width="4" style="327" customWidth="1"/>
    <col min="7425" max="7425" width="15.1796875" style="327" customWidth="1"/>
    <col min="7426" max="7426" width="13.81640625" style="327" customWidth="1"/>
    <col min="7427" max="7427" width="10.1796875" style="327" customWidth="1"/>
    <col min="7428" max="7428" width="9.1796875" style="327"/>
    <col min="7429" max="7429" width="3.453125" style="327" customWidth="1"/>
    <col min="7430" max="7430" width="19.54296875" style="327" customWidth="1"/>
    <col min="7431" max="7431" width="12.26953125" style="327" customWidth="1"/>
    <col min="7432" max="7432" width="10.453125" style="327" customWidth="1"/>
    <col min="7433" max="7433" width="9.1796875" style="327"/>
    <col min="7434" max="7434" width="3.54296875" style="327" customWidth="1"/>
    <col min="7435" max="7435" width="16.453125" style="327" customWidth="1"/>
    <col min="7436" max="7436" width="11.7265625" style="327" customWidth="1"/>
    <col min="7437" max="7437" width="10.1796875" style="327" customWidth="1"/>
    <col min="7438" max="7438" width="15.81640625" style="327" customWidth="1"/>
    <col min="7439" max="7439" width="3.81640625" style="327" customWidth="1"/>
    <col min="7440" max="7440" width="16.453125" style="327" customWidth="1"/>
    <col min="7441" max="7441" width="11.26953125" style="327" customWidth="1"/>
    <col min="7442" max="7442" width="10.26953125" style="327" customWidth="1"/>
    <col min="7443" max="7443" width="10" style="327" customWidth="1"/>
    <col min="7444" max="7679" width="9.1796875" style="327"/>
    <col min="7680" max="7680" width="4" style="327" customWidth="1"/>
    <col min="7681" max="7681" width="15.1796875" style="327" customWidth="1"/>
    <col min="7682" max="7682" width="13.81640625" style="327" customWidth="1"/>
    <col min="7683" max="7683" width="10.1796875" style="327" customWidth="1"/>
    <col min="7684" max="7684" width="9.1796875" style="327"/>
    <col min="7685" max="7685" width="3.453125" style="327" customWidth="1"/>
    <col min="7686" max="7686" width="19.54296875" style="327" customWidth="1"/>
    <col min="7687" max="7687" width="12.26953125" style="327" customWidth="1"/>
    <col min="7688" max="7688" width="10.453125" style="327" customWidth="1"/>
    <col min="7689" max="7689" width="9.1796875" style="327"/>
    <col min="7690" max="7690" width="3.54296875" style="327" customWidth="1"/>
    <col min="7691" max="7691" width="16.453125" style="327" customWidth="1"/>
    <col min="7692" max="7692" width="11.7265625" style="327" customWidth="1"/>
    <col min="7693" max="7693" width="10.1796875" style="327" customWidth="1"/>
    <col min="7694" max="7694" width="15.81640625" style="327" customWidth="1"/>
    <col min="7695" max="7695" width="3.81640625" style="327" customWidth="1"/>
    <col min="7696" max="7696" width="16.453125" style="327" customWidth="1"/>
    <col min="7697" max="7697" width="11.26953125" style="327" customWidth="1"/>
    <col min="7698" max="7698" width="10.26953125" style="327" customWidth="1"/>
    <col min="7699" max="7699" width="10" style="327" customWidth="1"/>
    <col min="7700" max="7935" width="9.1796875" style="327"/>
    <col min="7936" max="7936" width="4" style="327" customWidth="1"/>
    <col min="7937" max="7937" width="15.1796875" style="327" customWidth="1"/>
    <col min="7938" max="7938" width="13.81640625" style="327" customWidth="1"/>
    <col min="7939" max="7939" width="10.1796875" style="327" customWidth="1"/>
    <col min="7940" max="7940" width="9.1796875" style="327"/>
    <col min="7941" max="7941" width="3.453125" style="327" customWidth="1"/>
    <col min="7942" max="7942" width="19.54296875" style="327" customWidth="1"/>
    <col min="7943" max="7943" width="12.26953125" style="327" customWidth="1"/>
    <col min="7944" max="7944" width="10.453125" style="327" customWidth="1"/>
    <col min="7945" max="7945" width="9.1796875" style="327"/>
    <col min="7946" max="7946" width="3.54296875" style="327" customWidth="1"/>
    <col min="7947" max="7947" width="16.453125" style="327" customWidth="1"/>
    <col min="7948" max="7948" width="11.7265625" style="327" customWidth="1"/>
    <col min="7949" max="7949" width="10.1796875" style="327" customWidth="1"/>
    <col min="7950" max="7950" width="15.81640625" style="327" customWidth="1"/>
    <col min="7951" max="7951" width="3.81640625" style="327" customWidth="1"/>
    <col min="7952" max="7952" width="16.453125" style="327" customWidth="1"/>
    <col min="7953" max="7953" width="11.26953125" style="327" customWidth="1"/>
    <col min="7954" max="7954" width="10.26953125" style="327" customWidth="1"/>
    <col min="7955" max="7955" width="10" style="327" customWidth="1"/>
    <col min="7956" max="8191" width="9.1796875" style="327"/>
    <col min="8192" max="8192" width="4" style="327" customWidth="1"/>
    <col min="8193" max="8193" width="15.1796875" style="327" customWidth="1"/>
    <col min="8194" max="8194" width="13.81640625" style="327" customWidth="1"/>
    <col min="8195" max="8195" width="10.1796875" style="327" customWidth="1"/>
    <col min="8196" max="8196" width="9.1796875" style="327"/>
    <col min="8197" max="8197" width="3.453125" style="327" customWidth="1"/>
    <col min="8198" max="8198" width="19.54296875" style="327" customWidth="1"/>
    <col min="8199" max="8199" width="12.26953125" style="327" customWidth="1"/>
    <col min="8200" max="8200" width="10.453125" style="327" customWidth="1"/>
    <col min="8201" max="8201" width="9.1796875" style="327"/>
    <col min="8202" max="8202" width="3.54296875" style="327" customWidth="1"/>
    <col min="8203" max="8203" width="16.453125" style="327" customWidth="1"/>
    <col min="8204" max="8204" width="11.7265625" style="327" customWidth="1"/>
    <col min="8205" max="8205" width="10.1796875" style="327" customWidth="1"/>
    <col min="8206" max="8206" width="15.81640625" style="327" customWidth="1"/>
    <col min="8207" max="8207" width="3.81640625" style="327" customWidth="1"/>
    <col min="8208" max="8208" width="16.453125" style="327" customWidth="1"/>
    <col min="8209" max="8209" width="11.26953125" style="327" customWidth="1"/>
    <col min="8210" max="8210" width="10.26953125" style="327" customWidth="1"/>
    <col min="8211" max="8211" width="10" style="327" customWidth="1"/>
    <col min="8212" max="8447" width="9.1796875" style="327"/>
    <col min="8448" max="8448" width="4" style="327" customWidth="1"/>
    <col min="8449" max="8449" width="15.1796875" style="327" customWidth="1"/>
    <col min="8450" max="8450" width="13.81640625" style="327" customWidth="1"/>
    <col min="8451" max="8451" width="10.1796875" style="327" customWidth="1"/>
    <col min="8452" max="8452" width="9.1796875" style="327"/>
    <col min="8453" max="8453" width="3.453125" style="327" customWidth="1"/>
    <col min="8454" max="8454" width="19.54296875" style="327" customWidth="1"/>
    <col min="8455" max="8455" width="12.26953125" style="327" customWidth="1"/>
    <col min="8456" max="8456" width="10.453125" style="327" customWidth="1"/>
    <col min="8457" max="8457" width="9.1796875" style="327"/>
    <col min="8458" max="8458" width="3.54296875" style="327" customWidth="1"/>
    <col min="8459" max="8459" width="16.453125" style="327" customWidth="1"/>
    <col min="8460" max="8460" width="11.7265625" style="327" customWidth="1"/>
    <col min="8461" max="8461" width="10.1796875" style="327" customWidth="1"/>
    <col min="8462" max="8462" width="15.81640625" style="327" customWidth="1"/>
    <col min="8463" max="8463" width="3.81640625" style="327" customWidth="1"/>
    <col min="8464" max="8464" width="16.453125" style="327" customWidth="1"/>
    <col min="8465" max="8465" width="11.26953125" style="327" customWidth="1"/>
    <col min="8466" max="8466" width="10.26953125" style="327" customWidth="1"/>
    <col min="8467" max="8467" width="10" style="327" customWidth="1"/>
    <col min="8468" max="8703" width="9.1796875" style="327"/>
    <col min="8704" max="8704" width="4" style="327" customWidth="1"/>
    <col min="8705" max="8705" width="15.1796875" style="327" customWidth="1"/>
    <col min="8706" max="8706" width="13.81640625" style="327" customWidth="1"/>
    <col min="8707" max="8707" width="10.1796875" style="327" customWidth="1"/>
    <col min="8708" max="8708" width="9.1796875" style="327"/>
    <col min="8709" max="8709" width="3.453125" style="327" customWidth="1"/>
    <col min="8710" max="8710" width="19.54296875" style="327" customWidth="1"/>
    <col min="8711" max="8711" width="12.26953125" style="327" customWidth="1"/>
    <col min="8712" max="8712" width="10.453125" style="327" customWidth="1"/>
    <col min="8713" max="8713" width="9.1796875" style="327"/>
    <col min="8714" max="8714" width="3.54296875" style="327" customWidth="1"/>
    <col min="8715" max="8715" width="16.453125" style="327" customWidth="1"/>
    <col min="8716" max="8716" width="11.7265625" style="327" customWidth="1"/>
    <col min="8717" max="8717" width="10.1796875" style="327" customWidth="1"/>
    <col min="8718" max="8718" width="15.81640625" style="327" customWidth="1"/>
    <col min="8719" max="8719" width="3.81640625" style="327" customWidth="1"/>
    <col min="8720" max="8720" width="16.453125" style="327" customWidth="1"/>
    <col min="8721" max="8721" width="11.26953125" style="327" customWidth="1"/>
    <col min="8722" max="8722" width="10.26953125" style="327" customWidth="1"/>
    <col min="8723" max="8723" width="10" style="327" customWidth="1"/>
    <col min="8724" max="8959" width="9.1796875" style="327"/>
    <col min="8960" max="8960" width="4" style="327" customWidth="1"/>
    <col min="8961" max="8961" width="15.1796875" style="327" customWidth="1"/>
    <col min="8962" max="8962" width="13.81640625" style="327" customWidth="1"/>
    <col min="8963" max="8963" width="10.1796875" style="327" customWidth="1"/>
    <col min="8964" max="8964" width="9.1796875" style="327"/>
    <col min="8965" max="8965" width="3.453125" style="327" customWidth="1"/>
    <col min="8966" max="8966" width="19.54296875" style="327" customWidth="1"/>
    <col min="8967" max="8967" width="12.26953125" style="327" customWidth="1"/>
    <col min="8968" max="8968" width="10.453125" style="327" customWidth="1"/>
    <col min="8969" max="8969" width="9.1796875" style="327"/>
    <col min="8970" max="8970" width="3.54296875" style="327" customWidth="1"/>
    <col min="8971" max="8971" width="16.453125" style="327" customWidth="1"/>
    <col min="8972" max="8972" width="11.7265625" style="327" customWidth="1"/>
    <col min="8973" max="8973" width="10.1796875" style="327" customWidth="1"/>
    <col min="8974" max="8974" width="15.81640625" style="327" customWidth="1"/>
    <col min="8975" max="8975" width="3.81640625" style="327" customWidth="1"/>
    <col min="8976" max="8976" width="16.453125" style="327" customWidth="1"/>
    <col min="8977" max="8977" width="11.26953125" style="327" customWidth="1"/>
    <col min="8978" max="8978" width="10.26953125" style="327" customWidth="1"/>
    <col min="8979" max="8979" width="10" style="327" customWidth="1"/>
    <col min="8980" max="9215" width="9.1796875" style="327"/>
    <col min="9216" max="9216" width="4" style="327" customWidth="1"/>
    <col min="9217" max="9217" width="15.1796875" style="327" customWidth="1"/>
    <col min="9218" max="9218" width="13.81640625" style="327" customWidth="1"/>
    <col min="9219" max="9219" width="10.1796875" style="327" customWidth="1"/>
    <col min="9220" max="9220" width="9.1796875" style="327"/>
    <col min="9221" max="9221" width="3.453125" style="327" customWidth="1"/>
    <col min="9222" max="9222" width="19.54296875" style="327" customWidth="1"/>
    <col min="9223" max="9223" width="12.26953125" style="327" customWidth="1"/>
    <col min="9224" max="9224" width="10.453125" style="327" customWidth="1"/>
    <col min="9225" max="9225" width="9.1796875" style="327"/>
    <col min="9226" max="9226" width="3.54296875" style="327" customWidth="1"/>
    <col min="9227" max="9227" width="16.453125" style="327" customWidth="1"/>
    <col min="9228" max="9228" width="11.7265625" style="327" customWidth="1"/>
    <col min="9229" max="9229" width="10.1796875" style="327" customWidth="1"/>
    <col min="9230" max="9230" width="15.81640625" style="327" customWidth="1"/>
    <col min="9231" max="9231" width="3.81640625" style="327" customWidth="1"/>
    <col min="9232" max="9232" width="16.453125" style="327" customWidth="1"/>
    <col min="9233" max="9233" width="11.26953125" style="327" customWidth="1"/>
    <col min="9234" max="9234" width="10.26953125" style="327" customWidth="1"/>
    <col min="9235" max="9235" width="10" style="327" customWidth="1"/>
    <col min="9236" max="9471" width="9.1796875" style="327"/>
    <col min="9472" max="9472" width="4" style="327" customWidth="1"/>
    <col min="9473" max="9473" width="15.1796875" style="327" customWidth="1"/>
    <col min="9474" max="9474" width="13.81640625" style="327" customWidth="1"/>
    <col min="9475" max="9475" width="10.1796875" style="327" customWidth="1"/>
    <col min="9476" max="9476" width="9.1796875" style="327"/>
    <col min="9477" max="9477" width="3.453125" style="327" customWidth="1"/>
    <col min="9478" max="9478" width="19.54296875" style="327" customWidth="1"/>
    <col min="9479" max="9479" width="12.26953125" style="327" customWidth="1"/>
    <col min="9480" max="9480" width="10.453125" style="327" customWidth="1"/>
    <col min="9481" max="9481" width="9.1796875" style="327"/>
    <col min="9482" max="9482" width="3.54296875" style="327" customWidth="1"/>
    <col min="9483" max="9483" width="16.453125" style="327" customWidth="1"/>
    <col min="9484" max="9484" width="11.7265625" style="327" customWidth="1"/>
    <col min="9485" max="9485" width="10.1796875" style="327" customWidth="1"/>
    <col min="9486" max="9486" width="15.81640625" style="327" customWidth="1"/>
    <col min="9487" max="9487" width="3.81640625" style="327" customWidth="1"/>
    <col min="9488" max="9488" width="16.453125" style="327" customWidth="1"/>
    <col min="9489" max="9489" width="11.26953125" style="327" customWidth="1"/>
    <col min="9490" max="9490" width="10.26953125" style="327" customWidth="1"/>
    <col min="9491" max="9491" width="10" style="327" customWidth="1"/>
    <col min="9492" max="9727" width="9.1796875" style="327"/>
    <col min="9728" max="9728" width="4" style="327" customWidth="1"/>
    <col min="9729" max="9729" width="15.1796875" style="327" customWidth="1"/>
    <col min="9730" max="9730" width="13.81640625" style="327" customWidth="1"/>
    <col min="9731" max="9731" width="10.1796875" style="327" customWidth="1"/>
    <col min="9732" max="9732" width="9.1796875" style="327"/>
    <col min="9733" max="9733" width="3.453125" style="327" customWidth="1"/>
    <col min="9734" max="9734" width="19.54296875" style="327" customWidth="1"/>
    <col min="9735" max="9735" width="12.26953125" style="327" customWidth="1"/>
    <col min="9736" max="9736" width="10.453125" style="327" customWidth="1"/>
    <col min="9737" max="9737" width="9.1796875" style="327"/>
    <col min="9738" max="9738" width="3.54296875" style="327" customWidth="1"/>
    <col min="9739" max="9739" width="16.453125" style="327" customWidth="1"/>
    <col min="9740" max="9740" width="11.7265625" style="327" customWidth="1"/>
    <col min="9741" max="9741" width="10.1796875" style="327" customWidth="1"/>
    <col min="9742" max="9742" width="15.81640625" style="327" customWidth="1"/>
    <col min="9743" max="9743" width="3.81640625" style="327" customWidth="1"/>
    <col min="9744" max="9744" width="16.453125" style="327" customWidth="1"/>
    <col min="9745" max="9745" width="11.26953125" style="327" customWidth="1"/>
    <col min="9746" max="9746" width="10.26953125" style="327" customWidth="1"/>
    <col min="9747" max="9747" width="10" style="327" customWidth="1"/>
    <col min="9748" max="9983" width="9.1796875" style="327"/>
    <col min="9984" max="9984" width="4" style="327" customWidth="1"/>
    <col min="9985" max="9985" width="15.1796875" style="327" customWidth="1"/>
    <col min="9986" max="9986" width="13.81640625" style="327" customWidth="1"/>
    <col min="9987" max="9987" width="10.1796875" style="327" customWidth="1"/>
    <col min="9988" max="9988" width="9.1796875" style="327"/>
    <col min="9989" max="9989" width="3.453125" style="327" customWidth="1"/>
    <col min="9990" max="9990" width="19.54296875" style="327" customWidth="1"/>
    <col min="9991" max="9991" width="12.26953125" style="327" customWidth="1"/>
    <col min="9992" max="9992" width="10.453125" style="327" customWidth="1"/>
    <col min="9993" max="9993" width="9.1796875" style="327"/>
    <col min="9994" max="9994" width="3.54296875" style="327" customWidth="1"/>
    <col min="9995" max="9995" width="16.453125" style="327" customWidth="1"/>
    <col min="9996" max="9996" width="11.7265625" style="327" customWidth="1"/>
    <col min="9997" max="9997" width="10.1796875" style="327" customWidth="1"/>
    <col min="9998" max="9998" width="15.81640625" style="327" customWidth="1"/>
    <col min="9999" max="9999" width="3.81640625" style="327" customWidth="1"/>
    <col min="10000" max="10000" width="16.453125" style="327" customWidth="1"/>
    <col min="10001" max="10001" width="11.26953125" style="327" customWidth="1"/>
    <col min="10002" max="10002" width="10.26953125" style="327" customWidth="1"/>
    <col min="10003" max="10003" width="10" style="327" customWidth="1"/>
    <col min="10004" max="10239" width="9.1796875" style="327"/>
    <col min="10240" max="10240" width="4" style="327" customWidth="1"/>
    <col min="10241" max="10241" width="15.1796875" style="327" customWidth="1"/>
    <col min="10242" max="10242" width="13.81640625" style="327" customWidth="1"/>
    <col min="10243" max="10243" width="10.1796875" style="327" customWidth="1"/>
    <col min="10244" max="10244" width="9.1796875" style="327"/>
    <col min="10245" max="10245" width="3.453125" style="327" customWidth="1"/>
    <col min="10246" max="10246" width="19.54296875" style="327" customWidth="1"/>
    <col min="10247" max="10247" width="12.26953125" style="327" customWidth="1"/>
    <col min="10248" max="10248" width="10.453125" style="327" customWidth="1"/>
    <col min="10249" max="10249" width="9.1796875" style="327"/>
    <col min="10250" max="10250" width="3.54296875" style="327" customWidth="1"/>
    <col min="10251" max="10251" width="16.453125" style="327" customWidth="1"/>
    <col min="10252" max="10252" width="11.7265625" style="327" customWidth="1"/>
    <col min="10253" max="10253" width="10.1796875" style="327" customWidth="1"/>
    <col min="10254" max="10254" width="15.81640625" style="327" customWidth="1"/>
    <col min="10255" max="10255" width="3.81640625" style="327" customWidth="1"/>
    <col min="10256" max="10256" width="16.453125" style="327" customWidth="1"/>
    <col min="10257" max="10257" width="11.26953125" style="327" customWidth="1"/>
    <col min="10258" max="10258" width="10.26953125" style="327" customWidth="1"/>
    <col min="10259" max="10259" width="10" style="327" customWidth="1"/>
    <col min="10260" max="10495" width="9.1796875" style="327"/>
    <col min="10496" max="10496" width="4" style="327" customWidth="1"/>
    <col min="10497" max="10497" width="15.1796875" style="327" customWidth="1"/>
    <col min="10498" max="10498" width="13.81640625" style="327" customWidth="1"/>
    <col min="10499" max="10499" width="10.1796875" style="327" customWidth="1"/>
    <col min="10500" max="10500" width="9.1796875" style="327"/>
    <col min="10501" max="10501" width="3.453125" style="327" customWidth="1"/>
    <col min="10502" max="10502" width="19.54296875" style="327" customWidth="1"/>
    <col min="10503" max="10503" width="12.26953125" style="327" customWidth="1"/>
    <col min="10504" max="10504" width="10.453125" style="327" customWidth="1"/>
    <col min="10505" max="10505" width="9.1796875" style="327"/>
    <col min="10506" max="10506" width="3.54296875" style="327" customWidth="1"/>
    <col min="10507" max="10507" width="16.453125" style="327" customWidth="1"/>
    <col min="10508" max="10508" width="11.7265625" style="327" customWidth="1"/>
    <col min="10509" max="10509" width="10.1796875" style="327" customWidth="1"/>
    <col min="10510" max="10510" width="15.81640625" style="327" customWidth="1"/>
    <col min="10511" max="10511" width="3.81640625" style="327" customWidth="1"/>
    <col min="10512" max="10512" width="16.453125" style="327" customWidth="1"/>
    <col min="10513" max="10513" width="11.26953125" style="327" customWidth="1"/>
    <col min="10514" max="10514" width="10.26953125" style="327" customWidth="1"/>
    <col min="10515" max="10515" width="10" style="327" customWidth="1"/>
    <col min="10516" max="10751" width="9.1796875" style="327"/>
    <col min="10752" max="10752" width="4" style="327" customWidth="1"/>
    <col min="10753" max="10753" width="15.1796875" style="327" customWidth="1"/>
    <col min="10754" max="10754" width="13.81640625" style="327" customWidth="1"/>
    <col min="10755" max="10755" width="10.1796875" style="327" customWidth="1"/>
    <col min="10756" max="10756" width="9.1796875" style="327"/>
    <col min="10757" max="10757" width="3.453125" style="327" customWidth="1"/>
    <col min="10758" max="10758" width="19.54296875" style="327" customWidth="1"/>
    <col min="10759" max="10759" width="12.26953125" style="327" customWidth="1"/>
    <col min="10760" max="10760" width="10.453125" style="327" customWidth="1"/>
    <col min="10761" max="10761" width="9.1796875" style="327"/>
    <col min="10762" max="10762" width="3.54296875" style="327" customWidth="1"/>
    <col min="10763" max="10763" width="16.453125" style="327" customWidth="1"/>
    <col min="10764" max="10764" width="11.7265625" style="327" customWidth="1"/>
    <col min="10765" max="10765" width="10.1796875" style="327" customWidth="1"/>
    <col min="10766" max="10766" width="15.81640625" style="327" customWidth="1"/>
    <col min="10767" max="10767" width="3.81640625" style="327" customWidth="1"/>
    <col min="10768" max="10768" width="16.453125" style="327" customWidth="1"/>
    <col min="10769" max="10769" width="11.26953125" style="327" customWidth="1"/>
    <col min="10770" max="10770" width="10.26953125" style="327" customWidth="1"/>
    <col min="10771" max="10771" width="10" style="327" customWidth="1"/>
    <col min="10772" max="11007" width="9.1796875" style="327"/>
    <col min="11008" max="11008" width="4" style="327" customWidth="1"/>
    <col min="11009" max="11009" width="15.1796875" style="327" customWidth="1"/>
    <col min="11010" max="11010" width="13.81640625" style="327" customWidth="1"/>
    <col min="11011" max="11011" width="10.1796875" style="327" customWidth="1"/>
    <col min="11012" max="11012" width="9.1796875" style="327"/>
    <col min="11013" max="11013" width="3.453125" style="327" customWidth="1"/>
    <col min="11014" max="11014" width="19.54296875" style="327" customWidth="1"/>
    <col min="11015" max="11015" width="12.26953125" style="327" customWidth="1"/>
    <col min="11016" max="11016" width="10.453125" style="327" customWidth="1"/>
    <col min="11017" max="11017" width="9.1796875" style="327"/>
    <col min="11018" max="11018" width="3.54296875" style="327" customWidth="1"/>
    <col min="11019" max="11019" width="16.453125" style="327" customWidth="1"/>
    <col min="11020" max="11020" width="11.7265625" style="327" customWidth="1"/>
    <col min="11021" max="11021" width="10.1796875" style="327" customWidth="1"/>
    <col min="11022" max="11022" width="15.81640625" style="327" customWidth="1"/>
    <col min="11023" max="11023" width="3.81640625" style="327" customWidth="1"/>
    <col min="11024" max="11024" width="16.453125" style="327" customWidth="1"/>
    <col min="11025" max="11025" width="11.26953125" style="327" customWidth="1"/>
    <col min="11026" max="11026" width="10.26953125" style="327" customWidth="1"/>
    <col min="11027" max="11027" width="10" style="327" customWidth="1"/>
    <col min="11028" max="11263" width="9.1796875" style="327"/>
    <col min="11264" max="11264" width="4" style="327" customWidth="1"/>
    <col min="11265" max="11265" width="15.1796875" style="327" customWidth="1"/>
    <col min="11266" max="11266" width="13.81640625" style="327" customWidth="1"/>
    <col min="11267" max="11267" width="10.1796875" style="327" customWidth="1"/>
    <col min="11268" max="11268" width="9.1796875" style="327"/>
    <col min="11269" max="11269" width="3.453125" style="327" customWidth="1"/>
    <col min="11270" max="11270" width="19.54296875" style="327" customWidth="1"/>
    <col min="11271" max="11271" width="12.26953125" style="327" customWidth="1"/>
    <col min="11272" max="11272" width="10.453125" style="327" customWidth="1"/>
    <col min="11273" max="11273" width="9.1796875" style="327"/>
    <col min="11274" max="11274" width="3.54296875" style="327" customWidth="1"/>
    <col min="11275" max="11275" width="16.453125" style="327" customWidth="1"/>
    <col min="11276" max="11276" width="11.7265625" style="327" customWidth="1"/>
    <col min="11277" max="11277" width="10.1796875" style="327" customWidth="1"/>
    <col min="11278" max="11278" width="15.81640625" style="327" customWidth="1"/>
    <col min="11279" max="11279" width="3.81640625" style="327" customWidth="1"/>
    <col min="11280" max="11280" width="16.453125" style="327" customWidth="1"/>
    <col min="11281" max="11281" width="11.26953125" style="327" customWidth="1"/>
    <col min="11282" max="11282" width="10.26953125" style="327" customWidth="1"/>
    <col min="11283" max="11283" width="10" style="327" customWidth="1"/>
    <col min="11284" max="11519" width="9.1796875" style="327"/>
    <col min="11520" max="11520" width="4" style="327" customWidth="1"/>
    <col min="11521" max="11521" width="15.1796875" style="327" customWidth="1"/>
    <col min="11522" max="11522" width="13.81640625" style="327" customWidth="1"/>
    <col min="11523" max="11523" width="10.1796875" style="327" customWidth="1"/>
    <col min="11524" max="11524" width="9.1796875" style="327"/>
    <col min="11525" max="11525" width="3.453125" style="327" customWidth="1"/>
    <col min="11526" max="11526" width="19.54296875" style="327" customWidth="1"/>
    <col min="11527" max="11527" width="12.26953125" style="327" customWidth="1"/>
    <col min="11528" max="11528" width="10.453125" style="327" customWidth="1"/>
    <col min="11529" max="11529" width="9.1796875" style="327"/>
    <col min="11530" max="11530" width="3.54296875" style="327" customWidth="1"/>
    <col min="11531" max="11531" width="16.453125" style="327" customWidth="1"/>
    <col min="11532" max="11532" width="11.7265625" style="327" customWidth="1"/>
    <col min="11533" max="11533" width="10.1796875" style="327" customWidth="1"/>
    <col min="11534" max="11534" width="15.81640625" style="327" customWidth="1"/>
    <col min="11535" max="11535" width="3.81640625" style="327" customWidth="1"/>
    <col min="11536" max="11536" width="16.453125" style="327" customWidth="1"/>
    <col min="11537" max="11537" width="11.26953125" style="327" customWidth="1"/>
    <col min="11538" max="11538" width="10.26953125" style="327" customWidth="1"/>
    <col min="11539" max="11539" width="10" style="327" customWidth="1"/>
    <col min="11540" max="11775" width="9.1796875" style="327"/>
    <col min="11776" max="11776" width="4" style="327" customWidth="1"/>
    <col min="11777" max="11777" width="15.1796875" style="327" customWidth="1"/>
    <col min="11778" max="11778" width="13.81640625" style="327" customWidth="1"/>
    <col min="11779" max="11779" width="10.1796875" style="327" customWidth="1"/>
    <col min="11780" max="11780" width="9.1796875" style="327"/>
    <col min="11781" max="11781" width="3.453125" style="327" customWidth="1"/>
    <col min="11782" max="11782" width="19.54296875" style="327" customWidth="1"/>
    <col min="11783" max="11783" width="12.26953125" style="327" customWidth="1"/>
    <col min="11784" max="11784" width="10.453125" style="327" customWidth="1"/>
    <col min="11785" max="11785" width="9.1796875" style="327"/>
    <col min="11786" max="11786" width="3.54296875" style="327" customWidth="1"/>
    <col min="11787" max="11787" width="16.453125" style="327" customWidth="1"/>
    <col min="11788" max="11788" width="11.7265625" style="327" customWidth="1"/>
    <col min="11789" max="11789" width="10.1796875" style="327" customWidth="1"/>
    <col min="11790" max="11790" width="15.81640625" style="327" customWidth="1"/>
    <col min="11791" max="11791" width="3.81640625" style="327" customWidth="1"/>
    <col min="11792" max="11792" width="16.453125" style="327" customWidth="1"/>
    <col min="11793" max="11793" width="11.26953125" style="327" customWidth="1"/>
    <col min="11794" max="11794" width="10.26953125" style="327" customWidth="1"/>
    <col min="11795" max="11795" width="10" style="327" customWidth="1"/>
    <col min="11796" max="12031" width="9.1796875" style="327"/>
    <col min="12032" max="12032" width="4" style="327" customWidth="1"/>
    <col min="12033" max="12033" width="15.1796875" style="327" customWidth="1"/>
    <col min="12034" max="12034" width="13.81640625" style="327" customWidth="1"/>
    <col min="12035" max="12035" width="10.1796875" style="327" customWidth="1"/>
    <col min="12036" max="12036" width="9.1796875" style="327"/>
    <col min="12037" max="12037" width="3.453125" style="327" customWidth="1"/>
    <col min="12038" max="12038" width="19.54296875" style="327" customWidth="1"/>
    <col min="12039" max="12039" width="12.26953125" style="327" customWidth="1"/>
    <col min="12040" max="12040" width="10.453125" style="327" customWidth="1"/>
    <col min="12041" max="12041" width="9.1796875" style="327"/>
    <col min="12042" max="12042" width="3.54296875" style="327" customWidth="1"/>
    <col min="12043" max="12043" width="16.453125" style="327" customWidth="1"/>
    <col min="12044" max="12044" width="11.7265625" style="327" customWidth="1"/>
    <col min="12045" max="12045" width="10.1796875" style="327" customWidth="1"/>
    <col min="12046" max="12046" width="15.81640625" style="327" customWidth="1"/>
    <col min="12047" max="12047" width="3.81640625" style="327" customWidth="1"/>
    <col min="12048" max="12048" width="16.453125" style="327" customWidth="1"/>
    <col min="12049" max="12049" width="11.26953125" style="327" customWidth="1"/>
    <col min="12050" max="12050" width="10.26953125" style="327" customWidth="1"/>
    <col min="12051" max="12051" width="10" style="327" customWidth="1"/>
    <col min="12052" max="12287" width="9.1796875" style="327"/>
    <col min="12288" max="12288" width="4" style="327" customWidth="1"/>
    <col min="12289" max="12289" width="15.1796875" style="327" customWidth="1"/>
    <col min="12290" max="12290" width="13.81640625" style="327" customWidth="1"/>
    <col min="12291" max="12291" width="10.1796875" style="327" customWidth="1"/>
    <col min="12292" max="12292" width="9.1796875" style="327"/>
    <col min="12293" max="12293" width="3.453125" style="327" customWidth="1"/>
    <col min="12294" max="12294" width="19.54296875" style="327" customWidth="1"/>
    <col min="12295" max="12295" width="12.26953125" style="327" customWidth="1"/>
    <col min="12296" max="12296" width="10.453125" style="327" customWidth="1"/>
    <col min="12297" max="12297" width="9.1796875" style="327"/>
    <col min="12298" max="12298" width="3.54296875" style="327" customWidth="1"/>
    <col min="12299" max="12299" width="16.453125" style="327" customWidth="1"/>
    <col min="12300" max="12300" width="11.7265625" style="327" customWidth="1"/>
    <col min="12301" max="12301" width="10.1796875" style="327" customWidth="1"/>
    <col min="12302" max="12302" width="15.81640625" style="327" customWidth="1"/>
    <col min="12303" max="12303" width="3.81640625" style="327" customWidth="1"/>
    <col min="12304" max="12304" width="16.453125" style="327" customWidth="1"/>
    <col min="12305" max="12305" width="11.26953125" style="327" customWidth="1"/>
    <col min="12306" max="12306" width="10.26953125" style="327" customWidth="1"/>
    <col min="12307" max="12307" width="10" style="327" customWidth="1"/>
    <col min="12308" max="12543" width="9.1796875" style="327"/>
    <col min="12544" max="12544" width="4" style="327" customWidth="1"/>
    <col min="12545" max="12545" width="15.1796875" style="327" customWidth="1"/>
    <col min="12546" max="12546" width="13.81640625" style="327" customWidth="1"/>
    <col min="12547" max="12547" width="10.1796875" style="327" customWidth="1"/>
    <col min="12548" max="12548" width="9.1796875" style="327"/>
    <col min="12549" max="12549" width="3.453125" style="327" customWidth="1"/>
    <col min="12550" max="12550" width="19.54296875" style="327" customWidth="1"/>
    <col min="12551" max="12551" width="12.26953125" style="327" customWidth="1"/>
    <col min="12552" max="12552" width="10.453125" style="327" customWidth="1"/>
    <col min="12553" max="12553" width="9.1796875" style="327"/>
    <col min="12554" max="12554" width="3.54296875" style="327" customWidth="1"/>
    <col min="12555" max="12555" width="16.453125" style="327" customWidth="1"/>
    <col min="12556" max="12556" width="11.7265625" style="327" customWidth="1"/>
    <col min="12557" max="12557" width="10.1796875" style="327" customWidth="1"/>
    <col min="12558" max="12558" width="15.81640625" style="327" customWidth="1"/>
    <col min="12559" max="12559" width="3.81640625" style="327" customWidth="1"/>
    <col min="12560" max="12560" width="16.453125" style="327" customWidth="1"/>
    <col min="12561" max="12561" width="11.26953125" style="327" customWidth="1"/>
    <col min="12562" max="12562" width="10.26953125" style="327" customWidth="1"/>
    <col min="12563" max="12563" width="10" style="327" customWidth="1"/>
    <col min="12564" max="12799" width="9.1796875" style="327"/>
    <col min="12800" max="12800" width="4" style="327" customWidth="1"/>
    <col min="12801" max="12801" width="15.1796875" style="327" customWidth="1"/>
    <col min="12802" max="12802" width="13.81640625" style="327" customWidth="1"/>
    <col min="12803" max="12803" width="10.1796875" style="327" customWidth="1"/>
    <col min="12804" max="12804" width="9.1796875" style="327"/>
    <col min="12805" max="12805" width="3.453125" style="327" customWidth="1"/>
    <col min="12806" max="12806" width="19.54296875" style="327" customWidth="1"/>
    <col min="12807" max="12807" width="12.26953125" style="327" customWidth="1"/>
    <col min="12808" max="12808" width="10.453125" style="327" customWidth="1"/>
    <col min="12809" max="12809" width="9.1796875" style="327"/>
    <col min="12810" max="12810" width="3.54296875" style="327" customWidth="1"/>
    <col min="12811" max="12811" width="16.453125" style="327" customWidth="1"/>
    <col min="12812" max="12812" width="11.7265625" style="327" customWidth="1"/>
    <col min="12813" max="12813" width="10.1796875" style="327" customWidth="1"/>
    <col min="12814" max="12814" width="15.81640625" style="327" customWidth="1"/>
    <col min="12815" max="12815" width="3.81640625" style="327" customWidth="1"/>
    <col min="12816" max="12816" width="16.453125" style="327" customWidth="1"/>
    <col min="12817" max="12817" width="11.26953125" style="327" customWidth="1"/>
    <col min="12818" max="12818" width="10.26953125" style="327" customWidth="1"/>
    <col min="12819" max="12819" width="10" style="327" customWidth="1"/>
    <col min="12820" max="13055" width="9.1796875" style="327"/>
    <col min="13056" max="13056" width="4" style="327" customWidth="1"/>
    <col min="13057" max="13057" width="15.1796875" style="327" customWidth="1"/>
    <col min="13058" max="13058" width="13.81640625" style="327" customWidth="1"/>
    <col min="13059" max="13059" width="10.1796875" style="327" customWidth="1"/>
    <col min="13060" max="13060" width="9.1796875" style="327"/>
    <col min="13061" max="13061" width="3.453125" style="327" customWidth="1"/>
    <col min="13062" max="13062" width="19.54296875" style="327" customWidth="1"/>
    <col min="13063" max="13063" width="12.26953125" style="327" customWidth="1"/>
    <col min="13064" max="13064" width="10.453125" style="327" customWidth="1"/>
    <col min="13065" max="13065" width="9.1796875" style="327"/>
    <col min="13066" max="13066" width="3.54296875" style="327" customWidth="1"/>
    <col min="13067" max="13067" width="16.453125" style="327" customWidth="1"/>
    <col min="13068" max="13068" width="11.7265625" style="327" customWidth="1"/>
    <col min="13069" max="13069" width="10.1796875" style="327" customWidth="1"/>
    <col min="13070" max="13070" width="15.81640625" style="327" customWidth="1"/>
    <col min="13071" max="13071" width="3.81640625" style="327" customWidth="1"/>
    <col min="13072" max="13072" width="16.453125" style="327" customWidth="1"/>
    <col min="13073" max="13073" width="11.26953125" style="327" customWidth="1"/>
    <col min="13074" max="13074" width="10.26953125" style="327" customWidth="1"/>
    <col min="13075" max="13075" width="10" style="327" customWidth="1"/>
    <col min="13076" max="13311" width="9.1796875" style="327"/>
    <col min="13312" max="13312" width="4" style="327" customWidth="1"/>
    <col min="13313" max="13313" width="15.1796875" style="327" customWidth="1"/>
    <col min="13314" max="13314" width="13.81640625" style="327" customWidth="1"/>
    <col min="13315" max="13315" width="10.1796875" style="327" customWidth="1"/>
    <col min="13316" max="13316" width="9.1796875" style="327"/>
    <col min="13317" max="13317" width="3.453125" style="327" customWidth="1"/>
    <col min="13318" max="13318" width="19.54296875" style="327" customWidth="1"/>
    <col min="13319" max="13319" width="12.26953125" style="327" customWidth="1"/>
    <col min="13320" max="13320" width="10.453125" style="327" customWidth="1"/>
    <col min="13321" max="13321" width="9.1796875" style="327"/>
    <col min="13322" max="13322" width="3.54296875" style="327" customWidth="1"/>
    <col min="13323" max="13323" width="16.453125" style="327" customWidth="1"/>
    <col min="13324" max="13324" width="11.7265625" style="327" customWidth="1"/>
    <col min="13325" max="13325" width="10.1796875" style="327" customWidth="1"/>
    <col min="13326" max="13326" width="15.81640625" style="327" customWidth="1"/>
    <col min="13327" max="13327" width="3.81640625" style="327" customWidth="1"/>
    <col min="13328" max="13328" width="16.453125" style="327" customWidth="1"/>
    <col min="13329" max="13329" width="11.26953125" style="327" customWidth="1"/>
    <col min="13330" max="13330" width="10.26953125" style="327" customWidth="1"/>
    <col min="13331" max="13331" width="10" style="327" customWidth="1"/>
    <col min="13332" max="13567" width="9.1796875" style="327"/>
    <col min="13568" max="13568" width="4" style="327" customWidth="1"/>
    <col min="13569" max="13569" width="15.1796875" style="327" customWidth="1"/>
    <col min="13570" max="13570" width="13.81640625" style="327" customWidth="1"/>
    <col min="13571" max="13571" width="10.1796875" style="327" customWidth="1"/>
    <col min="13572" max="13572" width="9.1796875" style="327"/>
    <col min="13573" max="13573" width="3.453125" style="327" customWidth="1"/>
    <col min="13574" max="13574" width="19.54296875" style="327" customWidth="1"/>
    <col min="13575" max="13575" width="12.26953125" style="327" customWidth="1"/>
    <col min="13576" max="13576" width="10.453125" style="327" customWidth="1"/>
    <col min="13577" max="13577" width="9.1796875" style="327"/>
    <col min="13578" max="13578" width="3.54296875" style="327" customWidth="1"/>
    <col min="13579" max="13579" width="16.453125" style="327" customWidth="1"/>
    <col min="13580" max="13580" width="11.7265625" style="327" customWidth="1"/>
    <col min="13581" max="13581" width="10.1796875" style="327" customWidth="1"/>
    <col min="13582" max="13582" width="15.81640625" style="327" customWidth="1"/>
    <col min="13583" max="13583" width="3.81640625" style="327" customWidth="1"/>
    <col min="13584" max="13584" width="16.453125" style="327" customWidth="1"/>
    <col min="13585" max="13585" width="11.26953125" style="327" customWidth="1"/>
    <col min="13586" max="13586" width="10.26953125" style="327" customWidth="1"/>
    <col min="13587" max="13587" width="10" style="327" customWidth="1"/>
    <col min="13588" max="13823" width="9.1796875" style="327"/>
    <col min="13824" max="13824" width="4" style="327" customWidth="1"/>
    <col min="13825" max="13825" width="15.1796875" style="327" customWidth="1"/>
    <col min="13826" max="13826" width="13.81640625" style="327" customWidth="1"/>
    <col min="13827" max="13827" width="10.1796875" style="327" customWidth="1"/>
    <col min="13828" max="13828" width="9.1796875" style="327"/>
    <col min="13829" max="13829" width="3.453125" style="327" customWidth="1"/>
    <col min="13830" max="13830" width="19.54296875" style="327" customWidth="1"/>
    <col min="13831" max="13831" width="12.26953125" style="327" customWidth="1"/>
    <col min="13832" max="13832" width="10.453125" style="327" customWidth="1"/>
    <col min="13833" max="13833" width="9.1796875" style="327"/>
    <col min="13834" max="13834" width="3.54296875" style="327" customWidth="1"/>
    <col min="13835" max="13835" width="16.453125" style="327" customWidth="1"/>
    <col min="13836" max="13836" width="11.7265625" style="327" customWidth="1"/>
    <col min="13837" max="13837" width="10.1796875" style="327" customWidth="1"/>
    <col min="13838" max="13838" width="15.81640625" style="327" customWidth="1"/>
    <col min="13839" max="13839" width="3.81640625" style="327" customWidth="1"/>
    <col min="13840" max="13840" width="16.453125" style="327" customWidth="1"/>
    <col min="13841" max="13841" width="11.26953125" style="327" customWidth="1"/>
    <col min="13842" max="13842" width="10.26953125" style="327" customWidth="1"/>
    <col min="13843" max="13843" width="10" style="327" customWidth="1"/>
    <col min="13844" max="14079" width="9.1796875" style="327"/>
    <col min="14080" max="14080" width="4" style="327" customWidth="1"/>
    <col min="14081" max="14081" width="15.1796875" style="327" customWidth="1"/>
    <col min="14082" max="14082" width="13.81640625" style="327" customWidth="1"/>
    <col min="14083" max="14083" width="10.1796875" style="327" customWidth="1"/>
    <col min="14084" max="14084" width="9.1796875" style="327"/>
    <col min="14085" max="14085" width="3.453125" style="327" customWidth="1"/>
    <col min="14086" max="14086" width="19.54296875" style="327" customWidth="1"/>
    <col min="14087" max="14087" width="12.26953125" style="327" customWidth="1"/>
    <col min="14088" max="14088" width="10.453125" style="327" customWidth="1"/>
    <col min="14089" max="14089" width="9.1796875" style="327"/>
    <col min="14090" max="14090" width="3.54296875" style="327" customWidth="1"/>
    <col min="14091" max="14091" width="16.453125" style="327" customWidth="1"/>
    <col min="14092" max="14092" width="11.7265625" style="327" customWidth="1"/>
    <col min="14093" max="14093" width="10.1796875" style="327" customWidth="1"/>
    <col min="14094" max="14094" width="15.81640625" style="327" customWidth="1"/>
    <col min="14095" max="14095" width="3.81640625" style="327" customWidth="1"/>
    <col min="14096" max="14096" width="16.453125" style="327" customWidth="1"/>
    <col min="14097" max="14097" width="11.26953125" style="327" customWidth="1"/>
    <col min="14098" max="14098" width="10.26953125" style="327" customWidth="1"/>
    <col min="14099" max="14099" width="10" style="327" customWidth="1"/>
    <col min="14100" max="14335" width="9.1796875" style="327"/>
    <col min="14336" max="14336" width="4" style="327" customWidth="1"/>
    <col min="14337" max="14337" width="15.1796875" style="327" customWidth="1"/>
    <col min="14338" max="14338" width="13.81640625" style="327" customWidth="1"/>
    <col min="14339" max="14339" width="10.1796875" style="327" customWidth="1"/>
    <col min="14340" max="14340" width="9.1796875" style="327"/>
    <col min="14341" max="14341" width="3.453125" style="327" customWidth="1"/>
    <col min="14342" max="14342" width="19.54296875" style="327" customWidth="1"/>
    <col min="14343" max="14343" width="12.26953125" style="327" customWidth="1"/>
    <col min="14344" max="14344" width="10.453125" style="327" customWidth="1"/>
    <col min="14345" max="14345" width="9.1796875" style="327"/>
    <col min="14346" max="14346" width="3.54296875" style="327" customWidth="1"/>
    <col min="14347" max="14347" width="16.453125" style="327" customWidth="1"/>
    <col min="14348" max="14348" width="11.7265625" style="327" customWidth="1"/>
    <col min="14349" max="14349" width="10.1796875" style="327" customWidth="1"/>
    <col min="14350" max="14350" width="15.81640625" style="327" customWidth="1"/>
    <col min="14351" max="14351" width="3.81640625" style="327" customWidth="1"/>
    <col min="14352" max="14352" width="16.453125" style="327" customWidth="1"/>
    <col min="14353" max="14353" width="11.26953125" style="327" customWidth="1"/>
    <col min="14354" max="14354" width="10.26953125" style="327" customWidth="1"/>
    <col min="14355" max="14355" width="10" style="327" customWidth="1"/>
    <col min="14356" max="14591" width="9.1796875" style="327"/>
    <col min="14592" max="14592" width="4" style="327" customWidth="1"/>
    <col min="14593" max="14593" width="15.1796875" style="327" customWidth="1"/>
    <col min="14594" max="14594" width="13.81640625" style="327" customWidth="1"/>
    <col min="14595" max="14595" width="10.1796875" style="327" customWidth="1"/>
    <col min="14596" max="14596" width="9.1796875" style="327"/>
    <col min="14597" max="14597" width="3.453125" style="327" customWidth="1"/>
    <col min="14598" max="14598" width="19.54296875" style="327" customWidth="1"/>
    <col min="14599" max="14599" width="12.26953125" style="327" customWidth="1"/>
    <col min="14600" max="14600" width="10.453125" style="327" customWidth="1"/>
    <col min="14601" max="14601" width="9.1796875" style="327"/>
    <col min="14602" max="14602" width="3.54296875" style="327" customWidth="1"/>
    <col min="14603" max="14603" width="16.453125" style="327" customWidth="1"/>
    <col min="14604" max="14604" width="11.7265625" style="327" customWidth="1"/>
    <col min="14605" max="14605" width="10.1796875" style="327" customWidth="1"/>
    <col min="14606" max="14606" width="15.81640625" style="327" customWidth="1"/>
    <col min="14607" max="14607" width="3.81640625" style="327" customWidth="1"/>
    <col min="14608" max="14608" width="16.453125" style="327" customWidth="1"/>
    <col min="14609" max="14609" width="11.26953125" style="327" customWidth="1"/>
    <col min="14610" max="14610" width="10.26953125" style="327" customWidth="1"/>
    <col min="14611" max="14611" width="10" style="327" customWidth="1"/>
    <col min="14612" max="14847" width="9.1796875" style="327"/>
    <col min="14848" max="14848" width="4" style="327" customWidth="1"/>
    <col min="14849" max="14849" width="15.1796875" style="327" customWidth="1"/>
    <col min="14850" max="14850" width="13.81640625" style="327" customWidth="1"/>
    <col min="14851" max="14851" width="10.1796875" style="327" customWidth="1"/>
    <col min="14852" max="14852" width="9.1796875" style="327"/>
    <col min="14853" max="14853" width="3.453125" style="327" customWidth="1"/>
    <col min="14854" max="14854" width="19.54296875" style="327" customWidth="1"/>
    <col min="14855" max="14855" width="12.26953125" style="327" customWidth="1"/>
    <col min="14856" max="14856" width="10.453125" style="327" customWidth="1"/>
    <col min="14857" max="14857" width="9.1796875" style="327"/>
    <col min="14858" max="14858" width="3.54296875" style="327" customWidth="1"/>
    <col min="14859" max="14859" width="16.453125" style="327" customWidth="1"/>
    <col min="14860" max="14860" width="11.7265625" style="327" customWidth="1"/>
    <col min="14861" max="14861" width="10.1796875" style="327" customWidth="1"/>
    <col min="14862" max="14862" width="15.81640625" style="327" customWidth="1"/>
    <col min="14863" max="14863" width="3.81640625" style="327" customWidth="1"/>
    <col min="14864" max="14864" width="16.453125" style="327" customWidth="1"/>
    <col min="14865" max="14865" width="11.26953125" style="327" customWidth="1"/>
    <col min="14866" max="14866" width="10.26953125" style="327" customWidth="1"/>
    <col min="14867" max="14867" width="10" style="327" customWidth="1"/>
    <col min="14868" max="15103" width="9.1796875" style="327"/>
    <col min="15104" max="15104" width="4" style="327" customWidth="1"/>
    <col min="15105" max="15105" width="15.1796875" style="327" customWidth="1"/>
    <col min="15106" max="15106" width="13.81640625" style="327" customWidth="1"/>
    <col min="15107" max="15107" width="10.1796875" style="327" customWidth="1"/>
    <col min="15108" max="15108" width="9.1796875" style="327"/>
    <col min="15109" max="15109" width="3.453125" style="327" customWidth="1"/>
    <col min="15110" max="15110" width="19.54296875" style="327" customWidth="1"/>
    <col min="15111" max="15111" width="12.26953125" style="327" customWidth="1"/>
    <col min="15112" max="15112" width="10.453125" style="327" customWidth="1"/>
    <col min="15113" max="15113" width="9.1796875" style="327"/>
    <col min="15114" max="15114" width="3.54296875" style="327" customWidth="1"/>
    <col min="15115" max="15115" width="16.453125" style="327" customWidth="1"/>
    <col min="15116" max="15116" width="11.7265625" style="327" customWidth="1"/>
    <col min="15117" max="15117" width="10.1796875" style="327" customWidth="1"/>
    <col min="15118" max="15118" width="15.81640625" style="327" customWidth="1"/>
    <col min="15119" max="15119" width="3.81640625" style="327" customWidth="1"/>
    <col min="15120" max="15120" width="16.453125" style="327" customWidth="1"/>
    <col min="15121" max="15121" width="11.26953125" style="327" customWidth="1"/>
    <col min="15122" max="15122" width="10.26953125" style="327" customWidth="1"/>
    <col min="15123" max="15123" width="10" style="327" customWidth="1"/>
    <col min="15124" max="15359" width="9.1796875" style="327"/>
    <col min="15360" max="15360" width="4" style="327" customWidth="1"/>
    <col min="15361" max="15361" width="15.1796875" style="327" customWidth="1"/>
    <col min="15362" max="15362" width="13.81640625" style="327" customWidth="1"/>
    <col min="15363" max="15363" width="10.1796875" style="327" customWidth="1"/>
    <col min="15364" max="15364" width="9.1796875" style="327"/>
    <col min="15365" max="15365" width="3.453125" style="327" customWidth="1"/>
    <col min="15366" max="15366" width="19.54296875" style="327" customWidth="1"/>
    <col min="15367" max="15367" width="12.26953125" style="327" customWidth="1"/>
    <col min="15368" max="15368" width="10.453125" style="327" customWidth="1"/>
    <col min="15369" max="15369" width="9.1796875" style="327"/>
    <col min="15370" max="15370" width="3.54296875" style="327" customWidth="1"/>
    <col min="15371" max="15371" width="16.453125" style="327" customWidth="1"/>
    <col min="15372" max="15372" width="11.7265625" style="327" customWidth="1"/>
    <col min="15373" max="15373" width="10.1796875" style="327" customWidth="1"/>
    <col min="15374" max="15374" width="15.81640625" style="327" customWidth="1"/>
    <col min="15375" max="15375" width="3.81640625" style="327" customWidth="1"/>
    <col min="15376" max="15376" width="16.453125" style="327" customWidth="1"/>
    <col min="15377" max="15377" width="11.26953125" style="327" customWidth="1"/>
    <col min="15378" max="15378" width="10.26953125" style="327" customWidth="1"/>
    <col min="15379" max="15379" width="10" style="327" customWidth="1"/>
    <col min="15380" max="15615" width="9.1796875" style="327"/>
    <col min="15616" max="15616" width="4" style="327" customWidth="1"/>
    <col min="15617" max="15617" width="15.1796875" style="327" customWidth="1"/>
    <col min="15618" max="15618" width="13.81640625" style="327" customWidth="1"/>
    <col min="15619" max="15619" width="10.1796875" style="327" customWidth="1"/>
    <col min="15620" max="15620" width="9.1796875" style="327"/>
    <col min="15621" max="15621" width="3.453125" style="327" customWidth="1"/>
    <col min="15622" max="15622" width="19.54296875" style="327" customWidth="1"/>
    <col min="15623" max="15623" width="12.26953125" style="327" customWidth="1"/>
    <col min="15624" max="15624" width="10.453125" style="327" customWidth="1"/>
    <col min="15625" max="15625" width="9.1796875" style="327"/>
    <col min="15626" max="15626" width="3.54296875" style="327" customWidth="1"/>
    <col min="15627" max="15627" width="16.453125" style="327" customWidth="1"/>
    <col min="15628" max="15628" width="11.7265625" style="327" customWidth="1"/>
    <col min="15629" max="15629" width="10.1796875" style="327" customWidth="1"/>
    <col min="15630" max="15630" width="15.81640625" style="327" customWidth="1"/>
    <col min="15631" max="15631" width="3.81640625" style="327" customWidth="1"/>
    <col min="15632" max="15632" width="16.453125" style="327" customWidth="1"/>
    <col min="15633" max="15633" width="11.26953125" style="327" customWidth="1"/>
    <col min="15634" max="15634" width="10.26953125" style="327" customWidth="1"/>
    <col min="15635" max="15635" width="10" style="327" customWidth="1"/>
    <col min="15636" max="15871" width="9.1796875" style="327"/>
    <col min="15872" max="15872" width="4" style="327" customWidth="1"/>
    <col min="15873" max="15873" width="15.1796875" style="327" customWidth="1"/>
    <col min="15874" max="15874" width="13.81640625" style="327" customWidth="1"/>
    <col min="15875" max="15875" width="10.1796875" style="327" customWidth="1"/>
    <col min="15876" max="15876" width="9.1796875" style="327"/>
    <col min="15877" max="15877" width="3.453125" style="327" customWidth="1"/>
    <col min="15878" max="15878" width="19.54296875" style="327" customWidth="1"/>
    <col min="15879" max="15879" width="12.26953125" style="327" customWidth="1"/>
    <col min="15880" max="15880" width="10.453125" style="327" customWidth="1"/>
    <col min="15881" max="15881" width="9.1796875" style="327"/>
    <col min="15882" max="15882" width="3.54296875" style="327" customWidth="1"/>
    <col min="15883" max="15883" width="16.453125" style="327" customWidth="1"/>
    <col min="15884" max="15884" width="11.7265625" style="327" customWidth="1"/>
    <col min="15885" max="15885" width="10.1796875" style="327" customWidth="1"/>
    <col min="15886" max="15886" width="15.81640625" style="327" customWidth="1"/>
    <col min="15887" max="15887" width="3.81640625" style="327" customWidth="1"/>
    <col min="15888" max="15888" width="16.453125" style="327" customWidth="1"/>
    <col min="15889" max="15889" width="11.26953125" style="327" customWidth="1"/>
    <col min="15890" max="15890" width="10.26953125" style="327" customWidth="1"/>
    <col min="15891" max="15891" width="10" style="327" customWidth="1"/>
    <col min="15892" max="16127" width="9.1796875" style="327"/>
    <col min="16128" max="16128" width="4" style="327" customWidth="1"/>
    <col min="16129" max="16129" width="15.1796875" style="327" customWidth="1"/>
    <col min="16130" max="16130" width="13.81640625" style="327" customWidth="1"/>
    <col min="16131" max="16131" width="10.1796875" style="327" customWidth="1"/>
    <col min="16132" max="16132" width="9.1796875" style="327"/>
    <col min="16133" max="16133" width="3.453125" style="327" customWidth="1"/>
    <col min="16134" max="16134" width="19.54296875" style="327" customWidth="1"/>
    <col min="16135" max="16135" width="12.26953125" style="327" customWidth="1"/>
    <col min="16136" max="16136" width="10.453125" style="327" customWidth="1"/>
    <col min="16137" max="16137" width="9.1796875" style="327"/>
    <col min="16138" max="16138" width="3.54296875" style="327" customWidth="1"/>
    <col min="16139" max="16139" width="16.453125" style="327" customWidth="1"/>
    <col min="16140" max="16140" width="11.7265625" style="327" customWidth="1"/>
    <col min="16141" max="16141" width="10.1796875" style="327" customWidth="1"/>
    <col min="16142" max="16142" width="15.81640625" style="327" customWidth="1"/>
    <col min="16143" max="16143" width="3.81640625" style="327" customWidth="1"/>
    <col min="16144" max="16144" width="16.453125" style="327" customWidth="1"/>
    <col min="16145" max="16145" width="11.26953125" style="327" customWidth="1"/>
    <col min="16146" max="16146" width="10.26953125" style="327" customWidth="1"/>
    <col min="16147" max="16147" width="10" style="327" customWidth="1"/>
    <col min="16148" max="16384" width="9.1796875" style="327"/>
  </cols>
  <sheetData>
    <row r="1" spans="1:27" ht="18.5">
      <c r="A1" s="368" t="s">
        <v>212</v>
      </c>
    </row>
    <row r="2" spans="1:27" ht="18" customHeight="1">
      <c r="A2" s="1318" t="s">
        <v>476</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row>
    <row r="3" spans="1:27" ht="18" customHeight="1">
      <c r="A3" s="1319" t="s">
        <v>477</v>
      </c>
      <c r="B3" s="1319"/>
      <c r="C3" s="1319"/>
      <c r="D3" s="1319"/>
      <c r="E3" s="1319"/>
      <c r="F3" s="1319"/>
      <c r="G3" s="1319"/>
      <c r="H3" s="397"/>
      <c r="I3" s="397"/>
      <c r="J3" s="397"/>
      <c r="K3" s="397"/>
      <c r="L3" s="397"/>
      <c r="M3" s="397"/>
      <c r="N3" s="397"/>
      <c r="O3" s="397"/>
      <c r="P3" s="397"/>
      <c r="Q3" s="397"/>
      <c r="R3" s="397"/>
      <c r="S3" s="397"/>
      <c r="T3" s="397"/>
      <c r="U3" s="397"/>
      <c r="V3" s="397"/>
      <c r="W3" s="397"/>
      <c r="X3" s="397"/>
      <c r="Y3" s="397"/>
      <c r="Z3" s="397"/>
      <c r="AA3" s="397"/>
    </row>
    <row r="5" spans="1:27" s="398" customFormat="1" ht="14.5">
      <c r="A5" s="371" t="s">
        <v>124</v>
      </c>
      <c r="B5" s="371" t="s">
        <v>125</v>
      </c>
      <c r="C5" s="372"/>
      <c r="D5" s="372"/>
      <c r="E5" s="372"/>
      <c r="F5" s="371" t="s">
        <v>126</v>
      </c>
      <c r="G5" s="373" t="s">
        <v>127</v>
      </c>
      <c r="H5" s="372"/>
      <c r="I5" s="372"/>
      <c r="J5" s="372"/>
      <c r="K5" s="371" t="s">
        <v>128</v>
      </c>
      <c r="L5" s="375" t="s">
        <v>129</v>
      </c>
      <c r="M5" s="372"/>
      <c r="N5" s="376"/>
      <c r="O5" s="372"/>
      <c r="P5" s="371" t="s">
        <v>130</v>
      </c>
      <c r="Q5" s="375" t="s">
        <v>131</v>
      </c>
      <c r="R5" s="372"/>
      <c r="S5" s="372"/>
    </row>
    <row r="6" spans="1:27" ht="4.5" customHeight="1" thickBot="1"/>
    <row r="7" spans="1:27" ht="29.5" thickBot="1">
      <c r="A7" s="377" t="s">
        <v>132</v>
      </c>
      <c r="B7" s="378" t="s">
        <v>133</v>
      </c>
      <c r="C7" s="379" t="s">
        <v>134</v>
      </c>
      <c r="D7" s="399" t="s">
        <v>135</v>
      </c>
      <c r="E7" s="400"/>
      <c r="F7" s="377" t="s">
        <v>132</v>
      </c>
      <c r="G7" s="378" t="s">
        <v>133</v>
      </c>
      <c r="H7" s="379" t="s">
        <v>134</v>
      </c>
      <c r="I7" s="399" t="s">
        <v>135</v>
      </c>
      <c r="K7" s="377" t="s">
        <v>132</v>
      </c>
      <c r="L7" s="378" t="s">
        <v>133</v>
      </c>
      <c r="M7" s="379" t="s">
        <v>136</v>
      </c>
      <c r="N7" s="399" t="s">
        <v>135</v>
      </c>
      <c r="P7" s="377" t="s">
        <v>132</v>
      </c>
      <c r="Q7" s="378" t="s">
        <v>133</v>
      </c>
      <c r="R7" s="379" t="s">
        <v>136</v>
      </c>
      <c r="S7" s="399" t="s">
        <v>135</v>
      </c>
    </row>
    <row r="8" spans="1:27" ht="15.5">
      <c r="A8" s="386" t="s">
        <v>152</v>
      </c>
      <c r="B8" s="387">
        <v>39531.292000000001</v>
      </c>
      <c r="C8" s="387">
        <v>46458</v>
      </c>
      <c r="D8" s="388">
        <v>2.7217210684413025</v>
      </c>
      <c r="E8" s="401"/>
      <c r="F8" s="386" t="s">
        <v>328</v>
      </c>
      <c r="G8" s="387">
        <v>4815.1509999999998</v>
      </c>
      <c r="H8" s="387">
        <v>11745</v>
      </c>
      <c r="I8" s="388">
        <v>5.2301645576494868</v>
      </c>
      <c r="K8" s="389" t="s">
        <v>140</v>
      </c>
      <c r="L8" s="390">
        <v>29379.493999999999</v>
      </c>
      <c r="M8" s="390">
        <v>7252.7190000000001</v>
      </c>
      <c r="N8" s="391">
        <v>4.0508248010160051</v>
      </c>
      <c r="P8" s="389" t="s">
        <v>328</v>
      </c>
      <c r="Q8" s="390">
        <v>7435.3270000000002</v>
      </c>
      <c r="R8" s="390">
        <v>1382.354</v>
      </c>
      <c r="S8" s="391">
        <v>5.3787430716010514</v>
      </c>
    </row>
    <row r="9" spans="1:27" ht="15.5">
      <c r="A9" s="386" t="s">
        <v>142</v>
      </c>
      <c r="B9" s="387">
        <v>26237.298999999999</v>
      </c>
      <c r="C9" s="387">
        <v>19405</v>
      </c>
      <c r="D9" s="388">
        <v>2.9399760698961623</v>
      </c>
      <c r="E9" s="402"/>
      <c r="F9" s="386" t="s">
        <v>155</v>
      </c>
      <c r="G9" s="387">
        <v>4200.5649999999996</v>
      </c>
      <c r="H9" s="387">
        <v>22043</v>
      </c>
      <c r="I9" s="388">
        <v>2.5591308167464053</v>
      </c>
      <c r="K9" s="386" t="s">
        <v>157</v>
      </c>
      <c r="L9" s="387">
        <v>8413.4570000000003</v>
      </c>
      <c r="M9" s="387">
        <v>1280.829</v>
      </c>
      <c r="N9" s="388">
        <v>6.5687589834396318</v>
      </c>
      <c r="P9" s="386" t="s">
        <v>154</v>
      </c>
      <c r="Q9" s="387">
        <v>6849.1989999999996</v>
      </c>
      <c r="R9" s="387">
        <v>1420.127</v>
      </c>
      <c r="S9" s="388">
        <v>4.8229482292780856</v>
      </c>
    </row>
    <row r="10" spans="1:27" ht="15.5">
      <c r="A10" s="386" t="s">
        <v>159</v>
      </c>
      <c r="B10" s="387">
        <v>21429.517</v>
      </c>
      <c r="C10" s="387">
        <v>35921</v>
      </c>
      <c r="D10" s="388">
        <v>2.3587543735076526</v>
      </c>
      <c r="E10" s="401"/>
      <c r="F10" s="386" t="s">
        <v>137</v>
      </c>
      <c r="G10" s="387">
        <v>2854.1640000000002</v>
      </c>
      <c r="H10" s="387">
        <v>13066</v>
      </c>
      <c r="I10" s="388">
        <v>3.2075637514427031</v>
      </c>
      <c r="K10" s="386" t="s">
        <v>142</v>
      </c>
      <c r="L10" s="387">
        <v>5762.4539999999997</v>
      </c>
      <c r="M10" s="387">
        <v>1019.918</v>
      </c>
      <c r="N10" s="388">
        <v>5.6499189150500335</v>
      </c>
      <c r="P10" s="386" t="s">
        <v>142</v>
      </c>
      <c r="Q10" s="387">
        <v>4826.1360000000004</v>
      </c>
      <c r="R10" s="387">
        <v>966.14200000000005</v>
      </c>
      <c r="S10" s="388">
        <v>4.9952657062833419</v>
      </c>
    </row>
    <row r="11" spans="1:27" ht="15.5">
      <c r="A11" s="386" t="s">
        <v>155</v>
      </c>
      <c r="B11" s="387">
        <v>21249.753000000001</v>
      </c>
      <c r="C11" s="387">
        <v>42810</v>
      </c>
      <c r="D11" s="388">
        <v>2.2412292035243291</v>
      </c>
      <c r="E11" s="402"/>
      <c r="F11" s="386" t="s">
        <v>152</v>
      </c>
      <c r="G11" s="387">
        <v>1945.973</v>
      </c>
      <c r="H11" s="387">
        <v>8164</v>
      </c>
      <c r="I11" s="388">
        <v>3.2503470035760995</v>
      </c>
      <c r="K11" s="386" t="s">
        <v>245</v>
      </c>
      <c r="L11" s="387">
        <v>5662.4030000000002</v>
      </c>
      <c r="M11" s="387">
        <v>2154.855</v>
      </c>
      <c r="N11" s="388">
        <v>2.6277420058426206</v>
      </c>
      <c r="P11" s="386" t="s">
        <v>139</v>
      </c>
      <c r="Q11" s="387">
        <v>3111.7040000000002</v>
      </c>
      <c r="R11" s="387">
        <v>538.23699999999997</v>
      </c>
      <c r="S11" s="388">
        <v>5.7812896549289636</v>
      </c>
    </row>
    <row r="12" spans="1:27" ht="15.5">
      <c r="A12" s="386" t="s">
        <v>156</v>
      </c>
      <c r="B12" s="387">
        <v>17398.508999999998</v>
      </c>
      <c r="C12" s="387">
        <v>28634</v>
      </c>
      <c r="D12" s="388">
        <v>2.7231962483035304</v>
      </c>
      <c r="E12" s="402"/>
      <c r="F12" s="386" t="s">
        <v>156</v>
      </c>
      <c r="G12" s="387">
        <v>1882.462</v>
      </c>
      <c r="H12" s="387">
        <v>13418</v>
      </c>
      <c r="I12" s="388">
        <v>2.4795957749206052</v>
      </c>
      <c r="K12" s="386" t="s">
        <v>159</v>
      </c>
      <c r="L12" s="387">
        <v>5645.1229999999996</v>
      </c>
      <c r="M12" s="387">
        <v>1537.204</v>
      </c>
      <c r="N12" s="388">
        <v>3.672331713942977</v>
      </c>
      <c r="P12" s="386" t="s">
        <v>140</v>
      </c>
      <c r="Q12" s="387">
        <v>2518.3850000000002</v>
      </c>
      <c r="R12" s="387">
        <v>659.91300000000001</v>
      </c>
      <c r="S12" s="388">
        <v>3.8162378980259524</v>
      </c>
    </row>
    <row r="13" spans="1:27" ht="16" thickBot="1">
      <c r="A13" s="386" t="s">
        <v>328</v>
      </c>
      <c r="B13" s="387">
        <v>15597.558000000001</v>
      </c>
      <c r="C13" s="387">
        <v>31510</v>
      </c>
      <c r="D13" s="388">
        <v>4.3353417075971254</v>
      </c>
      <c r="E13" s="402"/>
      <c r="F13" s="386" t="s">
        <v>159</v>
      </c>
      <c r="G13" s="387">
        <v>1022.072</v>
      </c>
      <c r="H13" s="387">
        <v>9537</v>
      </c>
      <c r="I13" s="388">
        <v>1.8297519625482244</v>
      </c>
      <c r="K13" s="386" t="s">
        <v>154</v>
      </c>
      <c r="L13" s="387">
        <v>5343.0820000000003</v>
      </c>
      <c r="M13" s="387">
        <v>727.45899999999995</v>
      </c>
      <c r="N13" s="388">
        <v>7.3448565486164865</v>
      </c>
      <c r="P13" s="386" t="s">
        <v>137</v>
      </c>
      <c r="Q13" s="387">
        <v>1712.143</v>
      </c>
      <c r="R13" s="387">
        <v>494.37</v>
      </c>
      <c r="S13" s="388">
        <v>3.4632825616441125</v>
      </c>
    </row>
    <row r="14" spans="1:27" ht="16" thickBot="1">
      <c r="A14" s="386" t="s">
        <v>150</v>
      </c>
      <c r="B14" s="387">
        <v>10828.075000000001</v>
      </c>
      <c r="C14" s="387">
        <v>8894</v>
      </c>
      <c r="D14" s="388">
        <v>2.3907357643688787</v>
      </c>
      <c r="E14" s="402"/>
      <c r="F14" s="392" t="s">
        <v>222</v>
      </c>
      <c r="G14" s="393">
        <v>17411.982</v>
      </c>
      <c r="H14" s="393">
        <v>80484</v>
      </c>
      <c r="I14" s="394">
        <v>3.1487424276482008</v>
      </c>
      <c r="K14" s="386" t="s">
        <v>328</v>
      </c>
      <c r="L14" s="387">
        <v>4418.6210000000001</v>
      </c>
      <c r="M14" s="387">
        <v>539.59299999999996</v>
      </c>
      <c r="N14" s="388">
        <v>8.1888034129427183</v>
      </c>
      <c r="P14" s="386" t="s">
        <v>157</v>
      </c>
      <c r="Q14" s="387">
        <v>1415.8689999999999</v>
      </c>
      <c r="R14" s="387">
        <v>290.89</v>
      </c>
      <c r="S14" s="388">
        <v>4.8673691085977513</v>
      </c>
    </row>
    <row r="15" spans="1:27" ht="15.5">
      <c r="A15" s="386" t="s">
        <v>140</v>
      </c>
      <c r="B15" s="387">
        <v>6660.5069999999996</v>
      </c>
      <c r="C15" s="387">
        <v>6843</v>
      </c>
      <c r="D15" s="388">
        <v>3.2597148994337042</v>
      </c>
      <c r="E15" s="402"/>
      <c r="F15"/>
      <c r="G15"/>
      <c r="H15"/>
      <c r="I15"/>
      <c r="K15" s="386" t="s">
        <v>155</v>
      </c>
      <c r="L15" s="387">
        <v>4100.84</v>
      </c>
      <c r="M15" s="387">
        <v>1003.689</v>
      </c>
      <c r="N15" s="388">
        <v>4.0857676033113846</v>
      </c>
      <c r="P15" s="386" t="s">
        <v>461</v>
      </c>
      <c r="Q15" s="387">
        <v>964.87900000000002</v>
      </c>
      <c r="R15" s="387">
        <v>129.245</v>
      </c>
      <c r="S15" s="388">
        <v>7.4655035011025568</v>
      </c>
      <c r="U15" s="314"/>
      <c r="V15" s="314"/>
      <c r="W15" s="314"/>
      <c r="X15" s="314"/>
    </row>
    <row r="16" spans="1:27" ht="15.5">
      <c r="A16" s="386" t="s">
        <v>137</v>
      </c>
      <c r="B16" s="387">
        <v>5485.5749999999998</v>
      </c>
      <c r="C16" s="387">
        <v>19789</v>
      </c>
      <c r="D16" s="388">
        <v>3.3595999769721567</v>
      </c>
      <c r="E16" s="402"/>
      <c r="F16"/>
      <c r="G16"/>
      <c r="H16"/>
      <c r="I16"/>
      <c r="K16" s="386" t="s">
        <v>137</v>
      </c>
      <c r="L16" s="387">
        <v>4020.2840000000001</v>
      </c>
      <c r="M16" s="387">
        <v>1194.5940000000001</v>
      </c>
      <c r="N16" s="388">
        <v>3.3653977836821549</v>
      </c>
      <c r="P16" s="386" t="s">
        <v>151</v>
      </c>
      <c r="Q16" s="387">
        <v>903.97199999999998</v>
      </c>
      <c r="R16" s="387">
        <v>291.99200000000002</v>
      </c>
      <c r="S16" s="388">
        <v>3.0958793391599766</v>
      </c>
      <c r="U16" s="314"/>
      <c r="V16" s="314"/>
      <c r="W16" s="314"/>
      <c r="X16" s="314"/>
    </row>
    <row r="17" spans="1:24" ht="15.5">
      <c r="A17" s="386" t="s">
        <v>151</v>
      </c>
      <c r="B17" s="387">
        <v>3928.7530000000002</v>
      </c>
      <c r="C17" s="387">
        <v>2284</v>
      </c>
      <c r="D17" s="388">
        <v>3.5302258084806222</v>
      </c>
      <c r="E17" s="401"/>
      <c r="F17"/>
      <c r="G17"/>
      <c r="H17"/>
      <c r="I17"/>
      <c r="K17" s="386" t="s">
        <v>139</v>
      </c>
      <c r="L17" s="387">
        <v>3047.9079999999999</v>
      </c>
      <c r="M17" s="387">
        <v>776.65</v>
      </c>
      <c r="N17" s="388">
        <v>3.9244292795982747</v>
      </c>
      <c r="P17" s="386" t="s">
        <v>146</v>
      </c>
      <c r="Q17" s="387">
        <v>623.18700000000001</v>
      </c>
      <c r="R17" s="387">
        <v>203.53899999999999</v>
      </c>
      <c r="S17" s="388">
        <v>3.0617572062356602</v>
      </c>
      <c r="U17" s="314"/>
      <c r="V17" s="314"/>
      <c r="W17" s="314"/>
      <c r="X17" s="314"/>
    </row>
    <row r="18" spans="1:24" ht="16" thickBot="1">
      <c r="A18" s="386" t="s">
        <v>138</v>
      </c>
      <c r="B18" s="387">
        <v>2970.2829999999999</v>
      </c>
      <c r="C18" s="387">
        <v>2897</v>
      </c>
      <c r="D18" s="388">
        <v>3.6536733755003334</v>
      </c>
      <c r="E18" s="406"/>
      <c r="K18" s="386" t="s">
        <v>151</v>
      </c>
      <c r="L18" s="387">
        <v>2374.8049999999998</v>
      </c>
      <c r="M18" s="387">
        <v>742.97799999999995</v>
      </c>
      <c r="N18" s="388">
        <v>3.1963328658452874</v>
      </c>
      <c r="P18" s="386" t="s">
        <v>155</v>
      </c>
      <c r="Q18" s="387">
        <v>467.68900000000002</v>
      </c>
      <c r="R18" s="387">
        <v>97.55</v>
      </c>
      <c r="S18" s="388">
        <v>4.7943516145566383</v>
      </c>
      <c r="U18" s="314"/>
      <c r="V18" s="314"/>
      <c r="W18" s="314"/>
      <c r="X18" s="314"/>
    </row>
    <row r="19" spans="1:24" ht="16" thickBot="1">
      <c r="A19" s="386" t="s">
        <v>157</v>
      </c>
      <c r="B19" s="387">
        <v>1679.143</v>
      </c>
      <c r="C19" s="387">
        <v>4175</v>
      </c>
      <c r="D19" s="388">
        <v>3.5650216027430708</v>
      </c>
      <c r="E19" s="407"/>
      <c r="K19" s="386" t="s">
        <v>145</v>
      </c>
      <c r="L19" s="387">
        <v>1687.26</v>
      </c>
      <c r="M19" s="387">
        <v>480.04</v>
      </c>
      <c r="N19" s="388">
        <v>3.5148320973252227</v>
      </c>
      <c r="P19" s="392" t="s">
        <v>222</v>
      </c>
      <c r="Q19" s="393">
        <v>31732.207999999999</v>
      </c>
      <c r="R19" s="393">
        <v>6689.1639999999998</v>
      </c>
      <c r="S19" s="394">
        <v>4.7438226959303131</v>
      </c>
      <c r="U19" s="314"/>
      <c r="V19" s="314"/>
      <c r="W19" s="314"/>
      <c r="X19" s="314"/>
    </row>
    <row r="20" spans="1:24" ht="15" customHeight="1" thickBot="1">
      <c r="A20" s="392" t="s">
        <v>222</v>
      </c>
      <c r="B20" s="393">
        <v>174373.03700000001</v>
      </c>
      <c r="C20" s="393">
        <v>253057</v>
      </c>
      <c r="D20" s="394">
        <v>2.7641573330887903</v>
      </c>
      <c r="E20" s="407"/>
      <c r="F20" s="314"/>
      <c r="G20" s="314"/>
      <c r="H20" s="314"/>
      <c r="K20" s="386" t="s">
        <v>146</v>
      </c>
      <c r="L20" s="387">
        <v>1686.2819999999999</v>
      </c>
      <c r="M20" s="387">
        <v>328.22800000000001</v>
      </c>
      <c r="N20" s="388">
        <v>5.1375324469576027</v>
      </c>
      <c r="P20"/>
      <c r="Q20"/>
      <c r="R20"/>
      <c r="S20"/>
      <c r="U20" s="314"/>
      <c r="V20" s="314"/>
      <c r="W20" s="314"/>
      <c r="X20" s="314"/>
    </row>
    <row r="21" spans="1:24" ht="15.5">
      <c r="F21" s="314"/>
      <c r="G21" s="314"/>
      <c r="H21" s="314"/>
      <c r="K21" s="386" t="s">
        <v>450</v>
      </c>
      <c r="L21" s="387">
        <v>1326.1980000000001</v>
      </c>
      <c r="M21" s="387">
        <v>41.671999999999997</v>
      </c>
      <c r="N21" s="388">
        <v>31.824678441159538</v>
      </c>
      <c r="P21"/>
      <c r="Q21"/>
      <c r="R21"/>
      <c r="S21"/>
    </row>
    <row r="22" spans="1:24" ht="15.5">
      <c r="A22"/>
      <c r="B22"/>
      <c r="C22"/>
      <c r="D22"/>
      <c r="E22" s="314"/>
      <c r="F22" s="314"/>
      <c r="G22" s="314"/>
      <c r="H22" s="314"/>
      <c r="I22" s="314"/>
      <c r="J22" s="314"/>
      <c r="K22" s="386" t="s">
        <v>152</v>
      </c>
      <c r="L22" s="387">
        <v>1245.232</v>
      </c>
      <c r="M22" s="387">
        <v>337.52800000000002</v>
      </c>
      <c r="N22" s="388">
        <v>3.6892702235073829</v>
      </c>
    </row>
    <row r="23" spans="1:24" ht="16" thickBot="1">
      <c r="A23"/>
      <c r="B23"/>
      <c r="C23"/>
      <c r="D23"/>
      <c r="E23" s="314"/>
      <c r="F23" s="314"/>
      <c r="G23" s="314"/>
      <c r="H23" s="314"/>
      <c r="I23" s="314"/>
      <c r="J23" s="314"/>
      <c r="K23" s="386" t="s">
        <v>158</v>
      </c>
      <c r="L23" s="387">
        <v>1087.67</v>
      </c>
      <c r="M23" s="387">
        <v>329.03100000000001</v>
      </c>
      <c r="N23" s="388">
        <v>3.3056763648410028</v>
      </c>
      <c r="P23"/>
      <c r="Q23"/>
      <c r="R23"/>
      <c r="S23"/>
    </row>
    <row r="24" spans="1:24" ht="16" thickBot="1">
      <c r="A24"/>
      <c r="B24"/>
      <c r="C24"/>
      <c r="D24"/>
      <c r="E24" s="314"/>
      <c r="F24" s="314"/>
      <c r="G24" s="314"/>
      <c r="H24" s="314"/>
      <c r="I24" s="314"/>
      <c r="J24" s="314"/>
      <c r="K24" s="392" t="s">
        <v>222</v>
      </c>
      <c r="L24" s="393">
        <v>89409.024999999994</v>
      </c>
      <c r="M24" s="393">
        <v>20246.332999999999</v>
      </c>
      <c r="N24" s="394">
        <v>4.4160601823549976</v>
      </c>
      <c r="O24"/>
      <c r="P24"/>
      <c r="Q24"/>
      <c r="R24"/>
      <c r="S24"/>
      <c r="T24"/>
    </row>
    <row r="25" spans="1:24">
      <c r="A25"/>
      <c r="B25"/>
      <c r="C25"/>
      <c r="D25"/>
      <c r="E25"/>
      <c r="F25"/>
      <c r="G25"/>
      <c r="H25" s="314"/>
      <c r="I25" s="314"/>
      <c r="J25" s="314"/>
      <c r="K25"/>
      <c r="L25"/>
      <c r="M25"/>
      <c r="N25"/>
      <c r="O25"/>
      <c r="P25"/>
      <c r="Q25"/>
      <c r="R25"/>
      <c r="S25"/>
      <c r="T25"/>
    </row>
    <row r="26" spans="1:24">
      <c r="E26"/>
      <c r="F26"/>
      <c r="G26"/>
      <c r="H26"/>
      <c r="I26"/>
      <c r="J26" s="314"/>
      <c r="K26"/>
      <c r="L26"/>
      <c r="M26"/>
      <c r="N26"/>
      <c r="O26"/>
      <c r="P26"/>
      <c r="Q26"/>
      <c r="R26"/>
      <c r="S26"/>
      <c r="T26"/>
    </row>
    <row r="27" spans="1:24">
      <c r="D27"/>
      <c r="E27"/>
      <c r="F27"/>
      <c r="G27"/>
      <c r="H27"/>
      <c r="I27"/>
      <c r="J27" s="314"/>
      <c r="O27"/>
      <c r="P27"/>
      <c r="Q27"/>
      <c r="R27"/>
      <c r="S27"/>
      <c r="T27"/>
    </row>
    <row r="28" spans="1:24">
      <c r="A28"/>
      <c r="B28"/>
      <c r="C28"/>
      <c r="D28"/>
      <c r="E28"/>
      <c r="F28"/>
      <c r="G28"/>
      <c r="H28"/>
      <c r="I28"/>
      <c r="J28" s="314"/>
      <c r="K28"/>
      <c r="L28"/>
      <c r="M28"/>
      <c r="N28"/>
      <c r="O28"/>
      <c r="P28"/>
      <c r="Q28"/>
      <c r="R28"/>
      <c r="S28"/>
      <c r="T28"/>
    </row>
    <row r="29" spans="1:24">
      <c r="A29"/>
      <c r="B29"/>
      <c r="C29"/>
      <c r="D29"/>
      <c r="E29"/>
      <c r="F29"/>
      <c r="G29"/>
      <c r="H29"/>
      <c r="I29"/>
      <c r="J29" s="314"/>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4"/>
      <c r="B152" s="314"/>
      <c r="C152" s="314"/>
      <c r="D152" s="314"/>
      <c r="E152" s="314"/>
      <c r="F152" s="314"/>
      <c r="G152" s="314"/>
      <c r="H152" s="314"/>
      <c r="I152" s="314"/>
      <c r="J152" s="314"/>
      <c r="K152" s="314"/>
    </row>
    <row r="153" spans="1:12">
      <c r="A153" s="314"/>
      <c r="B153" s="314"/>
      <c r="C153" s="314"/>
      <c r="D153" s="314"/>
      <c r="E153" s="314"/>
      <c r="F153" s="314"/>
      <c r="G153" s="314"/>
      <c r="H153" s="314"/>
      <c r="I153" s="314"/>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27" customWidth="1"/>
    <col min="2" max="2" width="14.26953125" style="327" customWidth="1"/>
    <col min="3" max="3" width="13.7265625" style="327" customWidth="1"/>
    <col min="4" max="4" width="15" style="327" customWidth="1"/>
    <col min="5" max="5" width="14.26953125" style="327" customWidth="1"/>
    <col min="6" max="6" width="18.453125" style="327" customWidth="1"/>
    <col min="7" max="7" width="9.1796875" style="327"/>
    <col min="8" max="8" width="18.81640625" style="327" bestFit="1" customWidth="1"/>
    <col min="9" max="9" width="12.54296875" style="327" customWidth="1"/>
    <col min="10" max="251" width="9.1796875" style="327"/>
    <col min="252" max="252" width="4.453125" style="327" customWidth="1"/>
    <col min="253" max="253" width="20.81640625" style="327" customWidth="1"/>
    <col min="254" max="255" width="12" style="327" customWidth="1"/>
    <col min="256" max="256" width="14.54296875" style="327" customWidth="1"/>
    <col min="257" max="257" width="12.453125" style="327" customWidth="1"/>
    <col min="258" max="258" width="19.7265625" style="327" customWidth="1"/>
    <col min="259" max="259" width="9.1796875" style="327"/>
    <col min="260" max="260" width="16.81640625" style="327" customWidth="1"/>
    <col min="261" max="261" width="12.54296875" style="327" customWidth="1"/>
    <col min="262" max="262" width="11.7265625" style="327" customWidth="1"/>
    <col min="263" max="263" width="12.26953125" style="327" customWidth="1"/>
    <col min="264" max="507" width="9.1796875" style="327"/>
    <col min="508" max="508" width="4.453125" style="327" customWidth="1"/>
    <col min="509" max="509" width="20.81640625" style="327" customWidth="1"/>
    <col min="510" max="511" width="12" style="327" customWidth="1"/>
    <col min="512" max="512" width="14.54296875" style="327" customWidth="1"/>
    <col min="513" max="513" width="12.453125" style="327" customWidth="1"/>
    <col min="514" max="514" width="19.7265625" style="327" customWidth="1"/>
    <col min="515" max="515" width="9.1796875" style="327"/>
    <col min="516" max="516" width="16.81640625" style="327" customWidth="1"/>
    <col min="517" max="517" width="12.54296875" style="327" customWidth="1"/>
    <col min="518" max="518" width="11.7265625" style="327" customWidth="1"/>
    <col min="519" max="519" width="12.26953125" style="327" customWidth="1"/>
    <col min="520" max="763" width="9.1796875" style="327"/>
    <col min="764" max="764" width="4.453125" style="327" customWidth="1"/>
    <col min="765" max="765" width="20.81640625" style="327" customWidth="1"/>
    <col min="766" max="767" width="12" style="327" customWidth="1"/>
    <col min="768" max="768" width="14.54296875" style="327" customWidth="1"/>
    <col min="769" max="769" width="12.453125" style="327" customWidth="1"/>
    <col min="770" max="770" width="19.7265625" style="327" customWidth="1"/>
    <col min="771" max="771" width="9.1796875" style="327"/>
    <col min="772" max="772" width="16.81640625" style="327" customWidth="1"/>
    <col min="773" max="773" width="12.54296875" style="327" customWidth="1"/>
    <col min="774" max="774" width="11.7265625" style="327" customWidth="1"/>
    <col min="775" max="775" width="12.26953125" style="327" customWidth="1"/>
    <col min="776" max="1019" width="9.1796875" style="327"/>
    <col min="1020" max="1020" width="4.453125" style="327" customWidth="1"/>
    <col min="1021" max="1021" width="20.81640625" style="327" customWidth="1"/>
    <col min="1022" max="1023" width="12" style="327" customWidth="1"/>
    <col min="1024" max="1024" width="14.54296875" style="327" customWidth="1"/>
    <col min="1025" max="1025" width="12.453125" style="327" customWidth="1"/>
    <col min="1026" max="1026" width="19.7265625" style="327" customWidth="1"/>
    <col min="1027" max="1027" width="9.1796875" style="327"/>
    <col min="1028" max="1028" width="16.81640625" style="327" customWidth="1"/>
    <col min="1029" max="1029" width="12.54296875" style="327" customWidth="1"/>
    <col min="1030" max="1030" width="11.7265625" style="327" customWidth="1"/>
    <col min="1031" max="1031" width="12.26953125" style="327" customWidth="1"/>
    <col min="1032" max="1275" width="9.1796875" style="327"/>
    <col min="1276" max="1276" width="4.453125" style="327" customWidth="1"/>
    <col min="1277" max="1277" width="20.81640625" style="327" customWidth="1"/>
    <col min="1278" max="1279" width="12" style="327" customWidth="1"/>
    <col min="1280" max="1280" width="14.54296875" style="327" customWidth="1"/>
    <col min="1281" max="1281" width="12.453125" style="327" customWidth="1"/>
    <col min="1282" max="1282" width="19.7265625" style="327" customWidth="1"/>
    <col min="1283" max="1283" width="9.1796875" style="327"/>
    <col min="1284" max="1284" width="16.81640625" style="327" customWidth="1"/>
    <col min="1285" max="1285" width="12.54296875" style="327" customWidth="1"/>
    <col min="1286" max="1286" width="11.7265625" style="327" customWidth="1"/>
    <col min="1287" max="1287" width="12.26953125" style="327" customWidth="1"/>
    <col min="1288" max="1531" width="9.1796875" style="327"/>
    <col min="1532" max="1532" width="4.453125" style="327" customWidth="1"/>
    <col min="1533" max="1533" width="20.81640625" style="327" customWidth="1"/>
    <col min="1534" max="1535" width="12" style="327" customWidth="1"/>
    <col min="1536" max="1536" width="14.54296875" style="327" customWidth="1"/>
    <col min="1537" max="1537" width="12.453125" style="327" customWidth="1"/>
    <col min="1538" max="1538" width="19.7265625" style="327" customWidth="1"/>
    <col min="1539" max="1539" width="9.1796875" style="327"/>
    <col min="1540" max="1540" width="16.81640625" style="327" customWidth="1"/>
    <col min="1541" max="1541" width="12.54296875" style="327" customWidth="1"/>
    <col min="1542" max="1542" width="11.7265625" style="327" customWidth="1"/>
    <col min="1543" max="1543" width="12.26953125" style="327" customWidth="1"/>
    <col min="1544" max="1787" width="9.1796875" style="327"/>
    <col min="1788" max="1788" width="4.453125" style="327" customWidth="1"/>
    <col min="1789" max="1789" width="20.81640625" style="327" customWidth="1"/>
    <col min="1790" max="1791" width="12" style="327" customWidth="1"/>
    <col min="1792" max="1792" width="14.54296875" style="327" customWidth="1"/>
    <col min="1793" max="1793" width="12.453125" style="327" customWidth="1"/>
    <col min="1794" max="1794" width="19.7265625" style="327" customWidth="1"/>
    <col min="1795" max="1795" width="9.1796875" style="327"/>
    <col min="1796" max="1796" width="16.81640625" style="327" customWidth="1"/>
    <col min="1797" max="1797" width="12.54296875" style="327" customWidth="1"/>
    <col min="1798" max="1798" width="11.7265625" style="327" customWidth="1"/>
    <col min="1799" max="1799" width="12.26953125" style="327" customWidth="1"/>
    <col min="1800" max="2043" width="9.1796875" style="327"/>
    <col min="2044" max="2044" width="4.453125" style="327" customWidth="1"/>
    <col min="2045" max="2045" width="20.81640625" style="327" customWidth="1"/>
    <col min="2046" max="2047" width="12" style="327" customWidth="1"/>
    <col min="2048" max="2048" width="14.54296875" style="327" customWidth="1"/>
    <col min="2049" max="2049" width="12.453125" style="327" customWidth="1"/>
    <col min="2050" max="2050" width="19.7265625" style="327" customWidth="1"/>
    <col min="2051" max="2051" width="9.1796875" style="327"/>
    <col min="2052" max="2052" width="16.81640625" style="327" customWidth="1"/>
    <col min="2053" max="2053" width="12.54296875" style="327" customWidth="1"/>
    <col min="2054" max="2054" width="11.7265625" style="327" customWidth="1"/>
    <col min="2055" max="2055" width="12.26953125" style="327" customWidth="1"/>
    <col min="2056" max="2299" width="9.1796875" style="327"/>
    <col min="2300" max="2300" width="4.453125" style="327" customWidth="1"/>
    <col min="2301" max="2301" width="20.81640625" style="327" customWidth="1"/>
    <col min="2302" max="2303" width="12" style="327" customWidth="1"/>
    <col min="2304" max="2304" width="14.54296875" style="327" customWidth="1"/>
    <col min="2305" max="2305" width="12.453125" style="327" customWidth="1"/>
    <col min="2306" max="2306" width="19.7265625" style="327" customWidth="1"/>
    <col min="2307" max="2307" width="9.1796875" style="327"/>
    <col min="2308" max="2308" width="16.81640625" style="327" customWidth="1"/>
    <col min="2309" max="2309" width="12.54296875" style="327" customWidth="1"/>
    <col min="2310" max="2310" width="11.7265625" style="327" customWidth="1"/>
    <col min="2311" max="2311" width="12.26953125" style="327" customWidth="1"/>
    <col min="2312" max="2555" width="9.1796875" style="327"/>
    <col min="2556" max="2556" width="4.453125" style="327" customWidth="1"/>
    <col min="2557" max="2557" width="20.81640625" style="327" customWidth="1"/>
    <col min="2558" max="2559" width="12" style="327" customWidth="1"/>
    <col min="2560" max="2560" width="14.54296875" style="327" customWidth="1"/>
    <col min="2561" max="2561" width="12.453125" style="327" customWidth="1"/>
    <col min="2562" max="2562" width="19.7265625" style="327" customWidth="1"/>
    <col min="2563" max="2563" width="9.1796875" style="327"/>
    <col min="2564" max="2564" width="16.81640625" style="327" customWidth="1"/>
    <col min="2565" max="2565" width="12.54296875" style="327" customWidth="1"/>
    <col min="2566" max="2566" width="11.7265625" style="327" customWidth="1"/>
    <col min="2567" max="2567" width="12.26953125" style="327" customWidth="1"/>
    <col min="2568" max="2811" width="9.1796875" style="327"/>
    <col min="2812" max="2812" width="4.453125" style="327" customWidth="1"/>
    <col min="2813" max="2813" width="20.81640625" style="327" customWidth="1"/>
    <col min="2814" max="2815" width="12" style="327" customWidth="1"/>
    <col min="2816" max="2816" width="14.54296875" style="327" customWidth="1"/>
    <col min="2817" max="2817" width="12.453125" style="327" customWidth="1"/>
    <col min="2818" max="2818" width="19.7265625" style="327" customWidth="1"/>
    <col min="2819" max="2819" width="9.1796875" style="327"/>
    <col min="2820" max="2820" width="16.81640625" style="327" customWidth="1"/>
    <col min="2821" max="2821" width="12.54296875" style="327" customWidth="1"/>
    <col min="2822" max="2822" width="11.7265625" style="327" customWidth="1"/>
    <col min="2823" max="2823" width="12.26953125" style="327" customWidth="1"/>
    <col min="2824" max="3067" width="9.1796875" style="327"/>
    <col min="3068" max="3068" width="4.453125" style="327" customWidth="1"/>
    <col min="3069" max="3069" width="20.81640625" style="327" customWidth="1"/>
    <col min="3070" max="3071" width="12" style="327" customWidth="1"/>
    <col min="3072" max="3072" width="14.54296875" style="327" customWidth="1"/>
    <col min="3073" max="3073" width="12.453125" style="327" customWidth="1"/>
    <col min="3074" max="3074" width="19.7265625" style="327" customWidth="1"/>
    <col min="3075" max="3075" width="9.1796875" style="327"/>
    <col min="3076" max="3076" width="16.81640625" style="327" customWidth="1"/>
    <col min="3077" max="3077" width="12.54296875" style="327" customWidth="1"/>
    <col min="3078" max="3078" width="11.7265625" style="327" customWidth="1"/>
    <col min="3079" max="3079" width="12.26953125" style="327" customWidth="1"/>
    <col min="3080" max="3323" width="9.1796875" style="327"/>
    <col min="3324" max="3324" width="4.453125" style="327" customWidth="1"/>
    <col min="3325" max="3325" width="20.81640625" style="327" customWidth="1"/>
    <col min="3326" max="3327" width="12" style="327" customWidth="1"/>
    <col min="3328" max="3328" width="14.54296875" style="327" customWidth="1"/>
    <col min="3329" max="3329" width="12.453125" style="327" customWidth="1"/>
    <col min="3330" max="3330" width="19.7265625" style="327" customWidth="1"/>
    <col min="3331" max="3331" width="9.1796875" style="327"/>
    <col min="3332" max="3332" width="16.81640625" style="327" customWidth="1"/>
    <col min="3333" max="3333" width="12.54296875" style="327" customWidth="1"/>
    <col min="3334" max="3334" width="11.7265625" style="327" customWidth="1"/>
    <col min="3335" max="3335" width="12.26953125" style="327" customWidth="1"/>
    <col min="3336" max="3579" width="9.1796875" style="327"/>
    <col min="3580" max="3580" width="4.453125" style="327" customWidth="1"/>
    <col min="3581" max="3581" width="20.81640625" style="327" customWidth="1"/>
    <col min="3582" max="3583" width="12" style="327" customWidth="1"/>
    <col min="3584" max="3584" width="14.54296875" style="327" customWidth="1"/>
    <col min="3585" max="3585" width="12.453125" style="327" customWidth="1"/>
    <col min="3586" max="3586" width="19.7265625" style="327" customWidth="1"/>
    <col min="3587" max="3587" width="9.1796875" style="327"/>
    <col min="3588" max="3588" width="16.81640625" style="327" customWidth="1"/>
    <col min="3589" max="3589" width="12.54296875" style="327" customWidth="1"/>
    <col min="3590" max="3590" width="11.7265625" style="327" customWidth="1"/>
    <col min="3591" max="3591" width="12.26953125" style="327" customWidth="1"/>
    <col min="3592" max="3835" width="9.1796875" style="327"/>
    <col min="3836" max="3836" width="4.453125" style="327" customWidth="1"/>
    <col min="3837" max="3837" width="20.81640625" style="327" customWidth="1"/>
    <col min="3838" max="3839" width="12" style="327" customWidth="1"/>
    <col min="3840" max="3840" width="14.54296875" style="327" customWidth="1"/>
    <col min="3841" max="3841" width="12.453125" style="327" customWidth="1"/>
    <col min="3842" max="3842" width="19.7265625" style="327" customWidth="1"/>
    <col min="3843" max="3843" width="9.1796875" style="327"/>
    <col min="3844" max="3844" width="16.81640625" style="327" customWidth="1"/>
    <col min="3845" max="3845" width="12.54296875" style="327" customWidth="1"/>
    <col min="3846" max="3846" width="11.7265625" style="327" customWidth="1"/>
    <col min="3847" max="3847" width="12.26953125" style="327" customWidth="1"/>
    <col min="3848" max="4091" width="9.1796875" style="327"/>
    <col min="4092" max="4092" width="4.453125" style="327" customWidth="1"/>
    <col min="4093" max="4093" width="20.81640625" style="327" customWidth="1"/>
    <col min="4094" max="4095" width="12" style="327" customWidth="1"/>
    <col min="4096" max="4096" width="14.54296875" style="327" customWidth="1"/>
    <col min="4097" max="4097" width="12.453125" style="327" customWidth="1"/>
    <col min="4098" max="4098" width="19.7265625" style="327" customWidth="1"/>
    <col min="4099" max="4099" width="9.1796875" style="327"/>
    <col min="4100" max="4100" width="16.81640625" style="327" customWidth="1"/>
    <col min="4101" max="4101" width="12.54296875" style="327" customWidth="1"/>
    <col min="4102" max="4102" width="11.7265625" style="327" customWidth="1"/>
    <col min="4103" max="4103" width="12.26953125" style="327" customWidth="1"/>
    <col min="4104" max="4347" width="9.1796875" style="327"/>
    <col min="4348" max="4348" width="4.453125" style="327" customWidth="1"/>
    <col min="4349" max="4349" width="20.81640625" style="327" customWidth="1"/>
    <col min="4350" max="4351" width="12" style="327" customWidth="1"/>
    <col min="4352" max="4352" width="14.54296875" style="327" customWidth="1"/>
    <col min="4353" max="4353" width="12.453125" style="327" customWidth="1"/>
    <col min="4354" max="4354" width="19.7265625" style="327" customWidth="1"/>
    <col min="4355" max="4355" width="9.1796875" style="327"/>
    <col min="4356" max="4356" width="16.81640625" style="327" customWidth="1"/>
    <col min="4357" max="4357" width="12.54296875" style="327" customWidth="1"/>
    <col min="4358" max="4358" width="11.7265625" style="327" customWidth="1"/>
    <col min="4359" max="4359" width="12.26953125" style="327" customWidth="1"/>
    <col min="4360" max="4603" width="9.1796875" style="327"/>
    <col min="4604" max="4604" width="4.453125" style="327" customWidth="1"/>
    <col min="4605" max="4605" width="20.81640625" style="327" customWidth="1"/>
    <col min="4606" max="4607" width="12" style="327" customWidth="1"/>
    <col min="4608" max="4608" width="14.54296875" style="327" customWidth="1"/>
    <col min="4609" max="4609" width="12.453125" style="327" customWidth="1"/>
    <col min="4610" max="4610" width="19.7265625" style="327" customWidth="1"/>
    <col min="4611" max="4611" width="9.1796875" style="327"/>
    <col min="4612" max="4612" width="16.81640625" style="327" customWidth="1"/>
    <col min="4613" max="4613" width="12.54296875" style="327" customWidth="1"/>
    <col min="4614" max="4614" width="11.7265625" style="327" customWidth="1"/>
    <col min="4615" max="4615" width="12.26953125" style="327" customWidth="1"/>
    <col min="4616" max="4859" width="9.1796875" style="327"/>
    <col min="4860" max="4860" width="4.453125" style="327" customWidth="1"/>
    <col min="4861" max="4861" width="20.81640625" style="327" customWidth="1"/>
    <col min="4862" max="4863" width="12" style="327" customWidth="1"/>
    <col min="4864" max="4864" width="14.54296875" style="327" customWidth="1"/>
    <col min="4865" max="4865" width="12.453125" style="327" customWidth="1"/>
    <col min="4866" max="4866" width="19.7265625" style="327" customWidth="1"/>
    <col min="4867" max="4867" width="9.1796875" style="327"/>
    <col min="4868" max="4868" width="16.81640625" style="327" customWidth="1"/>
    <col min="4869" max="4869" width="12.54296875" style="327" customWidth="1"/>
    <col min="4870" max="4870" width="11.7265625" style="327" customWidth="1"/>
    <col min="4871" max="4871" width="12.26953125" style="327" customWidth="1"/>
    <col min="4872" max="5115" width="9.1796875" style="327"/>
    <col min="5116" max="5116" width="4.453125" style="327" customWidth="1"/>
    <col min="5117" max="5117" width="20.81640625" style="327" customWidth="1"/>
    <col min="5118" max="5119" width="12" style="327" customWidth="1"/>
    <col min="5120" max="5120" width="14.54296875" style="327" customWidth="1"/>
    <col min="5121" max="5121" width="12.453125" style="327" customWidth="1"/>
    <col min="5122" max="5122" width="19.7265625" style="327" customWidth="1"/>
    <col min="5123" max="5123" width="9.1796875" style="327"/>
    <col min="5124" max="5124" width="16.81640625" style="327" customWidth="1"/>
    <col min="5125" max="5125" width="12.54296875" style="327" customWidth="1"/>
    <col min="5126" max="5126" width="11.7265625" style="327" customWidth="1"/>
    <col min="5127" max="5127" width="12.26953125" style="327" customWidth="1"/>
    <col min="5128" max="5371" width="9.1796875" style="327"/>
    <col min="5372" max="5372" width="4.453125" style="327" customWidth="1"/>
    <col min="5373" max="5373" width="20.81640625" style="327" customWidth="1"/>
    <col min="5374" max="5375" width="12" style="327" customWidth="1"/>
    <col min="5376" max="5376" width="14.54296875" style="327" customWidth="1"/>
    <col min="5377" max="5377" width="12.453125" style="327" customWidth="1"/>
    <col min="5378" max="5378" width="19.7265625" style="327" customWidth="1"/>
    <col min="5379" max="5379" width="9.1796875" style="327"/>
    <col min="5380" max="5380" width="16.81640625" style="327" customWidth="1"/>
    <col min="5381" max="5381" width="12.54296875" style="327" customWidth="1"/>
    <col min="5382" max="5382" width="11.7265625" style="327" customWidth="1"/>
    <col min="5383" max="5383" width="12.26953125" style="327" customWidth="1"/>
    <col min="5384" max="5627" width="9.1796875" style="327"/>
    <col min="5628" max="5628" width="4.453125" style="327" customWidth="1"/>
    <col min="5629" max="5629" width="20.81640625" style="327" customWidth="1"/>
    <col min="5630" max="5631" width="12" style="327" customWidth="1"/>
    <col min="5632" max="5632" width="14.54296875" style="327" customWidth="1"/>
    <col min="5633" max="5633" width="12.453125" style="327" customWidth="1"/>
    <col min="5634" max="5634" width="19.7265625" style="327" customWidth="1"/>
    <col min="5635" max="5635" width="9.1796875" style="327"/>
    <col min="5636" max="5636" width="16.81640625" style="327" customWidth="1"/>
    <col min="5637" max="5637" width="12.54296875" style="327" customWidth="1"/>
    <col min="5638" max="5638" width="11.7265625" style="327" customWidth="1"/>
    <col min="5639" max="5639" width="12.26953125" style="327" customWidth="1"/>
    <col min="5640" max="5883" width="9.1796875" style="327"/>
    <col min="5884" max="5884" width="4.453125" style="327" customWidth="1"/>
    <col min="5885" max="5885" width="20.81640625" style="327" customWidth="1"/>
    <col min="5886" max="5887" width="12" style="327" customWidth="1"/>
    <col min="5888" max="5888" width="14.54296875" style="327" customWidth="1"/>
    <col min="5889" max="5889" width="12.453125" style="327" customWidth="1"/>
    <col min="5890" max="5890" width="19.7265625" style="327" customWidth="1"/>
    <col min="5891" max="5891" width="9.1796875" style="327"/>
    <col min="5892" max="5892" width="16.81640625" style="327" customWidth="1"/>
    <col min="5893" max="5893" width="12.54296875" style="327" customWidth="1"/>
    <col min="5894" max="5894" width="11.7265625" style="327" customWidth="1"/>
    <col min="5895" max="5895" width="12.26953125" style="327" customWidth="1"/>
    <col min="5896" max="6139" width="9.1796875" style="327"/>
    <col min="6140" max="6140" width="4.453125" style="327" customWidth="1"/>
    <col min="6141" max="6141" width="20.81640625" style="327" customWidth="1"/>
    <col min="6142" max="6143" width="12" style="327" customWidth="1"/>
    <col min="6144" max="6144" width="14.54296875" style="327" customWidth="1"/>
    <col min="6145" max="6145" width="12.453125" style="327" customWidth="1"/>
    <col min="6146" max="6146" width="19.7265625" style="327" customWidth="1"/>
    <col min="6147" max="6147" width="9.1796875" style="327"/>
    <col min="6148" max="6148" width="16.81640625" style="327" customWidth="1"/>
    <col min="6149" max="6149" width="12.54296875" style="327" customWidth="1"/>
    <col min="6150" max="6150" width="11.7265625" style="327" customWidth="1"/>
    <col min="6151" max="6151" width="12.26953125" style="327" customWidth="1"/>
    <col min="6152" max="6395" width="9.1796875" style="327"/>
    <col min="6396" max="6396" width="4.453125" style="327" customWidth="1"/>
    <col min="6397" max="6397" width="20.81640625" style="327" customWidth="1"/>
    <col min="6398" max="6399" width="12" style="327" customWidth="1"/>
    <col min="6400" max="6400" width="14.54296875" style="327" customWidth="1"/>
    <col min="6401" max="6401" width="12.453125" style="327" customWidth="1"/>
    <col min="6402" max="6402" width="19.7265625" style="327" customWidth="1"/>
    <col min="6403" max="6403" width="9.1796875" style="327"/>
    <col min="6404" max="6404" width="16.81640625" style="327" customWidth="1"/>
    <col min="6405" max="6405" width="12.54296875" style="327" customWidth="1"/>
    <col min="6406" max="6406" width="11.7265625" style="327" customWidth="1"/>
    <col min="6407" max="6407" width="12.26953125" style="327" customWidth="1"/>
    <col min="6408" max="6651" width="9.1796875" style="327"/>
    <col min="6652" max="6652" width="4.453125" style="327" customWidth="1"/>
    <col min="6653" max="6653" width="20.81640625" style="327" customWidth="1"/>
    <col min="6654" max="6655" width="12" style="327" customWidth="1"/>
    <col min="6656" max="6656" width="14.54296875" style="327" customWidth="1"/>
    <col min="6657" max="6657" width="12.453125" style="327" customWidth="1"/>
    <col min="6658" max="6658" width="19.7265625" style="327" customWidth="1"/>
    <col min="6659" max="6659" width="9.1796875" style="327"/>
    <col min="6660" max="6660" width="16.81640625" style="327" customWidth="1"/>
    <col min="6661" max="6661" width="12.54296875" style="327" customWidth="1"/>
    <col min="6662" max="6662" width="11.7265625" style="327" customWidth="1"/>
    <col min="6663" max="6663" width="12.26953125" style="327" customWidth="1"/>
    <col min="6664" max="6907" width="9.1796875" style="327"/>
    <col min="6908" max="6908" width="4.453125" style="327" customWidth="1"/>
    <col min="6909" max="6909" width="20.81640625" style="327" customWidth="1"/>
    <col min="6910" max="6911" width="12" style="327" customWidth="1"/>
    <col min="6912" max="6912" width="14.54296875" style="327" customWidth="1"/>
    <col min="6913" max="6913" width="12.453125" style="327" customWidth="1"/>
    <col min="6914" max="6914" width="19.7265625" style="327" customWidth="1"/>
    <col min="6915" max="6915" width="9.1796875" style="327"/>
    <col min="6916" max="6916" width="16.81640625" style="327" customWidth="1"/>
    <col min="6917" max="6917" width="12.54296875" style="327" customWidth="1"/>
    <col min="6918" max="6918" width="11.7265625" style="327" customWidth="1"/>
    <col min="6919" max="6919" width="12.26953125" style="327" customWidth="1"/>
    <col min="6920" max="7163" width="9.1796875" style="327"/>
    <col min="7164" max="7164" width="4.453125" style="327" customWidth="1"/>
    <col min="7165" max="7165" width="20.81640625" style="327" customWidth="1"/>
    <col min="7166" max="7167" width="12" style="327" customWidth="1"/>
    <col min="7168" max="7168" width="14.54296875" style="327" customWidth="1"/>
    <col min="7169" max="7169" width="12.453125" style="327" customWidth="1"/>
    <col min="7170" max="7170" width="19.7265625" style="327" customWidth="1"/>
    <col min="7171" max="7171" width="9.1796875" style="327"/>
    <col min="7172" max="7172" width="16.81640625" style="327" customWidth="1"/>
    <col min="7173" max="7173" width="12.54296875" style="327" customWidth="1"/>
    <col min="7174" max="7174" width="11.7265625" style="327" customWidth="1"/>
    <col min="7175" max="7175" width="12.26953125" style="327" customWidth="1"/>
    <col min="7176" max="7419" width="9.1796875" style="327"/>
    <col min="7420" max="7420" width="4.453125" style="327" customWidth="1"/>
    <col min="7421" max="7421" width="20.81640625" style="327" customWidth="1"/>
    <col min="7422" max="7423" width="12" style="327" customWidth="1"/>
    <col min="7424" max="7424" width="14.54296875" style="327" customWidth="1"/>
    <col min="7425" max="7425" width="12.453125" style="327" customWidth="1"/>
    <col min="7426" max="7426" width="19.7265625" style="327" customWidth="1"/>
    <col min="7427" max="7427" width="9.1796875" style="327"/>
    <col min="7428" max="7428" width="16.81640625" style="327" customWidth="1"/>
    <col min="7429" max="7429" width="12.54296875" style="327" customWidth="1"/>
    <col min="7430" max="7430" width="11.7265625" style="327" customWidth="1"/>
    <col min="7431" max="7431" width="12.26953125" style="327" customWidth="1"/>
    <col min="7432" max="7675" width="9.1796875" style="327"/>
    <col min="7676" max="7676" width="4.453125" style="327" customWidth="1"/>
    <col min="7677" max="7677" width="20.81640625" style="327" customWidth="1"/>
    <col min="7678" max="7679" width="12" style="327" customWidth="1"/>
    <col min="7680" max="7680" width="14.54296875" style="327" customWidth="1"/>
    <col min="7681" max="7681" width="12.453125" style="327" customWidth="1"/>
    <col min="7682" max="7682" width="19.7265625" style="327" customWidth="1"/>
    <col min="7683" max="7683" width="9.1796875" style="327"/>
    <col min="7684" max="7684" width="16.81640625" style="327" customWidth="1"/>
    <col min="7685" max="7685" width="12.54296875" style="327" customWidth="1"/>
    <col min="7686" max="7686" width="11.7265625" style="327" customWidth="1"/>
    <col min="7687" max="7687" width="12.26953125" style="327" customWidth="1"/>
    <col min="7688" max="7931" width="9.1796875" style="327"/>
    <col min="7932" max="7932" width="4.453125" style="327" customWidth="1"/>
    <col min="7933" max="7933" width="20.81640625" style="327" customWidth="1"/>
    <col min="7934" max="7935" width="12" style="327" customWidth="1"/>
    <col min="7936" max="7936" width="14.54296875" style="327" customWidth="1"/>
    <col min="7937" max="7937" width="12.453125" style="327" customWidth="1"/>
    <col min="7938" max="7938" width="19.7265625" style="327" customWidth="1"/>
    <col min="7939" max="7939" width="9.1796875" style="327"/>
    <col min="7940" max="7940" width="16.81640625" style="327" customWidth="1"/>
    <col min="7941" max="7941" width="12.54296875" style="327" customWidth="1"/>
    <col min="7942" max="7942" width="11.7265625" style="327" customWidth="1"/>
    <col min="7943" max="7943" width="12.26953125" style="327" customWidth="1"/>
    <col min="7944" max="8187" width="9.1796875" style="327"/>
    <col min="8188" max="8188" width="4.453125" style="327" customWidth="1"/>
    <col min="8189" max="8189" width="20.81640625" style="327" customWidth="1"/>
    <col min="8190" max="8191" width="12" style="327" customWidth="1"/>
    <col min="8192" max="8192" width="14.54296875" style="327" customWidth="1"/>
    <col min="8193" max="8193" width="12.453125" style="327" customWidth="1"/>
    <col min="8194" max="8194" width="19.7265625" style="327" customWidth="1"/>
    <col min="8195" max="8195" width="9.1796875" style="327"/>
    <col min="8196" max="8196" width="16.81640625" style="327" customWidth="1"/>
    <col min="8197" max="8197" width="12.54296875" style="327" customWidth="1"/>
    <col min="8198" max="8198" width="11.7265625" style="327" customWidth="1"/>
    <col min="8199" max="8199" width="12.26953125" style="327" customWidth="1"/>
    <col min="8200" max="8443" width="9.1796875" style="327"/>
    <col min="8444" max="8444" width="4.453125" style="327" customWidth="1"/>
    <col min="8445" max="8445" width="20.81640625" style="327" customWidth="1"/>
    <col min="8446" max="8447" width="12" style="327" customWidth="1"/>
    <col min="8448" max="8448" width="14.54296875" style="327" customWidth="1"/>
    <col min="8449" max="8449" width="12.453125" style="327" customWidth="1"/>
    <col min="8450" max="8450" width="19.7265625" style="327" customWidth="1"/>
    <col min="8451" max="8451" width="9.1796875" style="327"/>
    <col min="8452" max="8452" width="16.81640625" style="327" customWidth="1"/>
    <col min="8453" max="8453" width="12.54296875" style="327" customWidth="1"/>
    <col min="8454" max="8454" width="11.7265625" style="327" customWidth="1"/>
    <col min="8455" max="8455" width="12.26953125" style="327" customWidth="1"/>
    <col min="8456" max="8699" width="9.1796875" style="327"/>
    <col min="8700" max="8700" width="4.453125" style="327" customWidth="1"/>
    <col min="8701" max="8701" width="20.81640625" style="327" customWidth="1"/>
    <col min="8702" max="8703" width="12" style="327" customWidth="1"/>
    <col min="8704" max="8704" width="14.54296875" style="327" customWidth="1"/>
    <col min="8705" max="8705" width="12.453125" style="327" customWidth="1"/>
    <col min="8706" max="8706" width="19.7265625" style="327" customWidth="1"/>
    <col min="8707" max="8707" width="9.1796875" style="327"/>
    <col min="8708" max="8708" width="16.81640625" style="327" customWidth="1"/>
    <col min="8709" max="8709" width="12.54296875" style="327" customWidth="1"/>
    <col min="8710" max="8710" width="11.7265625" style="327" customWidth="1"/>
    <col min="8711" max="8711" width="12.26953125" style="327" customWidth="1"/>
    <col min="8712" max="8955" width="9.1796875" style="327"/>
    <col min="8956" max="8956" width="4.453125" style="327" customWidth="1"/>
    <col min="8957" max="8957" width="20.81640625" style="327" customWidth="1"/>
    <col min="8958" max="8959" width="12" style="327" customWidth="1"/>
    <col min="8960" max="8960" width="14.54296875" style="327" customWidth="1"/>
    <col min="8961" max="8961" width="12.453125" style="327" customWidth="1"/>
    <col min="8962" max="8962" width="19.7265625" style="327" customWidth="1"/>
    <col min="8963" max="8963" width="9.1796875" style="327"/>
    <col min="8964" max="8964" width="16.81640625" style="327" customWidth="1"/>
    <col min="8965" max="8965" width="12.54296875" style="327" customWidth="1"/>
    <col min="8966" max="8966" width="11.7265625" style="327" customWidth="1"/>
    <col min="8967" max="8967" width="12.26953125" style="327" customWidth="1"/>
    <col min="8968" max="9211" width="9.1796875" style="327"/>
    <col min="9212" max="9212" width="4.453125" style="327" customWidth="1"/>
    <col min="9213" max="9213" width="20.81640625" style="327" customWidth="1"/>
    <col min="9214" max="9215" width="12" style="327" customWidth="1"/>
    <col min="9216" max="9216" width="14.54296875" style="327" customWidth="1"/>
    <col min="9217" max="9217" width="12.453125" style="327" customWidth="1"/>
    <col min="9218" max="9218" width="19.7265625" style="327" customWidth="1"/>
    <col min="9219" max="9219" width="9.1796875" style="327"/>
    <col min="9220" max="9220" width="16.81640625" style="327" customWidth="1"/>
    <col min="9221" max="9221" width="12.54296875" style="327" customWidth="1"/>
    <col min="9222" max="9222" width="11.7265625" style="327" customWidth="1"/>
    <col min="9223" max="9223" width="12.26953125" style="327" customWidth="1"/>
    <col min="9224" max="9467" width="9.1796875" style="327"/>
    <col min="9468" max="9468" width="4.453125" style="327" customWidth="1"/>
    <col min="9469" max="9469" width="20.81640625" style="327" customWidth="1"/>
    <col min="9470" max="9471" width="12" style="327" customWidth="1"/>
    <col min="9472" max="9472" width="14.54296875" style="327" customWidth="1"/>
    <col min="9473" max="9473" width="12.453125" style="327" customWidth="1"/>
    <col min="9474" max="9474" width="19.7265625" style="327" customWidth="1"/>
    <col min="9475" max="9475" width="9.1796875" style="327"/>
    <col min="9476" max="9476" width="16.81640625" style="327" customWidth="1"/>
    <col min="9477" max="9477" width="12.54296875" style="327" customWidth="1"/>
    <col min="9478" max="9478" width="11.7265625" style="327" customWidth="1"/>
    <col min="9479" max="9479" width="12.26953125" style="327" customWidth="1"/>
    <col min="9480" max="9723" width="9.1796875" style="327"/>
    <col min="9724" max="9724" width="4.453125" style="327" customWidth="1"/>
    <col min="9725" max="9725" width="20.81640625" style="327" customWidth="1"/>
    <col min="9726" max="9727" width="12" style="327" customWidth="1"/>
    <col min="9728" max="9728" width="14.54296875" style="327" customWidth="1"/>
    <col min="9729" max="9729" width="12.453125" style="327" customWidth="1"/>
    <col min="9730" max="9730" width="19.7265625" style="327" customWidth="1"/>
    <col min="9731" max="9731" width="9.1796875" style="327"/>
    <col min="9732" max="9732" width="16.81640625" style="327" customWidth="1"/>
    <col min="9733" max="9733" width="12.54296875" style="327" customWidth="1"/>
    <col min="9734" max="9734" width="11.7265625" style="327" customWidth="1"/>
    <col min="9735" max="9735" width="12.26953125" style="327" customWidth="1"/>
    <col min="9736" max="9979" width="9.1796875" style="327"/>
    <col min="9980" max="9980" width="4.453125" style="327" customWidth="1"/>
    <col min="9981" max="9981" width="20.81640625" style="327" customWidth="1"/>
    <col min="9982" max="9983" width="12" style="327" customWidth="1"/>
    <col min="9984" max="9984" width="14.54296875" style="327" customWidth="1"/>
    <col min="9985" max="9985" width="12.453125" style="327" customWidth="1"/>
    <col min="9986" max="9986" width="19.7265625" style="327" customWidth="1"/>
    <col min="9987" max="9987" width="9.1796875" style="327"/>
    <col min="9988" max="9988" width="16.81640625" style="327" customWidth="1"/>
    <col min="9989" max="9989" width="12.54296875" style="327" customWidth="1"/>
    <col min="9990" max="9990" width="11.7265625" style="327" customWidth="1"/>
    <col min="9991" max="9991" width="12.26953125" style="327" customWidth="1"/>
    <col min="9992" max="10235" width="9.1796875" style="327"/>
    <col min="10236" max="10236" width="4.453125" style="327" customWidth="1"/>
    <col min="10237" max="10237" width="20.81640625" style="327" customWidth="1"/>
    <col min="10238" max="10239" width="12" style="327" customWidth="1"/>
    <col min="10240" max="10240" width="14.54296875" style="327" customWidth="1"/>
    <col min="10241" max="10241" width="12.453125" style="327" customWidth="1"/>
    <col min="10242" max="10242" width="19.7265625" style="327" customWidth="1"/>
    <col min="10243" max="10243" width="9.1796875" style="327"/>
    <col min="10244" max="10244" width="16.81640625" style="327" customWidth="1"/>
    <col min="10245" max="10245" width="12.54296875" style="327" customWidth="1"/>
    <col min="10246" max="10246" width="11.7265625" style="327" customWidth="1"/>
    <col min="10247" max="10247" width="12.26953125" style="327" customWidth="1"/>
    <col min="10248" max="10491" width="9.1796875" style="327"/>
    <col min="10492" max="10492" width="4.453125" style="327" customWidth="1"/>
    <col min="10493" max="10493" width="20.81640625" style="327" customWidth="1"/>
    <col min="10494" max="10495" width="12" style="327" customWidth="1"/>
    <col min="10496" max="10496" width="14.54296875" style="327" customWidth="1"/>
    <col min="10497" max="10497" width="12.453125" style="327" customWidth="1"/>
    <col min="10498" max="10498" width="19.7265625" style="327" customWidth="1"/>
    <col min="10499" max="10499" width="9.1796875" style="327"/>
    <col min="10500" max="10500" width="16.81640625" style="327" customWidth="1"/>
    <col min="10501" max="10501" width="12.54296875" style="327" customWidth="1"/>
    <col min="10502" max="10502" width="11.7265625" style="327" customWidth="1"/>
    <col min="10503" max="10503" width="12.26953125" style="327" customWidth="1"/>
    <col min="10504" max="10747" width="9.1796875" style="327"/>
    <col min="10748" max="10748" width="4.453125" style="327" customWidth="1"/>
    <col min="10749" max="10749" width="20.81640625" style="327" customWidth="1"/>
    <col min="10750" max="10751" width="12" style="327" customWidth="1"/>
    <col min="10752" max="10752" width="14.54296875" style="327" customWidth="1"/>
    <col min="10753" max="10753" width="12.453125" style="327" customWidth="1"/>
    <col min="10754" max="10754" width="19.7265625" style="327" customWidth="1"/>
    <col min="10755" max="10755" width="9.1796875" style="327"/>
    <col min="10756" max="10756" width="16.81640625" style="327" customWidth="1"/>
    <col min="10757" max="10757" width="12.54296875" style="327" customWidth="1"/>
    <col min="10758" max="10758" width="11.7265625" style="327" customWidth="1"/>
    <col min="10759" max="10759" width="12.26953125" style="327" customWidth="1"/>
    <col min="10760" max="11003" width="9.1796875" style="327"/>
    <col min="11004" max="11004" width="4.453125" style="327" customWidth="1"/>
    <col min="11005" max="11005" width="20.81640625" style="327" customWidth="1"/>
    <col min="11006" max="11007" width="12" style="327" customWidth="1"/>
    <col min="11008" max="11008" width="14.54296875" style="327" customWidth="1"/>
    <col min="11009" max="11009" width="12.453125" style="327" customWidth="1"/>
    <col min="11010" max="11010" width="19.7265625" style="327" customWidth="1"/>
    <col min="11011" max="11011" width="9.1796875" style="327"/>
    <col min="11012" max="11012" width="16.81640625" style="327" customWidth="1"/>
    <col min="11013" max="11013" width="12.54296875" style="327" customWidth="1"/>
    <col min="11014" max="11014" width="11.7265625" style="327" customWidth="1"/>
    <col min="11015" max="11015" width="12.26953125" style="327" customWidth="1"/>
    <col min="11016" max="11259" width="9.1796875" style="327"/>
    <col min="11260" max="11260" width="4.453125" style="327" customWidth="1"/>
    <col min="11261" max="11261" width="20.81640625" style="327" customWidth="1"/>
    <col min="11262" max="11263" width="12" style="327" customWidth="1"/>
    <col min="11264" max="11264" width="14.54296875" style="327" customWidth="1"/>
    <col min="11265" max="11265" width="12.453125" style="327" customWidth="1"/>
    <col min="11266" max="11266" width="19.7265625" style="327" customWidth="1"/>
    <col min="11267" max="11267" width="9.1796875" style="327"/>
    <col min="11268" max="11268" width="16.81640625" style="327" customWidth="1"/>
    <col min="11269" max="11269" width="12.54296875" style="327" customWidth="1"/>
    <col min="11270" max="11270" width="11.7265625" style="327" customWidth="1"/>
    <col min="11271" max="11271" width="12.26953125" style="327" customWidth="1"/>
    <col min="11272" max="11515" width="9.1796875" style="327"/>
    <col min="11516" max="11516" width="4.453125" style="327" customWidth="1"/>
    <col min="11517" max="11517" width="20.81640625" style="327" customWidth="1"/>
    <col min="11518" max="11519" width="12" style="327" customWidth="1"/>
    <col min="11520" max="11520" width="14.54296875" style="327" customWidth="1"/>
    <col min="11521" max="11521" width="12.453125" style="327" customWidth="1"/>
    <col min="11522" max="11522" width="19.7265625" style="327" customWidth="1"/>
    <col min="11523" max="11523" width="9.1796875" style="327"/>
    <col min="11524" max="11524" width="16.81640625" style="327" customWidth="1"/>
    <col min="11525" max="11525" width="12.54296875" style="327" customWidth="1"/>
    <col min="11526" max="11526" width="11.7265625" style="327" customWidth="1"/>
    <col min="11527" max="11527" width="12.26953125" style="327" customWidth="1"/>
    <col min="11528" max="11771" width="9.1796875" style="327"/>
    <col min="11772" max="11772" width="4.453125" style="327" customWidth="1"/>
    <col min="11773" max="11773" width="20.81640625" style="327" customWidth="1"/>
    <col min="11774" max="11775" width="12" style="327" customWidth="1"/>
    <col min="11776" max="11776" width="14.54296875" style="327" customWidth="1"/>
    <col min="11777" max="11777" width="12.453125" style="327" customWidth="1"/>
    <col min="11778" max="11778" width="19.7265625" style="327" customWidth="1"/>
    <col min="11779" max="11779" width="9.1796875" style="327"/>
    <col min="11780" max="11780" width="16.81640625" style="327" customWidth="1"/>
    <col min="11781" max="11781" width="12.54296875" style="327" customWidth="1"/>
    <col min="11782" max="11782" width="11.7265625" style="327" customWidth="1"/>
    <col min="11783" max="11783" width="12.26953125" style="327" customWidth="1"/>
    <col min="11784" max="12027" width="9.1796875" style="327"/>
    <col min="12028" max="12028" width="4.453125" style="327" customWidth="1"/>
    <col min="12029" max="12029" width="20.81640625" style="327" customWidth="1"/>
    <col min="12030" max="12031" width="12" style="327" customWidth="1"/>
    <col min="12032" max="12032" width="14.54296875" style="327" customWidth="1"/>
    <col min="12033" max="12033" width="12.453125" style="327" customWidth="1"/>
    <col min="12034" max="12034" width="19.7265625" style="327" customWidth="1"/>
    <col min="12035" max="12035" width="9.1796875" style="327"/>
    <col min="12036" max="12036" width="16.81640625" style="327" customWidth="1"/>
    <col min="12037" max="12037" width="12.54296875" style="327" customWidth="1"/>
    <col min="12038" max="12038" width="11.7265625" style="327" customWidth="1"/>
    <col min="12039" max="12039" width="12.26953125" style="327" customWidth="1"/>
    <col min="12040" max="12283" width="9.1796875" style="327"/>
    <col min="12284" max="12284" width="4.453125" style="327" customWidth="1"/>
    <col min="12285" max="12285" width="20.81640625" style="327" customWidth="1"/>
    <col min="12286" max="12287" width="12" style="327" customWidth="1"/>
    <col min="12288" max="12288" width="14.54296875" style="327" customWidth="1"/>
    <col min="12289" max="12289" width="12.453125" style="327" customWidth="1"/>
    <col min="12290" max="12290" width="19.7265625" style="327" customWidth="1"/>
    <col min="12291" max="12291" width="9.1796875" style="327"/>
    <col min="12292" max="12292" width="16.81640625" style="327" customWidth="1"/>
    <col min="12293" max="12293" width="12.54296875" style="327" customWidth="1"/>
    <col min="12294" max="12294" width="11.7265625" style="327" customWidth="1"/>
    <col min="12295" max="12295" width="12.26953125" style="327" customWidth="1"/>
    <col min="12296" max="12539" width="9.1796875" style="327"/>
    <col min="12540" max="12540" width="4.453125" style="327" customWidth="1"/>
    <col min="12541" max="12541" width="20.81640625" style="327" customWidth="1"/>
    <col min="12542" max="12543" width="12" style="327" customWidth="1"/>
    <col min="12544" max="12544" width="14.54296875" style="327" customWidth="1"/>
    <col min="12545" max="12545" width="12.453125" style="327" customWidth="1"/>
    <col min="12546" max="12546" width="19.7265625" style="327" customWidth="1"/>
    <col min="12547" max="12547" width="9.1796875" style="327"/>
    <col min="12548" max="12548" width="16.81640625" style="327" customWidth="1"/>
    <col min="12549" max="12549" width="12.54296875" style="327" customWidth="1"/>
    <col min="12550" max="12550" width="11.7265625" style="327" customWidth="1"/>
    <col min="12551" max="12551" width="12.26953125" style="327" customWidth="1"/>
    <col min="12552" max="12795" width="9.1796875" style="327"/>
    <col min="12796" max="12796" width="4.453125" style="327" customWidth="1"/>
    <col min="12797" max="12797" width="20.81640625" style="327" customWidth="1"/>
    <col min="12798" max="12799" width="12" style="327" customWidth="1"/>
    <col min="12800" max="12800" width="14.54296875" style="327" customWidth="1"/>
    <col min="12801" max="12801" width="12.453125" style="327" customWidth="1"/>
    <col min="12802" max="12802" width="19.7265625" style="327" customWidth="1"/>
    <col min="12803" max="12803" width="9.1796875" style="327"/>
    <col min="12804" max="12804" width="16.81640625" style="327" customWidth="1"/>
    <col min="12805" max="12805" width="12.54296875" style="327" customWidth="1"/>
    <col min="12806" max="12806" width="11.7265625" style="327" customWidth="1"/>
    <col min="12807" max="12807" width="12.26953125" style="327" customWidth="1"/>
    <col min="12808" max="13051" width="9.1796875" style="327"/>
    <col min="13052" max="13052" width="4.453125" style="327" customWidth="1"/>
    <col min="13053" max="13053" width="20.81640625" style="327" customWidth="1"/>
    <col min="13054" max="13055" width="12" style="327" customWidth="1"/>
    <col min="13056" max="13056" width="14.54296875" style="327" customWidth="1"/>
    <col min="13057" max="13057" width="12.453125" style="327" customWidth="1"/>
    <col min="13058" max="13058" width="19.7265625" style="327" customWidth="1"/>
    <col min="13059" max="13059" width="9.1796875" style="327"/>
    <col min="13060" max="13060" width="16.81640625" style="327" customWidth="1"/>
    <col min="13061" max="13061" width="12.54296875" style="327" customWidth="1"/>
    <col min="13062" max="13062" width="11.7265625" style="327" customWidth="1"/>
    <col min="13063" max="13063" width="12.26953125" style="327" customWidth="1"/>
    <col min="13064" max="13307" width="9.1796875" style="327"/>
    <col min="13308" max="13308" width="4.453125" style="327" customWidth="1"/>
    <col min="13309" max="13309" width="20.81640625" style="327" customWidth="1"/>
    <col min="13310" max="13311" width="12" style="327" customWidth="1"/>
    <col min="13312" max="13312" width="14.54296875" style="327" customWidth="1"/>
    <col min="13313" max="13313" width="12.453125" style="327" customWidth="1"/>
    <col min="13314" max="13314" width="19.7265625" style="327" customWidth="1"/>
    <col min="13315" max="13315" width="9.1796875" style="327"/>
    <col min="13316" max="13316" width="16.81640625" style="327" customWidth="1"/>
    <col min="13317" max="13317" width="12.54296875" style="327" customWidth="1"/>
    <col min="13318" max="13318" width="11.7265625" style="327" customWidth="1"/>
    <col min="13319" max="13319" width="12.26953125" style="327" customWidth="1"/>
    <col min="13320" max="13563" width="9.1796875" style="327"/>
    <col min="13564" max="13564" width="4.453125" style="327" customWidth="1"/>
    <col min="13565" max="13565" width="20.81640625" style="327" customWidth="1"/>
    <col min="13566" max="13567" width="12" style="327" customWidth="1"/>
    <col min="13568" max="13568" width="14.54296875" style="327" customWidth="1"/>
    <col min="13569" max="13569" width="12.453125" style="327" customWidth="1"/>
    <col min="13570" max="13570" width="19.7265625" style="327" customWidth="1"/>
    <col min="13571" max="13571" width="9.1796875" style="327"/>
    <col min="13572" max="13572" width="16.81640625" style="327" customWidth="1"/>
    <col min="13573" max="13573" width="12.54296875" style="327" customWidth="1"/>
    <col min="13574" max="13574" width="11.7265625" style="327" customWidth="1"/>
    <col min="13575" max="13575" width="12.26953125" style="327" customWidth="1"/>
    <col min="13576" max="13819" width="9.1796875" style="327"/>
    <col min="13820" max="13820" width="4.453125" style="327" customWidth="1"/>
    <col min="13821" max="13821" width="20.81640625" style="327" customWidth="1"/>
    <col min="13822" max="13823" width="12" style="327" customWidth="1"/>
    <col min="13824" max="13824" width="14.54296875" style="327" customWidth="1"/>
    <col min="13825" max="13825" width="12.453125" style="327" customWidth="1"/>
    <col min="13826" max="13826" width="19.7265625" style="327" customWidth="1"/>
    <col min="13827" max="13827" width="9.1796875" style="327"/>
    <col min="13828" max="13828" width="16.81640625" style="327" customWidth="1"/>
    <col min="13829" max="13829" width="12.54296875" style="327" customWidth="1"/>
    <col min="13830" max="13830" width="11.7265625" style="327" customWidth="1"/>
    <col min="13831" max="13831" width="12.26953125" style="327" customWidth="1"/>
    <col min="13832" max="14075" width="9.1796875" style="327"/>
    <col min="14076" max="14076" width="4.453125" style="327" customWidth="1"/>
    <col min="14077" max="14077" width="20.81640625" style="327" customWidth="1"/>
    <col min="14078" max="14079" width="12" style="327" customWidth="1"/>
    <col min="14080" max="14080" width="14.54296875" style="327" customWidth="1"/>
    <col min="14081" max="14081" width="12.453125" style="327" customWidth="1"/>
    <col min="14082" max="14082" width="19.7265625" style="327" customWidth="1"/>
    <col min="14083" max="14083" width="9.1796875" style="327"/>
    <col min="14084" max="14084" width="16.81640625" style="327" customWidth="1"/>
    <col min="14085" max="14085" width="12.54296875" style="327" customWidth="1"/>
    <col min="14086" max="14086" width="11.7265625" style="327" customWidth="1"/>
    <col min="14087" max="14087" width="12.26953125" style="327" customWidth="1"/>
    <col min="14088" max="14331" width="9.1796875" style="327"/>
    <col min="14332" max="14332" width="4.453125" style="327" customWidth="1"/>
    <col min="14333" max="14333" width="20.81640625" style="327" customWidth="1"/>
    <col min="14334" max="14335" width="12" style="327" customWidth="1"/>
    <col min="14336" max="14336" width="14.54296875" style="327" customWidth="1"/>
    <col min="14337" max="14337" width="12.453125" style="327" customWidth="1"/>
    <col min="14338" max="14338" width="19.7265625" style="327" customWidth="1"/>
    <col min="14339" max="14339" width="9.1796875" style="327"/>
    <col min="14340" max="14340" width="16.81640625" style="327" customWidth="1"/>
    <col min="14341" max="14341" width="12.54296875" style="327" customWidth="1"/>
    <col min="14342" max="14342" width="11.7265625" style="327" customWidth="1"/>
    <col min="14343" max="14343" width="12.26953125" style="327" customWidth="1"/>
    <col min="14344" max="14587" width="9.1796875" style="327"/>
    <col min="14588" max="14588" width="4.453125" style="327" customWidth="1"/>
    <col min="14589" max="14589" width="20.81640625" style="327" customWidth="1"/>
    <col min="14590" max="14591" width="12" style="327" customWidth="1"/>
    <col min="14592" max="14592" width="14.54296875" style="327" customWidth="1"/>
    <col min="14593" max="14593" width="12.453125" style="327" customWidth="1"/>
    <col min="14594" max="14594" width="19.7265625" style="327" customWidth="1"/>
    <col min="14595" max="14595" width="9.1796875" style="327"/>
    <col min="14596" max="14596" width="16.81640625" style="327" customWidth="1"/>
    <col min="14597" max="14597" width="12.54296875" style="327" customWidth="1"/>
    <col min="14598" max="14598" width="11.7265625" style="327" customWidth="1"/>
    <col min="14599" max="14599" width="12.26953125" style="327" customWidth="1"/>
    <col min="14600" max="14843" width="9.1796875" style="327"/>
    <col min="14844" max="14844" width="4.453125" style="327" customWidth="1"/>
    <col min="14845" max="14845" width="20.81640625" style="327" customWidth="1"/>
    <col min="14846" max="14847" width="12" style="327" customWidth="1"/>
    <col min="14848" max="14848" width="14.54296875" style="327" customWidth="1"/>
    <col min="14849" max="14849" width="12.453125" style="327" customWidth="1"/>
    <col min="14850" max="14850" width="19.7265625" style="327" customWidth="1"/>
    <col min="14851" max="14851" width="9.1796875" style="327"/>
    <col min="14852" max="14852" width="16.81640625" style="327" customWidth="1"/>
    <col min="14853" max="14853" width="12.54296875" style="327" customWidth="1"/>
    <col min="14854" max="14854" width="11.7265625" style="327" customWidth="1"/>
    <col min="14855" max="14855" width="12.26953125" style="327" customWidth="1"/>
    <col min="14856" max="15099" width="9.1796875" style="327"/>
    <col min="15100" max="15100" width="4.453125" style="327" customWidth="1"/>
    <col min="15101" max="15101" width="20.81640625" style="327" customWidth="1"/>
    <col min="15102" max="15103" width="12" style="327" customWidth="1"/>
    <col min="15104" max="15104" width="14.54296875" style="327" customWidth="1"/>
    <col min="15105" max="15105" width="12.453125" style="327" customWidth="1"/>
    <col min="15106" max="15106" width="19.7265625" style="327" customWidth="1"/>
    <col min="15107" max="15107" width="9.1796875" style="327"/>
    <col min="15108" max="15108" width="16.81640625" style="327" customWidth="1"/>
    <col min="15109" max="15109" width="12.54296875" style="327" customWidth="1"/>
    <col min="15110" max="15110" width="11.7265625" style="327" customWidth="1"/>
    <col min="15111" max="15111" width="12.26953125" style="327" customWidth="1"/>
    <col min="15112" max="15355" width="9.1796875" style="327"/>
    <col min="15356" max="15356" width="4.453125" style="327" customWidth="1"/>
    <col min="15357" max="15357" width="20.81640625" style="327" customWidth="1"/>
    <col min="15358" max="15359" width="12" style="327" customWidth="1"/>
    <col min="15360" max="15360" width="14.54296875" style="327" customWidth="1"/>
    <col min="15361" max="15361" width="12.453125" style="327" customWidth="1"/>
    <col min="15362" max="15362" width="19.7265625" style="327" customWidth="1"/>
    <col min="15363" max="15363" width="9.1796875" style="327"/>
    <col min="15364" max="15364" width="16.81640625" style="327" customWidth="1"/>
    <col min="15365" max="15365" width="12.54296875" style="327" customWidth="1"/>
    <col min="15366" max="15366" width="11.7265625" style="327" customWidth="1"/>
    <col min="15367" max="15367" width="12.26953125" style="327" customWidth="1"/>
    <col min="15368" max="15611" width="9.1796875" style="327"/>
    <col min="15612" max="15612" width="4.453125" style="327" customWidth="1"/>
    <col min="15613" max="15613" width="20.81640625" style="327" customWidth="1"/>
    <col min="15614" max="15615" width="12" style="327" customWidth="1"/>
    <col min="15616" max="15616" width="14.54296875" style="327" customWidth="1"/>
    <col min="15617" max="15617" width="12.453125" style="327" customWidth="1"/>
    <col min="15618" max="15618" width="19.7265625" style="327" customWidth="1"/>
    <col min="15619" max="15619" width="9.1796875" style="327"/>
    <col min="15620" max="15620" width="16.81640625" style="327" customWidth="1"/>
    <col min="15621" max="15621" width="12.54296875" style="327" customWidth="1"/>
    <col min="15622" max="15622" width="11.7265625" style="327" customWidth="1"/>
    <col min="15623" max="15623" width="12.26953125" style="327" customWidth="1"/>
    <col min="15624" max="15867" width="9.1796875" style="327"/>
    <col min="15868" max="15868" width="4.453125" style="327" customWidth="1"/>
    <col min="15869" max="15869" width="20.81640625" style="327" customWidth="1"/>
    <col min="15870" max="15871" width="12" style="327" customWidth="1"/>
    <col min="15872" max="15872" width="14.54296875" style="327" customWidth="1"/>
    <col min="15873" max="15873" width="12.453125" style="327" customWidth="1"/>
    <col min="15874" max="15874" width="19.7265625" style="327" customWidth="1"/>
    <col min="15875" max="15875" width="9.1796875" style="327"/>
    <col min="15876" max="15876" width="16.81640625" style="327" customWidth="1"/>
    <col min="15877" max="15877" width="12.54296875" style="327" customWidth="1"/>
    <col min="15878" max="15878" width="11.7265625" style="327" customWidth="1"/>
    <col min="15879" max="15879" width="12.26953125" style="327" customWidth="1"/>
    <col min="15880" max="16123" width="9.1796875" style="327"/>
    <col min="16124" max="16124" width="4.453125" style="327" customWidth="1"/>
    <col min="16125" max="16125" width="20.81640625" style="327" customWidth="1"/>
    <col min="16126" max="16127" width="12" style="327" customWidth="1"/>
    <col min="16128" max="16128" width="14.54296875" style="327" customWidth="1"/>
    <col min="16129" max="16129" width="12.453125" style="327" customWidth="1"/>
    <col min="16130" max="16130" width="19.7265625" style="327" customWidth="1"/>
    <col min="16131" max="16131" width="9.1796875" style="327"/>
    <col min="16132" max="16132" width="16.81640625" style="327" customWidth="1"/>
    <col min="16133" max="16133" width="12.54296875" style="327" customWidth="1"/>
    <col min="16134" max="16134" width="11.7265625" style="327" customWidth="1"/>
    <col min="16135" max="16135" width="12.26953125" style="327" customWidth="1"/>
    <col min="16136" max="16384" width="9.1796875" style="327"/>
  </cols>
  <sheetData>
    <row r="1" spans="1:20" ht="15.5">
      <c r="A1" s="326"/>
    </row>
    <row r="2" spans="1:20" ht="26.25" customHeight="1">
      <c r="A2" s="328"/>
    </row>
    <row r="5" spans="1:20" ht="38.25" customHeight="1" thickBot="1">
      <c r="A5" s="1304" t="s">
        <v>465</v>
      </c>
      <c r="B5" s="1304"/>
      <c r="C5" s="1304"/>
      <c r="D5" s="1304"/>
      <c r="E5" s="1304"/>
      <c r="F5" s="1304"/>
      <c r="H5" s="329" t="s">
        <v>228</v>
      </c>
      <c r="K5"/>
      <c r="L5"/>
      <c r="M5"/>
      <c r="N5"/>
      <c r="O5"/>
      <c r="P5"/>
    </row>
    <row r="6" spans="1:20" ht="15.75" customHeight="1" thickBot="1">
      <c r="A6" s="1305" t="s">
        <v>115</v>
      </c>
      <c r="B6" s="1307" t="s">
        <v>467</v>
      </c>
      <c r="C6" s="1308"/>
      <c r="D6" s="1309"/>
      <c r="E6" s="1310" t="s">
        <v>453</v>
      </c>
      <c r="F6" s="1312" t="s">
        <v>455</v>
      </c>
      <c r="K6"/>
      <c r="L6"/>
      <c r="M6"/>
      <c r="N6"/>
      <c r="O6"/>
      <c r="P6"/>
    </row>
    <row r="7" spans="1:20" ht="21" customHeight="1" thickBot="1">
      <c r="A7" s="1306"/>
      <c r="B7" s="330" t="s">
        <v>218</v>
      </c>
      <c r="C7" s="330" t="s">
        <v>220</v>
      </c>
      <c r="D7" s="330" t="s">
        <v>221</v>
      </c>
      <c r="E7" s="1311"/>
      <c r="F7" s="1313"/>
      <c r="K7"/>
      <c r="L7"/>
      <c r="M7"/>
      <c r="N7"/>
      <c r="O7"/>
      <c r="P7"/>
    </row>
    <row r="8" spans="1:20" ht="17.25" customHeight="1" thickBot="1">
      <c r="A8" s="331" t="s">
        <v>116</v>
      </c>
      <c r="B8" s="332">
        <v>13363.523999999999</v>
      </c>
      <c r="C8" s="333">
        <v>8053.9229999999998</v>
      </c>
      <c r="D8" s="334">
        <f t="shared" ref="D8:D13" si="0">(C8/B8)*100</f>
        <v>60.267957763236701</v>
      </c>
      <c r="E8" s="333">
        <v>14246.71</v>
      </c>
      <c r="F8" s="334">
        <f t="shared" ref="F8:F13" si="1">((B8-E8)/E8)*100</f>
        <v>-6.1992277515300014</v>
      </c>
      <c r="H8" s="335" t="s">
        <v>117</v>
      </c>
      <c r="K8"/>
      <c r="L8"/>
      <c r="M8"/>
      <c r="N8"/>
      <c r="O8"/>
      <c r="P8"/>
    </row>
    <row r="9" spans="1:20" ht="18" customHeight="1" thickBot="1">
      <c r="A9" s="331" t="s">
        <v>118</v>
      </c>
      <c r="B9" s="336">
        <v>44363</v>
      </c>
      <c r="C9" s="333">
        <v>16424</v>
      </c>
      <c r="D9" s="334">
        <f t="shared" si="0"/>
        <v>37.02184252642968</v>
      </c>
      <c r="E9" s="337">
        <v>53568</v>
      </c>
      <c r="F9" s="334">
        <f t="shared" si="1"/>
        <v>-17.183766427718041</v>
      </c>
      <c r="H9" s="338">
        <f>B9-E9</f>
        <v>-9205</v>
      </c>
      <c r="K9"/>
      <c r="L9"/>
      <c r="M9"/>
      <c r="N9"/>
      <c r="O9"/>
      <c r="P9"/>
      <c r="Q9" s="314"/>
      <c r="R9" s="314"/>
      <c r="S9" s="314"/>
      <c r="T9" s="314"/>
    </row>
    <row r="10" spans="1:20" ht="15" customHeight="1" thickBot="1">
      <c r="A10" s="339" t="s">
        <v>214</v>
      </c>
      <c r="B10" s="336">
        <v>14465</v>
      </c>
      <c r="C10" s="340">
        <v>0</v>
      </c>
      <c r="D10" s="341">
        <f t="shared" si="0"/>
        <v>0</v>
      </c>
      <c r="E10" s="340">
        <v>12047</v>
      </c>
      <c r="F10" s="341">
        <f t="shared" si="1"/>
        <v>20.071387067319666</v>
      </c>
      <c r="K10"/>
      <c r="L10"/>
      <c r="M10"/>
      <c r="N10"/>
      <c r="O10"/>
      <c r="P10" s="314"/>
      <c r="Q10" s="314"/>
      <c r="R10" s="314"/>
      <c r="S10" s="314"/>
      <c r="T10" s="314"/>
    </row>
    <row r="11" spans="1:20" ht="17.25" customHeight="1" thickBot="1">
      <c r="A11" s="331" t="s">
        <v>119</v>
      </c>
      <c r="B11" s="336">
        <v>256407.24600000001</v>
      </c>
      <c r="C11" s="342">
        <v>21590.07</v>
      </c>
      <c r="D11" s="334">
        <f t="shared" si="0"/>
        <v>8.4202261585072371</v>
      </c>
      <c r="E11" s="342">
        <v>267391.217</v>
      </c>
      <c r="F11" s="334">
        <f t="shared" si="1"/>
        <v>-4.107827894735971</v>
      </c>
      <c r="J11" s="343"/>
      <c r="K11"/>
      <c r="L11"/>
      <c r="M11"/>
      <c r="N11"/>
      <c r="O11"/>
      <c r="P11" s="314"/>
      <c r="Q11" s="314"/>
      <c r="R11" s="314"/>
      <c r="S11" s="314"/>
      <c r="T11" s="314"/>
    </row>
    <row r="12" spans="1:20" ht="15" customHeight="1" thickBot="1">
      <c r="A12" s="344" t="s">
        <v>120</v>
      </c>
      <c r="B12" s="336">
        <v>107854.86599999999</v>
      </c>
      <c r="C12" s="345">
        <v>21967.544000000002</v>
      </c>
      <c r="D12" s="334">
        <f t="shared" si="0"/>
        <v>20.367689298320581</v>
      </c>
      <c r="E12" s="345">
        <v>107528.6</v>
      </c>
      <c r="F12" s="334">
        <f t="shared" si="1"/>
        <v>0.30342253130793917</v>
      </c>
      <c r="K12"/>
      <c r="L12"/>
      <c r="M12"/>
      <c r="N12"/>
      <c r="O12"/>
      <c r="P12" s="314"/>
      <c r="Q12" s="314"/>
      <c r="R12" s="314"/>
      <c r="S12" s="314"/>
      <c r="T12" s="314"/>
    </row>
    <row r="13" spans="1:20" ht="15" customHeight="1" thickBot="1">
      <c r="A13" s="344" t="s">
        <v>121</v>
      </c>
      <c r="B13" s="336">
        <f>B11+B12</f>
        <v>364262.11200000002</v>
      </c>
      <c r="C13" s="345">
        <f>C11+C12</f>
        <v>43557.614000000001</v>
      </c>
      <c r="D13" s="346">
        <f t="shared" si="0"/>
        <v>11.957766829178215</v>
      </c>
      <c r="E13" s="345">
        <f>E11+E12</f>
        <v>374919.81700000004</v>
      </c>
      <c r="F13" s="346">
        <f t="shared" si="1"/>
        <v>-2.842662488550189</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5">
      <c r="A16" s="348" t="s">
        <v>215</v>
      </c>
      <c r="K16"/>
      <c r="L16"/>
      <c r="M16"/>
      <c r="N16"/>
      <c r="O16"/>
      <c r="P16" s="314"/>
      <c r="Q16" s="314"/>
      <c r="R16" s="314"/>
      <c r="S16" s="314"/>
      <c r="T16" s="314"/>
    </row>
    <row r="17" spans="1:20">
      <c r="K17"/>
      <c r="L17"/>
      <c r="M17"/>
      <c r="N17"/>
      <c r="O17" s="314"/>
      <c r="P17" s="314"/>
      <c r="Q17" s="314"/>
      <c r="R17" s="314"/>
      <c r="S17" s="314"/>
      <c r="T17" s="314"/>
    </row>
    <row r="18" spans="1:20" ht="33" customHeight="1" thickBot="1">
      <c r="A18" s="1304" t="s">
        <v>466</v>
      </c>
      <c r="B18" s="1304"/>
      <c r="C18" s="1304"/>
      <c r="D18" s="1304"/>
      <c r="E18" s="1304"/>
      <c r="F18" s="1304"/>
      <c r="K18"/>
      <c r="L18"/>
      <c r="M18"/>
      <c r="N18"/>
      <c r="O18" s="314"/>
      <c r="P18" s="314"/>
      <c r="Q18" s="314"/>
      <c r="R18" s="314"/>
      <c r="S18" s="314"/>
      <c r="T18" s="314"/>
    </row>
    <row r="19" spans="1:20" ht="16.5" customHeight="1" thickBot="1">
      <c r="A19" s="1314" t="s">
        <v>449</v>
      </c>
      <c r="B19" s="1307" t="s">
        <v>467</v>
      </c>
      <c r="C19" s="1308"/>
      <c r="D19" s="1309"/>
      <c r="E19" s="1310" t="s">
        <v>453</v>
      </c>
      <c r="F19" s="1312" t="s">
        <v>454</v>
      </c>
      <c r="K19"/>
      <c r="L19"/>
      <c r="M19"/>
      <c r="N19"/>
      <c r="O19" s="314"/>
      <c r="P19" s="314"/>
      <c r="Q19" s="314"/>
      <c r="R19" s="314"/>
      <c r="S19" s="314"/>
      <c r="T19" s="314"/>
    </row>
    <row r="20" spans="1:20" ht="21" customHeight="1" thickBot="1">
      <c r="A20" s="1315"/>
      <c r="B20" s="349" t="s">
        <v>218</v>
      </c>
      <c r="C20" s="349" t="s">
        <v>323</v>
      </c>
      <c r="D20" s="349" t="s">
        <v>324</v>
      </c>
      <c r="E20" s="1316"/>
      <c r="F20" s="1317"/>
      <c r="K20"/>
      <c r="L20"/>
      <c r="M20"/>
      <c r="N20"/>
      <c r="O20" s="314"/>
      <c r="P20" s="314"/>
      <c r="Q20" s="314"/>
      <c r="R20" s="314"/>
      <c r="S20" s="314"/>
      <c r="T20" s="314"/>
    </row>
    <row r="21" spans="1:20" ht="15" thickBot="1">
      <c r="A21" s="350" t="s">
        <v>116</v>
      </c>
      <c r="B21" s="336">
        <v>71107.375</v>
      </c>
      <c r="C21" s="351">
        <v>0</v>
      </c>
      <c r="D21" s="352">
        <f t="shared" ref="D21:D26" si="2">(C21/B21)*100</f>
        <v>0</v>
      </c>
      <c r="E21" s="345">
        <v>51405.213000000003</v>
      </c>
      <c r="F21" s="352">
        <f t="shared" ref="F21:F26" si="3">((B21-E21)/E21)*100</f>
        <v>38.327167324450137</v>
      </c>
      <c r="H21" s="335" t="s">
        <v>123</v>
      </c>
      <c r="K21"/>
      <c r="L21"/>
      <c r="M21"/>
      <c r="N21"/>
      <c r="O21" s="314"/>
      <c r="P21" s="314"/>
      <c r="Q21" s="314"/>
      <c r="R21" s="314"/>
      <c r="S21" s="314"/>
      <c r="T21" s="314"/>
    </row>
    <row r="22" spans="1:20" ht="15" thickBot="1">
      <c r="A22" s="350" t="s">
        <v>118</v>
      </c>
      <c r="B22" s="336">
        <v>266857</v>
      </c>
      <c r="C22" s="351">
        <v>0</v>
      </c>
      <c r="D22" s="334">
        <f t="shared" si="2"/>
        <v>0</v>
      </c>
      <c r="E22" s="345">
        <v>186842</v>
      </c>
      <c r="F22" s="334">
        <f t="shared" si="3"/>
        <v>42.824953704199267</v>
      </c>
      <c r="H22" s="338">
        <f>B22-E22</f>
        <v>80015</v>
      </c>
      <c r="K22" s="314"/>
      <c r="L22" s="314"/>
      <c r="M22" s="314"/>
      <c r="O22" s="314"/>
      <c r="P22" s="314"/>
      <c r="Q22" s="314"/>
      <c r="R22" s="314"/>
      <c r="S22" s="314"/>
      <c r="T22" s="314"/>
    </row>
    <row r="23" spans="1:20" ht="15" thickBot="1">
      <c r="A23" s="353" t="s">
        <v>214</v>
      </c>
      <c r="B23" s="336">
        <v>83071</v>
      </c>
      <c r="C23" s="354">
        <v>0</v>
      </c>
      <c r="D23" s="334">
        <f t="shared" si="2"/>
        <v>0</v>
      </c>
      <c r="E23" s="340">
        <v>43472</v>
      </c>
      <c r="F23" s="334">
        <f t="shared" si="3"/>
        <v>91.090817077659182</v>
      </c>
      <c r="N23" s="314"/>
      <c r="O23" s="314"/>
      <c r="P23" s="314"/>
      <c r="Q23" s="314"/>
      <c r="R23" s="314"/>
      <c r="S23" s="314"/>
      <c r="T23" s="314"/>
    </row>
    <row r="24" spans="1:20" ht="15" thickBot="1">
      <c r="A24" s="350" t="s">
        <v>119</v>
      </c>
      <c r="B24" s="336">
        <v>14964.701999999999</v>
      </c>
      <c r="C24" s="355">
        <v>198.893</v>
      </c>
      <c r="D24" s="341">
        <f t="shared" si="2"/>
        <v>1.3290809265697372</v>
      </c>
      <c r="E24" s="345">
        <v>15035.19</v>
      </c>
      <c r="F24" s="341">
        <f t="shared" si="3"/>
        <v>-0.46882014793295723</v>
      </c>
      <c r="N24" s="314"/>
      <c r="O24" s="314"/>
      <c r="P24" s="314"/>
      <c r="Q24" s="314"/>
      <c r="R24" s="314"/>
      <c r="S24" s="314"/>
      <c r="T24" s="314"/>
    </row>
    <row r="25" spans="1:20" ht="15" thickBot="1">
      <c r="A25" s="350" t="s">
        <v>120</v>
      </c>
      <c r="B25" s="336">
        <v>10667.078</v>
      </c>
      <c r="C25" s="355">
        <v>801.13499999999999</v>
      </c>
      <c r="D25" s="334">
        <f t="shared" si="2"/>
        <v>7.5103510070892892</v>
      </c>
      <c r="E25" s="345">
        <v>7391.2460000000001</v>
      </c>
      <c r="F25" s="334">
        <f t="shared" si="3"/>
        <v>44.320429870687562</v>
      </c>
      <c r="N25" s="314"/>
      <c r="O25" s="314"/>
      <c r="P25" s="314"/>
      <c r="Q25" s="314"/>
      <c r="R25" s="314"/>
      <c r="S25" s="314"/>
      <c r="T25" s="314"/>
    </row>
    <row r="26" spans="1:20" ht="15" thickBot="1">
      <c r="A26" s="350" t="s">
        <v>121</v>
      </c>
      <c r="B26" s="336">
        <f>B24+B25</f>
        <v>25631.78</v>
      </c>
      <c r="C26" s="345">
        <f>C24+C25</f>
        <v>1000.028</v>
      </c>
      <c r="D26" s="346">
        <f t="shared" si="2"/>
        <v>3.9015160086423966</v>
      </c>
      <c r="E26" s="345">
        <f>E24+E25</f>
        <v>22426.436000000002</v>
      </c>
      <c r="F26" s="346">
        <f t="shared" si="3"/>
        <v>14.292703486189232</v>
      </c>
      <c r="N26" s="314"/>
      <c r="O26" s="314"/>
      <c r="P26" s="314"/>
      <c r="Q26" s="314"/>
      <c r="R26" s="314"/>
      <c r="S26" s="314"/>
      <c r="T26" s="314"/>
    </row>
    <row r="27" spans="1:20">
      <c r="A27" s="356" t="s">
        <v>326</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303"/>
      <c r="D30" s="1303"/>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303"/>
      <c r="C41" s="1303"/>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27" customWidth="1"/>
    <col min="2" max="2" width="11.1796875" style="327" customWidth="1"/>
    <col min="3" max="3" width="12.1796875" style="327" customWidth="1"/>
    <col min="4" max="4" width="8.81640625" style="327" bestFit="1" customWidth="1"/>
    <col min="5" max="5" width="7.453125" style="327" customWidth="1"/>
    <col min="6" max="6" width="20.26953125" style="327" customWidth="1"/>
    <col min="7" max="7" width="10.54296875" style="327" customWidth="1"/>
    <col min="8" max="8" width="9.81640625" style="343" bestFit="1" customWidth="1"/>
    <col min="9" max="9" width="8.81640625" style="327" bestFit="1" customWidth="1"/>
    <col min="10" max="10" width="2.81640625" style="327" customWidth="1"/>
    <col min="11" max="11" width="22.81640625" style="327" customWidth="1"/>
    <col min="12" max="12" width="12.1796875" style="327" customWidth="1"/>
    <col min="13" max="13" width="11.7265625" style="327" customWidth="1"/>
    <col min="14" max="14" width="8.81640625" style="327" bestFit="1" customWidth="1"/>
    <col min="15" max="15" width="4.453125" style="327" customWidth="1"/>
    <col min="16" max="16" width="25" style="327" customWidth="1"/>
    <col min="17" max="17" width="12.453125" style="327" customWidth="1"/>
    <col min="18" max="18" width="15" style="327" customWidth="1"/>
    <col min="19" max="19" width="8.81640625" style="327" bestFit="1" customWidth="1"/>
    <col min="20" max="252" width="9.1796875" style="327"/>
    <col min="253" max="253" width="5" style="327" customWidth="1"/>
    <col min="254" max="254" width="17.7265625" style="327" customWidth="1"/>
    <col min="255" max="255" width="13.81640625" style="327" customWidth="1"/>
    <col min="256" max="256" width="13.1796875" style="327" customWidth="1"/>
    <col min="257" max="257" width="12.26953125" style="327" customWidth="1"/>
    <col min="258" max="258" width="3" style="327" customWidth="1"/>
    <col min="259" max="259" width="20.26953125" style="327" customWidth="1"/>
    <col min="260" max="260" width="12.54296875" style="327" customWidth="1"/>
    <col min="261" max="261" width="11.7265625" style="327" customWidth="1"/>
    <col min="262" max="262" width="9.1796875" style="327"/>
    <col min="263" max="263" width="2.81640625" style="327" customWidth="1"/>
    <col min="264" max="264" width="18.54296875" style="327" customWidth="1"/>
    <col min="265" max="265" width="14.453125" style="327" customWidth="1"/>
    <col min="266" max="266" width="13.7265625" style="327" customWidth="1"/>
    <col min="267" max="267" width="10.1796875" style="327" customWidth="1"/>
    <col min="268" max="268" width="4.453125" style="327" customWidth="1"/>
    <col min="269" max="269" width="24" style="327" customWidth="1"/>
    <col min="270" max="270" width="13.1796875" style="327" customWidth="1"/>
    <col min="271" max="271" width="13" style="327" customWidth="1"/>
    <col min="272" max="272" width="10.453125" style="327" customWidth="1"/>
    <col min="273" max="508" width="9.1796875" style="327"/>
    <col min="509" max="509" width="5" style="327" customWidth="1"/>
    <col min="510" max="510" width="17.7265625" style="327" customWidth="1"/>
    <col min="511" max="511" width="13.81640625" style="327" customWidth="1"/>
    <col min="512" max="512" width="13.1796875" style="327" customWidth="1"/>
    <col min="513" max="513" width="12.26953125" style="327" customWidth="1"/>
    <col min="514" max="514" width="3" style="327" customWidth="1"/>
    <col min="515" max="515" width="20.26953125" style="327" customWidth="1"/>
    <col min="516" max="516" width="12.54296875" style="327" customWidth="1"/>
    <col min="517" max="517" width="11.7265625" style="327" customWidth="1"/>
    <col min="518" max="518" width="9.1796875" style="327"/>
    <col min="519" max="519" width="2.81640625" style="327" customWidth="1"/>
    <col min="520" max="520" width="18.54296875" style="327" customWidth="1"/>
    <col min="521" max="521" width="14.453125" style="327" customWidth="1"/>
    <col min="522" max="522" width="13.7265625" style="327" customWidth="1"/>
    <col min="523" max="523" width="10.1796875" style="327" customWidth="1"/>
    <col min="524" max="524" width="4.453125" style="327" customWidth="1"/>
    <col min="525" max="525" width="24" style="327" customWidth="1"/>
    <col min="526" max="526" width="13.1796875" style="327" customWidth="1"/>
    <col min="527" max="527" width="13" style="327" customWidth="1"/>
    <col min="528" max="528" width="10.453125" style="327" customWidth="1"/>
    <col min="529" max="764" width="9.1796875" style="327"/>
    <col min="765" max="765" width="5" style="327" customWidth="1"/>
    <col min="766" max="766" width="17.7265625" style="327" customWidth="1"/>
    <col min="767" max="767" width="13.81640625" style="327" customWidth="1"/>
    <col min="768" max="768" width="13.1796875" style="327" customWidth="1"/>
    <col min="769" max="769" width="12.26953125" style="327" customWidth="1"/>
    <col min="770" max="770" width="3" style="327" customWidth="1"/>
    <col min="771" max="771" width="20.26953125" style="327" customWidth="1"/>
    <col min="772" max="772" width="12.54296875" style="327" customWidth="1"/>
    <col min="773" max="773" width="11.7265625" style="327" customWidth="1"/>
    <col min="774" max="774" width="9.1796875" style="327"/>
    <col min="775" max="775" width="2.81640625" style="327" customWidth="1"/>
    <col min="776" max="776" width="18.54296875" style="327" customWidth="1"/>
    <col min="777" max="777" width="14.453125" style="327" customWidth="1"/>
    <col min="778" max="778" width="13.7265625" style="327" customWidth="1"/>
    <col min="779" max="779" width="10.1796875" style="327" customWidth="1"/>
    <col min="780" max="780" width="4.453125" style="327" customWidth="1"/>
    <col min="781" max="781" width="24" style="327" customWidth="1"/>
    <col min="782" max="782" width="13.1796875" style="327" customWidth="1"/>
    <col min="783" max="783" width="13" style="327" customWidth="1"/>
    <col min="784" max="784" width="10.453125" style="327" customWidth="1"/>
    <col min="785" max="1020" width="9.1796875" style="327"/>
    <col min="1021" max="1021" width="5" style="327" customWidth="1"/>
    <col min="1022" max="1022" width="17.7265625" style="327" customWidth="1"/>
    <col min="1023" max="1023" width="13.81640625" style="327" customWidth="1"/>
    <col min="1024" max="1024" width="13.1796875" style="327" customWidth="1"/>
    <col min="1025" max="1025" width="12.26953125" style="327" customWidth="1"/>
    <col min="1026" max="1026" width="3" style="327" customWidth="1"/>
    <col min="1027" max="1027" width="20.26953125" style="327" customWidth="1"/>
    <col min="1028" max="1028" width="12.54296875" style="327" customWidth="1"/>
    <col min="1029" max="1029" width="11.7265625" style="327" customWidth="1"/>
    <col min="1030" max="1030" width="9.1796875" style="327"/>
    <col min="1031" max="1031" width="2.81640625" style="327" customWidth="1"/>
    <col min="1032" max="1032" width="18.54296875" style="327" customWidth="1"/>
    <col min="1033" max="1033" width="14.453125" style="327" customWidth="1"/>
    <col min="1034" max="1034" width="13.7265625" style="327" customWidth="1"/>
    <col min="1035" max="1035" width="10.1796875" style="327" customWidth="1"/>
    <col min="1036" max="1036" width="4.453125" style="327" customWidth="1"/>
    <col min="1037" max="1037" width="24" style="327" customWidth="1"/>
    <col min="1038" max="1038" width="13.1796875" style="327" customWidth="1"/>
    <col min="1039" max="1039" width="13" style="327" customWidth="1"/>
    <col min="1040" max="1040" width="10.453125" style="327" customWidth="1"/>
    <col min="1041" max="1276" width="9.1796875" style="327"/>
    <col min="1277" max="1277" width="5" style="327" customWidth="1"/>
    <col min="1278" max="1278" width="17.7265625" style="327" customWidth="1"/>
    <col min="1279" max="1279" width="13.81640625" style="327" customWidth="1"/>
    <col min="1280" max="1280" width="13.1796875" style="327" customWidth="1"/>
    <col min="1281" max="1281" width="12.26953125" style="327" customWidth="1"/>
    <col min="1282" max="1282" width="3" style="327" customWidth="1"/>
    <col min="1283" max="1283" width="20.26953125" style="327" customWidth="1"/>
    <col min="1284" max="1284" width="12.54296875" style="327" customWidth="1"/>
    <col min="1285" max="1285" width="11.7265625" style="327" customWidth="1"/>
    <col min="1286" max="1286" width="9.1796875" style="327"/>
    <col min="1287" max="1287" width="2.81640625" style="327" customWidth="1"/>
    <col min="1288" max="1288" width="18.54296875" style="327" customWidth="1"/>
    <col min="1289" max="1289" width="14.453125" style="327" customWidth="1"/>
    <col min="1290" max="1290" width="13.7265625" style="327" customWidth="1"/>
    <col min="1291" max="1291" width="10.1796875" style="327" customWidth="1"/>
    <col min="1292" max="1292" width="4.453125" style="327" customWidth="1"/>
    <col min="1293" max="1293" width="24" style="327" customWidth="1"/>
    <col min="1294" max="1294" width="13.1796875" style="327" customWidth="1"/>
    <col min="1295" max="1295" width="13" style="327" customWidth="1"/>
    <col min="1296" max="1296" width="10.453125" style="327" customWidth="1"/>
    <col min="1297" max="1532" width="9.1796875" style="327"/>
    <col min="1533" max="1533" width="5" style="327" customWidth="1"/>
    <col min="1534" max="1534" width="17.7265625" style="327" customWidth="1"/>
    <col min="1535" max="1535" width="13.81640625" style="327" customWidth="1"/>
    <col min="1536" max="1536" width="13.1796875" style="327" customWidth="1"/>
    <col min="1537" max="1537" width="12.26953125" style="327" customWidth="1"/>
    <col min="1538" max="1538" width="3" style="327" customWidth="1"/>
    <col min="1539" max="1539" width="20.26953125" style="327" customWidth="1"/>
    <col min="1540" max="1540" width="12.54296875" style="327" customWidth="1"/>
    <col min="1541" max="1541" width="11.7265625" style="327" customWidth="1"/>
    <col min="1542" max="1542" width="9.1796875" style="327"/>
    <col min="1543" max="1543" width="2.81640625" style="327" customWidth="1"/>
    <col min="1544" max="1544" width="18.54296875" style="327" customWidth="1"/>
    <col min="1545" max="1545" width="14.453125" style="327" customWidth="1"/>
    <col min="1546" max="1546" width="13.7265625" style="327" customWidth="1"/>
    <col min="1547" max="1547" width="10.1796875" style="327" customWidth="1"/>
    <col min="1548" max="1548" width="4.453125" style="327" customWidth="1"/>
    <col min="1549" max="1549" width="24" style="327" customWidth="1"/>
    <col min="1550" max="1550" width="13.1796875" style="327" customWidth="1"/>
    <col min="1551" max="1551" width="13" style="327" customWidth="1"/>
    <col min="1552" max="1552" width="10.453125" style="327" customWidth="1"/>
    <col min="1553" max="1788" width="9.1796875" style="327"/>
    <col min="1789" max="1789" width="5" style="327" customWidth="1"/>
    <col min="1790" max="1790" width="17.7265625" style="327" customWidth="1"/>
    <col min="1791" max="1791" width="13.81640625" style="327" customWidth="1"/>
    <col min="1792" max="1792" width="13.1796875" style="327" customWidth="1"/>
    <col min="1793" max="1793" width="12.26953125" style="327" customWidth="1"/>
    <col min="1794" max="1794" width="3" style="327" customWidth="1"/>
    <col min="1795" max="1795" width="20.26953125" style="327" customWidth="1"/>
    <col min="1796" max="1796" width="12.54296875" style="327" customWidth="1"/>
    <col min="1797" max="1797" width="11.7265625" style="327" customWidth="1"/>
    <col min="1798" max="1798" width="9.1796875" style="327"/>
    <col min="1799" max="1799" width="2.81640625" style="327" customWidth="1"/>
    <col min="1800" max="1800" width="18.54296875" style="327" customWidth="1"/>
    <col min="1801" max="1801" width="14.453125" style="327" customWidth="1"/>
    <col min="1802" max="1802" width="13.7265625" style="327" customWidth="1"/>
    <col min="1803" max="1803" width="10.1796875" style="327" customWidth="1"/>
    <col min="1804" max="1804" width="4.453125" style="327" customWidth="1"/>
    <col min="1805" max="1805" width="24" style="327" customWidth="1"/>
    <col min="1806" max="1806" width="13.1796875" style="327" customWidth="1"/>
    <col min="1807" max="1807" width="13" style="327" customWidth="1"/>
    <col min="1808" max="1808" width="10.453125" style="327" customWidth="1"/>
    <col min="1809" max="2044" width="9.1796875" style="327"/>
    <col min="2045" max="2045" width="5" style="327" customWidth="1"/>
    <col min="2046" max="2046" width="17.7265625" style="327" customWidth="1"/>
    <col min="2047" max="2047" width="13.81640625" style="327" customWidth="1"/>
    <col min="2048" max="2048" width="13.1796875" style="327" customWidth="1"/>
    <col min="2049" max="2049" width="12.26953125" style="327" customWidth="1"/>
    <col min="2050" max="2050" width="3" style="327" customWidth="1"/>
    <col min="2051" max="2051" width="20.26953125" style="327" customWidth="1"/>
    <col min="2052" max="2052" width="12.54296875" style="327" customWidth="1"/>
    <col min="2053" max="2053" width="11.7265625" style="327" customWidth="1"/>
    <col min="2054" max="2054" width="9.1796875" style="327"/>
    <col min="2055" max="2055" width="2.81640625" style="327" customWidth="1"/>
    <col min="2056" max="2056" width="18.54296875" style="327" customWidth="1"/>
    <col min="2057" max="2057" width="14.453125" style="327" customWidth="1"/>
    <col min="2058" max="2058" width="13.7265625" style="327" customWidth="1"/>
    <col min="2059" max="2059" width="10.1796875" style="327" customWidth="1"/>
    <col min="2060" max="2060" width="4.453125" style="327" customWidth="1"/>
    <col min="2061" max="2061" width="24" style="327" customWidth="1"/>
    <col min="2062" max="2062" width="13.1796875" style="327" customWidth="1"/>
    <col min="2063" max="2063" width="13" style="327" customWidth="1"/>
    <col min="2064" max="2064" width="10.453125" style="327" customWidth="1"/>
    <col min="2065" max="2300" width="9.1796875" style="327"/>
    <col min="2301" max="2301" width="5" style="327" customWidth="1"/>
    <col min="2302" max="2302" width="17.7265625" style="327" customWidth="1"/>
    <col min="2303" max="2303" width="13.81640625" style="327" customWidth="1"/>
    <col min="2304" max="2304" width="13.1796875" style="327" customWidth="1"/>
    <col min="2305" max="2305" width="12.26953125" style="327" customWidth="1"/>
    <col min="2306" max="2306" width="3" style="327" customWidth="1"/>
    <col min="2307" max="2307" width="20.26953125" style="327" customWidth="1"/>
    <col min="2308" max="2308" width="12.54296875" style="327" customWidth="1"/>
    <col min="2309" max="2309" width="11.7265625" style="327" customWidth="1"/>
    <col min="2310" max="2310" width="9.1796875" style="327"/>
    <col min="2311" max="2311" width="2.81640625" style="327" customWidth="1"/>
    <col min="2312" max="2312" width="18.54296875" style="327" customWidth="1"/>
    <col min="2313" max="2313" width="14.453125" style="327" customWidth="1"/>
    <col min="2314" max="2314" width="13.7265625" style="327" customWidth="1"/>
    <col min="2315" max="2315" width="10.1796875" style="327" customWidth="1"/>
    <col min="2316" max="2316" width="4.453125" style="327" customWidth="1"/>
    <col min="2317" max="2317" width="24" style="327" customWidth="1"/>
    <col min="2318" max="2318" width="13.1796875" style="327" customWidth="1"/>
    <col min="2319" max="2319" width="13" style="327" customWidth="1"/>
    <col min="2320" max="2320" width="10.453125" style="327" customWidth="1"/>
    <col min="2321" max="2556" width="9.1796875" style="327"/>
    <col min="2557" max="2557" width="5" style="327" customWidth="1"/>
    <col min="2558" max="2558" width="17.7265625" style="327" customWidth="1"/>
    <col min="2559" max="2559" width="13.81640625" style="327" customWidth="1"/>
    <col min="2560" max="2560" width="13.1796875" style="327" customWidth="1"/>
    <col min="2561" max="2561" width="12.26953125" style="327" customWidth="1"/>
    <col min="2562" max="2562" width="3" style="327" customWidth="1"/>
    <col min="2563" max="2563" width="20.26953125" style="327" customWidth="1"/>
    <col min="2564" max="2564" width="12.54296875" style="327" customWidth="1"/>
    <col min="2565" max="2565" width="11.7265625" style="327" customWidth="1"/>
    <col min="2566" max="2566" width="9.1796875" style="327"/>
    <col min="2567" max="2567" width="2.81640625" style="327" customWidth="1"/>
    <col min="2568" max="2568" width="18.54296875" style="327" customWidth="1"/>
    <col min="2569" max="2569" width="14.453125" style="327" customWidth="1"/>
    <col min="2570" max="2570" width="13.7265625" style="327" customWidth="1"/>
    <col min="2571" max="2571" width="10.1796875" style="327" customWidth="1"/>
    <col min="2572" max="2572" width="4.453125" style="327" customWidth="1"/>
    <col min="2573" max="2573" width="24" style="327" customWidth="1"/>
    <col min="2574" max="2574" width="13.1796875" style="327" customWidth="1"/>
    <col min="2575" max="2575" width="13" style="327" customWidth="1"/>
    <col min="2576" max="2576" width="10.453125" style="327" customWidth="1"/>
    <col min="2577" max="2812" width="9.1796875" style="327"/>
    <col min="2813" max="2813" width="5" style="327" customWidth="1"/>
    <col min="2814" max="2814" width="17.7265625" style="327" customWidth="1"/>
    <col min="2815" max="2815" width="13.81640625" style="327" customWidth="1"/>
    <col min="2816" max="2816" width="13.1796875" style="327" customWidth="1"/>
    <col min="2817" max="2817" width="12.26953125" style="327" customWidth="1"/>
    <col min="2818" max="2818" width="3" style="327" customWidth="1"/>
    <col min="2819" max="2819" width="20.26953125" style="327" customWidth="1"/>
    <col min="2820" max="2820" width="12.54296875" style="327" customWidth="1"/>
    <col min="2821" max="2821" width="11.7265625" style="327" customWidth="1"/>
    <col min="2822" max="2822" width="9.1796875" style="327"/>
    <col min="2823" max="2823" width="2.81640625" style="327" customWidth="1"/>
    <col min="2824" max="2824" width="18.54296875" style="327" customWidth="1"/>
    <col min="2825" max="2825" width="14.453125" style="327" customWidth="1"/>
    <col min="2826" max="2826" width="13.7265625" style="327" customWidth="1"/>
    <col min="2827" max="2827" width="10.1796875" style="327" customWidth="1"/>
    <col min="2828" max="2828" width="4.453125" style="327" customWidth="1"/>
    <col min="2829" max="2829" width="24" style="327" customWidth="1"/>
    <col min="2830" max="2830" width="13.1796875" style="327" customWidth="1"/>
    <col min="2831" max="2831" width="13" style="327" customWidth="1"/>
    <col min="2832" max="2832" width="10.453125" style="327" customWidth="1"/>
    <col min="2833" max="3068" width="9.1796875" style="327"/>
    <col min="3069" max="3069" width="5" style="327" customWidth="1"/>
    <col min="3070" max="3070" width="17.7265625" style="327" customWidth="1"/>
    <col min="3071" max="3071" width="13.81640625" style="327" customWidth="1"/>
    <col min="3072" max="3072" width="13.1796875" style="327" customWidth="1"/>
    <col min="3073" max="3073" width="12.26953125" style="327" customWidth="1"/>
    <col min="3074" max="3074" width="3" style="327" customWidth="1"/>
    <col min="3075" max="3075" width="20.26953125" style="327" customWidth="1"/>
    <col min="3076" max="3076" width="12.54296875" style="327" customWidth="1"/>
    <col min="3077" max="3077" width="11.7265625" style="327" customWidth="1"/>
    <col min="3078" max="3078" width="9.1796875" style="327"/>
    <col min="3079" max="3079" width="2.81640625" style="327" customWidth="1"/>
    <col min="3080" max="3080" width="18.54296875" style="327" customWidth="1"/>
    <col min="3081" max="3081" width="14.453125" style="327" customWidth="1"/>
    <col min="3082" max="3082" width="13.7265625" style="327" customWidth="1"/>
    <col min="3083" max="3083" width="10.1796875" style="327" customWidth="1"/>
    <col min="3084" max="3084" width="4.453125" style="327" customWidth="1"/>
    <col min="3085" max="3085" width="24" style="327" customWidth="1"/>
    <col min="3086" max="3086" width="13.1796875" style="327" customWidth="1"/>
    <col min="3087" max="3087" width="13" style="327" customWidth="1"/>
    <col min="3088" max="3088" width="10.453125" style="327" customWidth="1"/>
    <col min="3089" max="3324" width="9.1796875" style="327"/>
    <col min="3325" max="3325" width="5" style="327" customWidth="1"/>
    <col min="3326" max="3326" width="17.7265625" style="327" customWidth="1"/>
    <col min="3327" max="3327" width="13.81640625" style="327" customWidth="1"/>
    <col min="3328" max="3328" width="13.1796875" style="327" customWidth="1"/>
    <col min="3329" max="3329" width="12.26953125" style="327" customWidth="1"/>
    <col min="3330" max="3330" width="3" style="327" customWidth="1"/>
    <col min="3331" max="3331" width="20.26953125" style="327" customWidth="1"/>
    <col min="3332" max="3332" width="12.54296875" style="327" customWidth="1"/>
    <col min="3333" max="3333" width="11.7265625" style="327" customWidth="1"/>
    <col min="3334" max="3334" width="9.1796875" style="327"/>
    <col min="3335" max="3335" width="2.81640625" style="327" customWidth="1"/>
    <col min="3336" max="3336" width="18.54296875" style="327" customWidth="1"/>
    <col min="3337" max="3337" width="14.453125" style="327" customWidth="1"/>
    <col min="3338" max="3338" width="13.7265625" style="327" customWidth="1"/>
    <col min="3339" max="3339" width="10.1796875" style="327" customWidth="1"/>
    <col min="3340" max="3340" width="4.453125" style="327" customWidth="1"/>
    <col min="3341" max="3341" width="24" style="327" customWidth="1"/>
    <col min="3342" max="3342" width="13.1796875" style="327" customWidth="1"/>
    <col min="3343" max="3343" width="13" style="327" customWidth="1"/>
    <col min="3344" max="3344" width="10.453125" style="327" customWidth="1"/>
    <col min="3345" max="3580" width="9.1796875" style="327"/>
    <col min="3581" max="3581" width="5" style="327" customWidth="1"/>
    <col min="3582" max="3582" width="17.7265625" style="327" customWidth="1"/>
    <col min="3583" max="3583" width="13.81640625" style="327" customWidth="1"/>
    <col min="3584" max="3584" width="13.1796875" style="327" customWidth="1"/>
    <col min="3585" max="3585" width="12.26953125" style="327" customWidth="1"/>
    <col min="3586" max="3586" width="3" style="327" customWidth="1"/>
    <col min="3587" max="3587" width="20.26953125" style="327" customWidth="1"/>
    <col min="3588" max="3588" width="12.54296875" style="327" customWidth="1"/>
    <col min="3589" max="3589" width="11.7265625" style="327" customWidth="1"/>
    <col min="3590" max="3590" width="9.1796875" style="327"/>
    <col min="3591" max="3591" width="2.81640625" style="327" customWidth="1"/>
    <col min="3592" max="3592" width="18.54296875" style="327" customWidth="1"/>
    <col min="3593" max="3593" width="14.453125" style="327" customWidth="1"/>
    <col min="3594" max="3594" width="13.7265625" style="327" customWidth="1"/>
    <col min="3595" max="3595" width="10.1796875" style="327" customWidth="1"/>
    <col min="3596" max="3596" width="4.453125" style="327" customWidth="1"/>
    <col min="3597" max="3597" width="24" style="327" customWidth="1"/>
    <col min="3598" max="3598" width="13.1796875" style="327" customWidth="1"/>
    <col min="3599" max="3599" width="13" style="327" customWidth="1"/>
    <col min="3600" max="3600" width="10.453125" style="327" customWidth="1"/>
    <col min="3601" max="3836" width="9.1796875" style="327"/>
    <col min="3837" max="3837" width="5" style="327" customWidth="1"/>
    <col min="3838" max="3838" width="17.7265625" style="327" customWidth="1"/>
    <col min="3839" max="3839" width="13.81640625" style="327" customWidth="1"/>
    <col min="3840" max="3840" width="13.1796875" style="327" customWidth="1"/>
    <col min="3841" max="3841" width="12.26953125" style="327" customWidth="1"/>
    <col min="3842" max="3842" width="3" style="327" customWidth="1"/>
    <col min="3843" max="3843" width="20.26953125" style="327" customWidth="1"/>
    <col min="3844" max="3844" width="12.54296875" style="327" customWidth="1"/>
    <col min="3845" max="3845" width="11.7265625" style="327" customWidth="1"/>
    <col min="3846" max="3846" width="9.1796875" style="327"/>
    <col min="3847" max="3847" width="2.81640625" style="327" customWidth="1"/>
    <col min="3848" max="3848" width="18.54296875" style="327" customWidth="1"/>
    <col min="3849" max="3849" width="14.453125" style="327" customWidth="1"/>
    <col min="3850" max="3850" width="13.7265625" style="327" customWidth="1"/>
    <col min="3851" max="3851" width="10.1796875" style="327" customWidth="1"/>
    <col min="3852" max="3852" width="4.453125" style="327" customWidth="1"/>
    <col min="3853" max="3853" width="24" style="327" customWidth="1"/>
    <col min="3854" max="3854" width="13.1796875" style="327" customWidth="1"/>
    <col min="3855" max="3855" width="13" style="327" customWidth="1"/>
    <col min="3856" max="3856" width="10.453125" style="327" customWidth="1"/>
    <col min="3857" max="4092" width="9.1796875" style="327"/>
    <col min="4093" max="4093" width="5" style="327" customWidth="1"/>
    <col min="4094" max="4094" width="17.7265625" style="327" customWidth="1"/>
    <col min="4095" max="4095" width="13.81640625" style="327" customWidth="1"/>
    <col min="4096" max="4096" width="13.1796875" style="327" customWidth="1"/>
    <col min="4097" max="4097" width="12.26953125" style="327" customWidth="1"/>
    <col min="4098" max="4098" width="3" style="327" customWidth="1"/>
    <col min="4099" max="4099" width="20.26953125" style="327" customWidth="1"/>
    <col min="4100" max="4100" width="12.54296875" style="327" customWidth="1"/>
    <col min="4101" max="4101" width="11.7265625" style="327" customWidth="1"/>
    <col min="4102" max="4102" width="9.1796875" style="327"/>
    <col min="4103" max="4103" width="2.81640625" style="327" customWidth="1"/>
    <col min="4104" max="4104" width="18.54296875" style="327" customWidth="1"/>
    <col min="4105" max="4105" width="14.453125" style="327" customWidth="1"/>
    <col min="4106" max="4106" width="13.7265625" style="327" customWidth="1"/>
    <col min="4107" max="4107" width="10.1796875" style="327" customWidth="1"/>
    <col min="4108" max="4108" width="4.453125" style="327" customWidth="1"/>
    <col min="4109" max="4109" width="24" style="327" customWidth="1"/>
    <col min="4110" max="4110" width="13.1796875" style="327" customWidth="1"/>
    <col min="4111" max="4111" width="13" style="327" customWidth="1"/>
    <col min="4112" max="4112" width="10.453125" style="327" customWidth="1"/>
    <col min="4113" max="4348" width="9.1796875" style="327"/>
    <col min="4349" max="4349" width="5" style="327" customWidth="1"/>
    <col min="4350" max="4350" width="17.7265625" style="327" customWidth="1"/>
    <col min="4351" max="4351" width="13.81640625" style="327" customWidth="1"/>
    <col min="4352" max="4352" width="13.1796875" style="327" customWidth="1"/>
    <col min="4353" max="4353" width="12.26953125" style="327" customWidth="1"/>
    <col min="4354" max="4354" width="3" style="327" customWidth="1"/>
    <col min="4355" max="4355" width="20.26953125" style="327" customWidth="1"/>
    <col min="4356" max="4356" width="12.54296875" style="327" customWidth="1"/>
    <col min="4357" max="4357" width="11.7265625" style="327" customWidth="1"/>
    <col min="4358" max="4358" width="9.1796875" style="327"/>
    <col min="4359" max="4359" width="2.81640625" style="327" customWidth="1"/>
    <col min="4360" max="4360" width="18.54296875" style="327" customWidth="1"/>
    <col min="4361" max="4361" width="14.453125" style="327" customWidth="1"/>
    <col min="4362" max="4362" width="13.7265625" style="327" customWidth="1"/>
    <col min="4363" max="4363" width="10.1796875" style="327" customWidth="1"/>
    <col min="4364" max="4364" width="4.453125" style="327" customWidth="1"/>
    <col min="4365" max="4365" width="24" style="327" customWidth="1"/>
    <col min="4366" max="4366" width="13.1796875" style="327" customWidth="1"/>
    <col min="4367" max="4367" width="13" style="327" customWidth="1"/>
    <col min="4368" max="4368" width="10.453125" style="327" customWidth="1"/>
    <col min="4369" max="4604" width="9.1796875" style="327"/>
    <col min="4605" max="4605" width="5" style="327" customWidth="1"/>
    <col min="4606" max="4606" width="17.7265625" style="327" customWidth="1"/>
    <col min="4607" max="4607" width="13.81640625" style="327" customWidth="1"/>
    <col min="4608" max="4608" width="13.1796875" style="327" customWidth="1"/>
    <col min="4609" max="4609" width="12.26953125" style="327" customWidth="1"/>
    <col min="4610" max="4610" width="3" style="327" customWidth="1"/>
    <col min="4611" max="4611" width="20.26953125" style="327" customWidth="1"/>
    <col min="4612" max="4612" width="12.54296875" style="327" customWidth="1"/>
    <col min="4613" max="4613" width="11.7265625" style="327" customWidth="1"/>
    <col min="4614" max="4614" width="9.1796875" style="327"/>
    <col min="4615" max="4615" width="2.81640625" style="327" customWidth="1"/>
    <col min="4616" max="4616" width="18.54296875" style="327" customWidth="1"/>
    <col min="4617" max="4617" width="14.453125" style="327" customWidth="1"/>
    <col min="4618" max="4618" width="13.7265625" style="327" customWidth="1"/>
    <col min="4619" max="4619" width="10.1796875" style="327" customWidth="1"/>
    <col min="4620" max="4620" width="4.453125" style="327" customWidth="1"/>
    <col min="4621" max="4621" width="24" style="327" customWidth="1"/>
    <col min="4622" max="4622" width="13.1796875" style="327" customWidth="1"/>
    <col min="4623" max="4623" width="13" style="327" customWidth="1"/>
    <col min="4624" max="4624" width="10.453125" style="327" customWidth="1"/>
    <col min="4625" max="4860" width="9.1796875" style="327"/>
    <col min="4861" max="4861" width="5" style="327" customWidth="1"/>
    <col min="4862" max="4862" width="17.7265625" style="327" customWidth="1"/>
    <col min="4863" max="4863" width="13.81640625" style="327" customWidth="1"/>
    <col min="4864" max="4864" width="13.1796875" style="327" customWidth="1"/>
    <col min="4865" max="4865" width="12.26953125" style="327" customWidth="1"/>
    <col min="4866" max="4866" width="3" style="327" customWidth="1"/>
    <col min="4867" max="4867" width="20.26953125" style="327" customWidth="1"/>
    <col min="4868" max="4868" width="12.54296875" style="327" customWidth="1"/>
    <col min="4869" max="4869" width="11.7265625" style="327" customWidth="1"/>
    <col min="4870" max="4870" width="9.1796875" style="327"/>
    <col min="4871" max="4871" width="2.81640625" style="327" customWidth="1"/>
    <col min="4872" max="4872" width="18.54296875" style="327" customWidth="1"/>
    <col min="4873" max="4873" width="14.453125" style="327" customWidth="1"/>
    <col min="4874" max="4874" width="13.7265625" style="327" customWidth="1"/>
    <col min="4875" max="4875" width="10.1796875" style="327" customWidth="1"/>
    <col min="4876" max="4876" width="4.453125" style="327" customWidth="1"/>
    <col min="4877" max="4877" width="24" style="327" customWidth="1"/>
    <col min="4878" max="4878" width="13.1796875" style="327" customWidth="1"/>
    <col min="4879" max="4879" width="13" style="327" customWidth="1"/>
    <col min="4880" max="4880" width="10.453125" style="327" customWidth="1"/>
    <col min="4881" max="5116" width="9.1796875" style="327"/>
    <col min="5117" max="5117" width="5" style="327" customWidth="1"/>
    <col min="5118" max="5118" width="17.7265625" style="327" customWidth="1"/>
    <col min="5119" max="5119" width="13.81640625" style="327" customWidth="1"/>
    <col min="5120" max="5120" width="13.1796875" style="327" customWidth="1"/>
    <col min="5121" max="5121" width="12.26953125" style="327" customWidth="1"/>
    <col min="5122" max="5122" width="3" style="327" customWidth="1"/>
    <col min="5123" max="5123" width="20.26953125" style="327" customWidth="1"/>
    <col min="5124" max="5124" width="12.54296875" style="327" customWidth="1"/>
    <col min="5125" max="5125" width="11.7265625" style="327" customWidth="1"/>
    <col min="5126" max="5126" width="9.1796875" style="327"/>
    <col min="5127" max="5127" width="2.81640625" style="327" customWidth="1"/>
    <col min="5128" max="5128" width="18.54296875" style="327" customWidth="1"/>
    <col min="5129" max="5129" width="14.453125" style="327" customWidth="1"/>
    <col min="5130" max="5130" width="13.7265625" style="327" customWidth="1"/>
    <col min="5131" max="5131" width="10.1796875" style="327" customWidth="1"/>
    <col min="5132" max="5132" width="4.453125" style="327" customWidth="1"/>
    <col min="5133" max="5133" width="24" style="327" customWidth="1"/>
    <col min="5134" max="5134" width="13.1796875" style="327" customWidth="1"/>
    <col min="5135" max="5135" width="13" style="327" customWidth="1"/>
    <col min="5136" max="5136" width="10.453125" style="327" customWidth="1"/>
    <col min="5137" max="5372" width="9.1796875" style="327"/>
    <col min="5373" max="5373" width="5" style="327" customWidth="1"/>
    <col min="5374" max="5374" width="17.7265625" style="327" customWidth="1"/>
    <col min="5375" max="5375" width="13.81640625" style="327" customWidth="1"/>
    <col min="5376" max="5376" width="13.1796875" style="327" customWidth="1"/>
    <col min="5377" max="5377" width="12.26953125" style="327" customWidth="1"/>
    <col min="5378" max="5378" width="3" style="327" customWidth="1"/>
    <col min="5379" max="5379" width="20.26953125" style="327" customWidth="1"/>
    <col min="5380" max="5380" width="12.54296875" style="327" customWidth="1"/>
    <col min="5381" max="5381" width="11.7265625" style="327" customWidth="1"/>
    <col min="5382" max="5382" width="9.1796875" style="327"/>
    <col min="5383" max="5383" width="2.81640625" style="327" customWidth="1"/>
    <col min="5384" max="5384" width="18.54296875" style="327" customWidth="1"/>
    <col min="5385" max="5385" width="14.453125" style="327" customWidth="1"/>
    <col min="5386" max="5386" width="13.7265625" style="327" customWidth="1"/>
    <col min="5387" max="5387" width="10.1796875" style="327" customWidth="1"/>
    <col min="5388" max="5388" width="4.453125" style="327" customWidth="1"/>
    <col min="5389" max="5389" width="24" style="327" customWidth="1"/>
    <col min="5390" max="5390" width="13.1796875" style="327" customWidth="1"/>
    <col min="5391" max="5391" width="13" style="327" customWidth="1"/>
    <col min="5392" max="5392" width="10.453125" style="327" customWidth="1"/>
    <col min="5393" max="5628" width="9.1796875" style="327"/>
    <col min="5629" max="5629" width="5" style="327" customWidth="1"/>
    <col min="5630" max="5630" width="17.7265625" style="327" customWidth="1"/>
    <col min="5631" max="5631" width="13.81640625" style="327" customWidth="1"/>
    <col min="5632" max="5632" width="13.1796875" style="327" customWidth="1"/>
    <col min="5633" max="5633" width="12.26953125" style="327" customWidth="1"/>
    <col min="5634" max="5634" width="3" style="327" customWidth="1"/>
    <col min="5635" max="5635" width="20.26953125" style="327" customWidth="1"/>
    <col min="5636" max="5636" width="12.54296875" style="327" customWidth="1"/>
    <col min="5637" max="5637" width="11.7265625" style="327" customWidth="1"/>
    <col min="5638" max="5638" width="9.1796875" style="327"/>
    <col min="5639" max="5639" width="2.81640625" style="327" customWidth="1"/>
    <col min="5640" max="5640" width="18.54296875" style="327" customWidth="1"/>
    <col min="5641" max="5641" width="14.453125" style="327" customWidth="1"/>
    <col min="5642" max="5642" width="13.7265625" style="327" customWidth="1"/>
    <col min="5643" max="5643" width="10.1796875" style="327" customWidth="1"/>
    <col min="5644" max="5644" width="4.453125" style="327" customWidth="1"/>
    <col min="5645" max="5645" width="24" style="327" customWidth="1"/>
    <col min="5646" max="5646" width="13.1796875" style="327" customWidth="1"/>
    <col min="5647" max="5647" width="13" style="327" customWidth="1"/>
    <col min="5648" max="5648" width="10.453125" style="327" customWidth="1"/>
    <col min="5649" max="5884" width="9.1796875" style="327"/>
    <col min="5885" max="5885" width="5" style="327" customWidth="1"/>
    <col min="5886" max="5886" width="17.7265625" style="327" customWidth="1"/>
    <col min="5887" max="5887" width="13.81640625" style="327" customWidth="1"/>
    <col min="5888" max="5888" width="13.1796875" style="327" customWidth="1"/>
    <col min="5889" max="5889" width="12.26953125" style="327" customWidth="1"/>
    <col min="5890" max="5890" width="3" style="327" customWidth="1"/>
    <col min="5891" max="5891" width="20.26953125" style="327" customWidth="1"/>
    <col min="5892" max="5892" width="12.54296875" style="327" customWidth="1"/>
    <col min="5893" max="5893" width="11.7265625" style="327" customWidth="1"/>
    <col min="5894" max="5894" width="9.1796875" style="327"/>
    <col min="5895" max="5895" width="2.81640625" style="327" customWidth="1"/>
    <col min="5896" max="5896" width="18.54296875" style="327" customWidth="1"/>
    <col min="5897" max="5897" width="14.453125" style="327" customWidth="1"/>
    <col min="5898" max="5898" width="13.7265625" style="327" customWidth="1"/>
    <col min="5899" max="5899" width="10.1796875" style="327" customWidth="1"/>
    <col min="5900" max="5900" width="4.453125" style="327" customWidth="1"/>
    <col min="5901" max="5901" width="24" style="327" customWidth="1"/>
    <col min="5902" max="5902" width="13.1796875" style="327" customWidth="1"/>
    <col min="5903" max="5903" width="13" style="327" customWidth="1"/>
    <col min="5904" max="5904" width="10.453125" style="327" customWidth="1"/>
    <col min="5905" max="6140" width="9.1796875" style="327"/>
    <col min="6141" max="6141" width="5" style="327" customWidth="1"/>
    <col min="6142" max="6142" width="17.7265625" style="327" customWidth="1"/>
    <col min="6143" max="6143" width="13.81640625" style="327" customWidth="1"/>
    <col min="6144" max="6144" width="13.1796875" style="327" customWidth="1"/>
    <col min="6145" max="6145" width="12.26953125" style="327" customWidth="1"/>
    <col min="6146" max="6146" width="3" style="327" customWidth="1"/>
    <col min="6147" max="6147" width="20.26953125" style="327" customWidth="1"/>
    <col min="6148" max="6148" width="12.54296875" style="327" customWidth="1"/>
    <col min="6149" max="6149" width="11.7265625" style="327" customWidth="1"/>
    <col min="6150" max="6150" width="9.1796875" style="327"/>
    <col min="6151" max="6151" width="2.81640625" style="327" customWidth="1"/>
    <col min="6152" max="6152" width="18.54296875" style="327" customWidth="1"/>
    <col min="6153" max="6153" width="14.453125" style="327" customWidth="1"/>
    <col min="6154" max="6154" width="13.7265625" style="327" customWidth="1"/>
    <col min="6155" max="6155" width="10.1796875" style="327" customWidth="1"/>
    <col min="6156" max="6156" width="4.453125" style="327" customWidth="1"/>
    <col min="6157" max="6157" width="24" style="327" customWidth="1"/>
    <col min="6158" max="6158" width="13.1796875" style="327" customWidth="1"/>
    <col min="6159" max="6159" width="13" style="327" customWidth="1"/>
    <col min="6160" max="6160" width="10.453125" style="327" customWidth="1"/>
    <col min="6161" max="6396" width="9.1796875" style="327"/>
    <col min="6397" max="6397" width="5" style="327" customWidth="1"/>
    <col min="6398" max="6398" width="17.7265625" style="327" customWidth="1"/>
    <col min="6399" max="6399" width="13.81640625" style="327" customWidth="1"/>
    <col min="6400" max="6400" width="13.1796875" style="327" customWidth="1"/>
    <col min="6401" max="6401" width="12.26953125" style="327" customWidth="1"/>
    <col min="6402" max="6402" width="3" style="327" customWidth="1"/>
    <col min="6403" max="6403" width="20.26953125" style="327" customWidth="1"/>
    <col min="6404" max="6404" width="12.54296875" style="327" customWidth="1"/>
    <col min="6405" max="6405" width="11.7265625" style="327" customWidth="1"/>
    <col min="6406" max="6406" width="9.1796875" style="327"/>
    <col min="6407" max="6407" width="2.81640625" style="327" customWidth="1"/>
    <col min="6408" max="6408" width="18.54296875" style="327" customWidth="1"/>
    <col min="6409" max="6409" width="14.453125" style="327" customWidth="1"/>
    <col min="6410" max="6410" width="13.7265625" style="327" customWidth="1"/>
    <col min="6411" max="6411" width="10.1796875" style="327" customWidth="1"/>
    <col min="6412" max="6412" width="4.453125" style="327" customWidth="1"/>
    <col min="6413" max="6413" width="24" style="327" customWidth="1"/>
    <col min="6414" max="6414" width="13.1796875" style="327" customWidth="1"/>
    <col min="6415" max="6415" width="13" style="327" customWidth="1"/>
    <col min="6416" max="6416" width="10.453125" style="327" customWidth="1"/>
    <col min="6417" max="6652" width="9.1796875" style="327"/>
    <col min="6653" max="6653" width="5" style="327" customWidth="1"/>
    <col min="6654" max="6654" width="17.7265625" style="327" customWidth="1"/>
    <col min="6655" max="6655" width="13.81640625" style="327" customWidth="1"/>
    <col min="6656" max="6656" width="13.1796875" style="327" customWidth="1"/>
    <col min="6657" max="6657" width="12.26953125" style="327" customWidth="1"/>
    <col min="6658" max="6658" width="3" style="327" customWidth="1"/>
    <col min="6659" max="6659" width="20.26953125" style="327" customWidth="1"/>
    <col min="6660" max="6660" width="12.54296875" style="327" customWidth="1"/>
    <col min="6661" max="6661" width="11.7265625" style="327" customWidth="1"/>
    <col min="6662" max="6662" width="9.1796875" style="327"/>
    <col min="6663" max="6663" width="2.81640625" style="327" customWidth="1"/>
    <col min="6664" max="6664" width="18.54296875" style="327" customWidth="1"/>
    <col min="6665" max="6665" width="14.453125" style="327" customWidth="1"/>
    <col min="6666" max="6666" width="13.7265625" style="327" customWidth="1"/>
    <col min="6667" max="6667" width="10.1796875" style="327" customWidth="1"/>
    <col min="6668" max="6668" width="4.453125" style="327" customWidth="1"/>
    <col min="6669" max="6669" width="24" style="327" customWidth="1"/>
    <col min="6670" max="6670" width="13.1796875" style="327" customWidth="1"/>
    <col min="6671" max="6671" width="13" style="327" customWidth="1"/>
    <col min="6672" max="6672" width="10.453125" style="327" customWidth="1"/>
    <col min="6673" max="6908" width="9.1796875" style="327"/>
    <col min="6909" max="6909" width="5" style="327" customWidth="1"/>
    <col min="6910" max="6910" width="17.7265625" style="327" customWidth="1"/>
    <col min="6911" max="6911" width="13.81640625" style="327" customWidth="1"/>
    <col min="6912" max="6912" width="13.1796875" style="327" customWidth="1"/>
    <col min="6913" max="6913" width="12.26953125" style="327" customWidth="1"/>
    <col min="6914" max="6914" width="3" style="327" customWidth="1"/>
    <col min="6915" max="6915" width="20.26953125" style="327" customWidth="1"/>
    <col min="6916" max="6916" width="12.54296875" style="327" customWidth="1"/>
    <col min="6917" max="6917" width="11.7265625" style="327" customWidth="1"/>
    <col min="6918" max="6918" width="9.1796875" style="327"/>
    <col min="6919" max="6919" width="2.81640625" style="327" customWidth="1"/>
    <col min="6920" max="6920" width="18.54296875" style="327" customWidth="1"/>
    <col min="6921" max="6921" width="14.453125" style="327" customWidth="1"/>
    <col min="6922" max="6922" width="13.7265625" style="327" customWidth="1"/>
    <col min="6923" max="6923" width="10.1796875" style="327" customWidth="1"/>
    <col min="6924" max="6924" width="4.453125" style="327" customWidth="1"/>
    <col min="6925" max="6925" width="24" style="327" customWidth="1"/>
    <col min="6926" max="6926" width="13.1796875" style="327" customWidth="1"/>
    <col min="6927" max="6927" width="13" style="327" customWidth="1"/>
    <col min="6928" max="6928" width="10.453125" style="327" customWidth="1"/>
    <col min="6929" max="7164" width="9.1796875" style="327"/>
    <col min="7165" max="7165" width="5" style="327" customWidth="1"/>
    <col min="7166" max="7166" width="17.7265625" style="327" customWidth="1"/>
    <col min="7167" max="7167" width="13.81640625" style="327" customWidth="1"/>
    <col min="7168" max="7168" width="13.1796875" style="327" customWidth="1"/>
    <col min="7169" max="7169" width="12.26953125" style="327" customWidth="1"/>
    <col min="7170" max="7170" width="3" style="327" customWidth="1"/>
    <col min="7171" max="7171" width="20.26953125" style="327" customWidth="1"/>
    <col min="7172" max="7172" width="12.54296875" style="327" customWidth="1"/>
    <col min="7173" max="7173" width="11.7265625" style="327" customWidth="1"/>
    <col min="7174" max="7174" width="9.1796875" style="327"/>
    <col min="7175" max="7175" width="2.81640625" style="327" customWidth="1"/>
    <col min="7176" max="7176" width="18.54296875" style="327" customWidth="1"/>
    <col min="7177" max="7177" width="14.453125" style="327" customWidth="1"/>
    <col min="7178" max="7178" width="13.7265625" style="327" customWidth="1"/>
    <col min="7179" max="7179" width="10.1796875" style="327" customWidth="1"/>
    <col min="7180" max="7180" width="4.453125" style="327" customWidth="1"/>
    <col min="7181" max="7181" width="24" style="327" customWidth="1"/>
    <col min="7182" max="7182" width="13.1796875" style="327" customWidth="1"/>
    <col min="7183" max="7183" width="13" style="327" customWidth="1"/>
    <col min="7184" max="7184" width="10.453125" style="327" customWidth="1"/>
    <col min="7185" max="7420" width="9.1796875" style="327"/>
    <col min="7421" max="7421" width="5" style="327" customWidth="1"/>
    <col min="7422" max="7422" width="17.7265625" style="327" customWidth="1"/>
    <col min="7423" max="7423" width="13.81640625" style="327" customWidth="1"/>
    <col min="7424" max="7424" width="13.1796875" style="327" customWidth="1"/>
    <col min="7425" max="7425" width="12.26953125" style="327" customWidth="1"/>
    <col min="7426" max="7426" width="3" style="327" customWidth="1"/>
    <col min="7427" max="7427" width="20.26953125" style="327" customWidth="1"/>
    <col min="7428" max="7428" width="12.54296875" style="327" customWidth="1"/>
    <col min="7429" max="7429" width="11.7265625" style="327" customWidth="1"/>
    <col min="7430" max="7430" width="9.1796875" style="327"/>
    <col min="7431" max="7431" width="2.81640625" style="327" customWidth="1"/>
    <col min="7432" max="7432" width="18.54296875" style="327" customWidth="1"/>
    <col min="7433" max="7433" width="14.453125" style="327" customWidth="1"/>
    <col min="7434" max="7434" width="13.7265625" style="327" customWidth="1"/>
    <col min="7435" max="7435" width="10.1796875" style="327" customWidth="1"/>
    <col min="7436" max="7436" width="4.453125" style="327" customWidth="1"/>
    <col min="7437" max="7437" width="24" style="327" customWidth="1"/>
    <col min="7438" max="7438" width="13.1796875" style="327" customWidth="1"/>
    <col min="7439" max="7439" width="13" style="327" customWidth="1"/>
    <col min="7440" max="7440" width="10.453125" style="327" customWidth="1"/>
    <col min="7441" max="7676" width="9.1796875" style="327"/>
    <col min="7677" max="7677" width="5" style="327" customWidth="1"/>
    <col min="7678" max="7678" width="17.7265625" style="327" customWidth="1"/>
    <col min="7679" max="7679" width="13.81640625" style="327" customWidth="1"/>
    <col min="7680" max="7680" width="13.1796875" style="327" customWidth="1"/>
    <col min="7681" max="7681" width="12.26953125" style="327" customWidth="1"/>
    <col min="7682" max="7682" width="3" style="327" customWidth="1"/>
    <col min="7683" max="7683" width="20.26953125" style="327" customWidth="1"/>
    <col min="7684" max="7684" width="12.54296875" style="327" customWidth="1"/>
    <col min="7685" max="7685" width="11.7265625" style="327" customWidth="1"/>
    <col min="7686" max="7686" width="9.1796875" style="327"/>
    <col min="7687" max="7687" width="2.81640625" style="327" customWidth="1"/>
    <col min="7688" max="7688" width="18.54296875" style="327" customWidth="1"/>
    <col min="7689" max="7689" width="14.453125" style="327" customWidth="1"/>
    <col min="7690" max="7690" width="13.7265625" style="327" customWidth="1"/>
    <col min="7691" max="7691" width="10.1796875" style="327" customWidth="1"/>
    <col min="7692" max="7692" width="4.453125" style="327" customWidth="1"/>
    <col min="7693" max="7693" width="24" style="327" customWidth="1"/>
    <col min="7694" max="7694" width="13.1796875" style="327" customWidth="1"/>
    <col min="7695" max="7695" width="13" style="327" customWidth="1"/>
    <col min="7696" max="7696" width="10.453125" style="327" customWidth="1"/>
    <col min="7697" max="7932" width="9.1796875" style="327"/>
    <col min="7933" max="7933" width="5" style="327" customWidth="1"/>
    <col min="7934" max="7934" width="17.7265625" style="327" customWidth="1"/>
    <col min="7935" max="7935" width="13.81640625" style="327" customWidth="1"/>
    <col min="7936" max="7936" width="13.1796875" style="327" customWidth="1"/>
    <col min="7937" max="7937" width="12.26953125" style="327" customWidth="1"/>
    <col min="7938" max="7938" width="3" style="327" customWidth="1"/>
    <col min="7939" max="7939" width="20.26953125" style="327" customWidth="1"/>
    <col min="7940" max="7940" width="12.54296875" style="327" customWidth="1"/>
    <col min="7941" max="7941" width="11.7265625" style="327" customWidth="1"/>
    <col min="7942" max="7942" width="9.1796875" style="327"/>
    <col min="7943" max="7943" width="2.81640625" style="327" customWidth="1"/>
    <col min="7944" max="7944" width="18.54296875" style="327" customWidth="1"/>
    <col min="7945" max="7945" width="14.453125" style="327" customWidth="1"/>
    <col min="7946" max="7946" width="13.7265625" style="327" customWidth="1"/>
    <col min="7947" max="7947" width="10.1796875" style="327" customWidth="1"/>
    <col min="7948" max="7948" width="4.453125" style="327" customWidth="1"/>
    <col min="7949" max="7949" width="24" style="327" customWidth="1"/>
    <col min="7950" max="7950" width="13.1796875" style="327" customWidth="1"/>
    <col min="7951" max="7951" width="13" style="327" customWidth="1"/>
    <col min="7952" max="7952" width="10.453125" style="327" customWidth="1"/>
    <col min="7953" max="8188" width="9.1796875" style="327"/>
    <col min="8189" max="8189" width="5" style="327" customWidth="1"/>
    <col min="8190" max="8190" width="17.7265625" style="327" customWidth="1"/>
    <col min="8191" max="8191" width="13.81640625" style="327" customWidth="1"/>
    <col min="8192" max="8192" width="13.1796875" style="327" customWidth="1"/>
    <col min="8193" max="8193" width="12.26953125" style="327" customWidth="1"/>
    <col min="8194" max="8194" width="3" style="327" customWidth="1"/>
    <col min="8195" max="8195" width="20.26953125" style="327" customWidth="1"/>
    <col min="8196" max="8196" width="12.54296875" style="327" customWidth="1"/>
    <col min="8197" max="8197" width="11.7265625" style="327" customWidth="1"/>
    <col min="8198" max="8198" width="9.1796875" style="327"/>
    <col min="8199" max="8199" width="2.81640625" style="327" customWidth="1"/>
    <col min="8200" max="8200" width="18.54296875" style="327" customWidth="1"/>
    <col min="8201" max="8201" width="14.453125" style="327" customWidth="1"/>
    <col min="8202" max="8202" width="13.7265625" style="327" customWidth="1"/>
    <col min="8203" max="8203" width="10.1796875" style="327" customWidth="1"/>
    <col min="8204" max="8204" width="4.453125" style="327" customWidth="1"/>
    <col min="8205" max="8205" width="24" style="327" customWidth="1"/>
    <col min="8206" max="8206" width="13.1796875" style="327" customWidth="1"/>
    <col min="8207" max="8207" width="13" style="327" customWidth="1"/>
    <col min="8208" max="8208" width="10.453125" style="327" customWidth="1"/>
    <col min="8209" max="8444" width="9.1796875" style="327"/>
    <col min="8445" max="8445" width="5" style="327" customWidth="1"/>
    <col min="8446" max="8446" width="17.7265625" style="327" customWidth="1"/>
    <col min="8447" max="8447" width="13.81640625" style="327" customWidth="1"/>
    <col min="8448" max="8448" width="13.1796875" style="327" customWidth="1"/>
    <col min="8449" max="8449" width="12.26953125" style="327" customWidth="1"/>
    <col min="8450" max="8450" width="3" style="327" customWidth="1"/>
    <col min="8451" max="8451" width="20.26953125" style="327" customWidth="1"/>
    <col min="8452" max="8452" width="12.54296875" style="327" customWidth="1"/>
    <col min="8453" max="8453" width="11.7265625" style="327" customWidth="1"/>
    <col min="8454" max="8454" width="9.1796875" style="327"/>
    <col min="8455" max="8455" width="2.81640625" style="327" customWidth="1"/>
    <col min="8456" max="8456" width="18.54296875" style="327" customWidth="1"/>
    <col min="8457" max="8457" width="14.453125" style="327" customWidth="1"/>
    <col min="8458" max="8458" width="13.7265625" style="327" customWidth="1"/>
    <col min="8459" max="8459" width="10.1796875" style="327" customWidth="1"/>
    <col min="8460" max="8460" width="4.453125" style="327" customWidth="1"/>
    <col min="8461" max="8461" width="24" style="327" customWidth="1"/>
    <col min="8462" max="8462" width="13.1796875" style="327" customWidth="1"/>
    <col min="8463" max="8463" width="13" style="327" customWidth="1"/>
    <col min="8464" max="8464" width="10.453125" style="327" customWidth="1"/>
    <col min="8465" max="8700" width="9.1796875" style="327"/>
    <col min="8701" max="8701" width="5" style="327" customWidth="1"/>
    <col min="8702" max="8702" width="17.7265625" style="327" customWidth="1"/>
    <col min="8703" max="8703" width="13.81640625" style="327" customWidth="1"/>
    <col min="8704" max="8704" width="13.1796875" style="327" customWidth="1"/>
    <col min="8705" max="8705" width="12.26953125" style="327" customWidth="1"/>
    <col min="8706" max="8706" width="3" style="327" customWidth="1"/>
    <col min="8707" max="8707" width="20.26953125" style="327" customWidth="1"/>
    <col min="8708" max="8708" width="12.54296875" style="327" customWidth="1"/>
    <col min="8709" max="8709" width="11.7265625" style="327" customWidth="1"/>
    <col min="8710" max="8710" width="9.1796875" style="327"/>
    <col min="8711" max="8711" width="2.81640625" style="327" customWidth="1"/>
    <col min="8712" max="8712" width="18.54296875" style="327" customWidth="1"/>
    <col min="8713" max="8713" width="14.453125" style="327" customWidth="1"/>
    <col min="8714" max="8714" width="13.7265625" style="327" customWidth="1"/>
    <col min="8715" max="8715" width="10.1796875" style="327" customWidth="1"/>
    <col min="8716" max="8716" width="4.453125" style="327" customWidth="1"/>
    <col min="8717" max="8717" width="24" style="327" customWidth="1"/>
    <col min="8718" max="8718" width="13.1796875" style="327" customWidth="1"/>
    <col min="8719" max="8719" width="13" style="327" customWidth="1"/>
    <col min="8720" max="8720" width="10.453125" style="327" customWidth="1"/>
    <col min="8721" max="8956" width="9.1796875" style="327"/>
    <col min="8957" max="8957" width="5" style="327" customWidth="1"/>
    <col min="8958" max="8958" width="17.7265625" style="327" customWidth="1"/>
    <col min="8959" max="8959" width="13.81640625" style="327" customWidth="1"/>
    <col min="8960" max="8960" width="13.1796875" style="327" customWidth="1"/>
    <col min="8961" max="8961" width="12.26953125" style="327" customWidth="1"/>
    <col min="8962" max="8962" width="3" style="327" customWidth="1"/>
    <col min="8963" max="8963" width="20.26953125" style="327" customWidth="1"/>
    <col min="8964" max="8964" width="12.54296875" style="327" customWidth="1"/>
    <col min="8965" max="8965" width="11.7265625" style="327" customWidth="1"/>
    <col min="8966" max="8966" width="9.1796875" style="327"/>
    <col min="8967" max="8967" width="2.81640625" style="327" customWidth="1"/>
    <col min="8968" max="8968" width="18.54296875" style="327" customWidth="1"/>
    <col min="8969" max="8969" width="14.453125" style="327" customWidth="1"/>
    <col min="8970" max="8970" width="13.7265625" style="327" customWidth="1"/>
    <col min="8971" max="8971" width="10.1796875" style="327" customWidth="1"/>
    <col min="8972" max="8972" width="4.453125" style="327" customWidth="1"/>
    <col min="8973" max="8973" width="24" style="327" customWidth="1"/>
    <col min="8974" max="8974" width="13.1796875" style="327" customWidth="1"/>
    <col min="8975" max="8975" width="13" style="327" customWidth="1"/>
    <col min="8976" max="8976" width="10.453125" style="327" customWidth="1"/>
    <col min="8977" max="9212" width="9.1796875" style="327"/>
    <col min="9213" max="9213" width="5" style="327" customWidth="1"/>
    <col min="9214" max="9214" width="17.7265625" style="327" customWidth="1"/>
    <col min="9215" max="9215" width="13.81640625" style="327" customWidth="1"/>
    <col min="9216" max="9216" width="13.1796875" style="327" customWidth="1"/>
    <col min="9217" max="9217" width="12.26953125" style="327" customWidth="1"/>
    <col min="9218" max="9218" width="3" style="327" customWidth="1"/>
    <col min="9219" max="9219" width="20.26953125" style="327" customWidth="1"/>
    <col min="9220" max="9220" width="12.54296875" style="327" customWidth="1"/>
    <col min="9221" max="9221" width="11.7265625" style="327" customWidth="1"/>
    <col min="9222" max="9222" width="9.1796875" style="327"/>
    <col min="9223" max="9223" width="2.81640625" style="327" customWidth="1"/>
    <col min="9224" max="9224" width="18.54296875" style="327" customWidth="1"/>
    <col min="9225" max="9225" width="14.453125" style="327" customWidth="1"/>
    <col min="9226" max="9226" width="13.7265625" style="327" customWidth="1"/>
    <col min="9227" max="9227" width="10.1796875" style="327" customWidth="1"/>
    <col min="9228" max="9228" width="4.453125" style="327" customWidth="1"/>
    <col min="9229" max="9229" width="24" style="327" customWidth="1"/>
    <col min="9230" max="9230" width="13.1796875" style="327" customWidth="1"/>
    <col min="9231" max="9231" width="13" style="327" customWidth="1"/>
    <col min="9232" max="9232" width="10.453125" style="327" customWidth="1"/>
    <col min="9233" max="9468" width="9.1796875" style="327"/>
    <col min="9469" max="9469" width="5" style="327" customWidth="1"/>
    <col min="9470" max="9470" width="17.7265625" style="327" customWidth="1"/>
    <col min="9471" max="9471" width="13.81640625" style="327" customWidth="1"/>
    <col min="9472" max="9472" width="13.1796875" style="327" customWidth="1"/>
    <col min="9473" max="9473" width="12.26953125" style="327" customWidth="1"/>
    <col min="9474" max="9474" width="3" style="327" customWidth="1"/>
    <col min="9475" max="9475" width="20.26953125" style="327" customWidth="1"/>
    <col min="9476" max="9476" width="12.54296875" style="327" customWidth="1"/>
    <col min="9477" max="9477" width="11.7265625" style="327" customWidth="1"/>
    <col min="9478" max="9478" width="9.1796875" style="327"/>
    <col min="9479" max="9479" width="2.81640625" style="327" customWidth="1"/>
    <col min="9480" max="9480" width="18.54296875" style="327" customWidth="1"/>
    <col min="9481" max="9481" width="14.453125" style="327" customWidth="1"/>
    <col min="9482" max="9482" width="13.7265625" style="327" customWidth="1"/>
    <col min="9483" max="9483" width="10.1796875" style="327" customWidth="1"/>
    <col min="9484" max="9484" width="4.453125" style="327" customWidth="1"/>
    <col min="9485" max="9485" width="24" style="327" customWidth="1"/>
    <col min="9486" max="9486" width="13.1796875" style="327" customWidth="1"/>
    <col min="9487" max="9487" width="13" style="327" customWidth="1"/>
    <col min="9488" max="9488" width="10.453125" style="327" customWidth="1"/>
    <col min="9489" max="9724" width="9.1796875" style="327"/>
    <col min="9725" max="9725" width="5" style="327" customWidth="1"/>
    <col min="9726" max="9726" width="17.7265625" style="327" customWidth="1"/>
    <col min="9727" max="9727" width="13.81640625" style="327" customWidth="1"/>
    <col min="9728" max="9728" width="13.1796875" style="327" customWidth="1"/>
    <col min="9729" max="9729" width="12.26953125" style="327" customWidth="1"/>
    <col min="9730" max="9730" width="3" style="327" customWidth="1"/>
    <col min="9731" max="9731" width="20.26953125" style="327" customWidth="1"/>
    <col min="9732" max="9732" width="12.54296875" style="327" customWidth="1"/>
    <col min="9733" max="9733" width="11.7265625" style="327" customWidth="1"/>
    <col min="9734" max="9734" width="9.1796875" style="327"/>
    <col min="9735" max="9735" width="2.81640625" style="327" customWidth="1"/>
    <col min="9736" max="9736" width="18.54296875" style="327" customWidth="1"/>
    <col min="9737" max="9737" width="14.453125" style="327" customWidth="1"/>
    <col min="9738" max="9738" width="13.7265625" style="327" customWidth="1"/>
    <col min="9739" max="9739" width="10.1796875" style="327" customWidth="1"/>
    <col min="9740" max="9740" width="4.453125" style="327" customWidth="1"/>
    <col min="9741" max="9741" width="24" style="327" customWidth="1"/>
    <col min="9742" max="9742" width="13.1796875" style="327" customWidth="1"/>
    <col min="9743" max="9743" width="13" style="327" customWidth="1"/>
    <col min="9744" max="9744" width="10.453125" style="327" customWidth="1"/>
    <col min="9745" max="9980" width="9.1796875" style="327"/>
    <col min="9981" max="9981" width="5" style="327" customWidth="1"/>
    <col min="9982" max="9982" width="17.7265625" style="327" customWidth="1"/>
    <col min="9983" max="9983" width="13.81640625" style="327" customWidth="1"/>
    <col min="9984" max="9984" width="13.1796875" style="327" customWidth="1"/>
    <col min="9985" max="9985" width="12.26953125" style="327" customWidth="1"/>
    <col min="9986" max="9986" width="3" style="327" customWidth="1"/>
    <col min="9987" max="9987" width="20.26953125" style="327" customWidth="1"/>
    <col min="9988" max="9988" width="12.54296875" style="327" customWidth="1"/>
    <col min="9989" max="9989" width="11.7265625" style="327" customWidth="1"/>
    <col min="9990" max="9990" width="9.1796875" style="327"/>
    <col min="9991" max="9991" width="2.81640625" style="327" customWidth="1"/>
    <col min="9992" max="9992" width="18.54296875" style="327" customWidth="1"/>
    <col min="9993" max="9993" width="14.453125" style="327" customWidth="1"/>
    <col min="9994" max="9994" width="13.7265625" style="327" customWidth="1"/>
    <col min="9995" max="9995" width="10.1796875" style="327" customWidth="1"/>
    <col min="9996" max="9996" width="4.453125" style="327" customWidth="1"/>
    <col min="9997" max="9997" width="24" style="327" customWidth="1"/>
    <col min="9998" max="9998" width="13.1796875" style="327" customWidth="1"/>
    <col min="9999" max="9999" width="13" style="327" customWidth="1"/>
    <col min="10000" max="10000" width="10.453125" style="327" customWidth="1"/>
    <col min="10001" max="10236" width="9.1796875" style="327"/>
    <col min="10237" max="10237" width="5" style="327" customWidth="1"/>
    <col min="10238" max="10238" width="17.7265625" style="327" customWidth="1"/>
    <col min="10239" max="10239" width="13.81640625" style="327" customWidth="1"/>
    <col min="10240" max="10240" width="13.1796875" style="327" customWidth="1"/>
    <col min="10241" max="10241" width="12.26953125" style="327" customWidth="1"/>
    <col min="10242" max="10242" width="3" style="327" customWidth="1"/>
    <col min="10243" max="10243" width="20.26953125" style="327" customWidth="1"/>
    <col min="10244" max="10244" width="12.54296875" style="327" customWidth="1"/>
    <col min="10245" max="10245" width="11.7265625" style="327" customWidth="1"/>
    <col min="10246" max="10246" width="9.1796875" style="327"/>
    <col min="10247" max="10247" width="2.81640625" style="327" customWidth="1"/>
    <col min="10248" max="10248" width="18.54296875" style="327" customWidth="1"/>
    <col min="10249" max="10249" width="14.453125" style="327" customWidth="1"/>
    <col min="10250" max="10250" width="13.7265625" style="327" customWidth="1"/>
    <col min="10251" max="10251" width="10.1796875" style="327" customWidth="1"/>
    <col min="10252" max="10252" width="4.453125" style="327" customWidth="1"/>
    <col min="10253" max="10253" width="24" style="327" customWidth="1"/>
    <col min="10254" max="10254" width="13.1796875" style="327" customWidth="1"/>
    <col min="10255" max="10255" width="13" style="327" customWidth="1"/>
    <col min="10256" max="10256" width="10.453125" style="327" customWidth="1"/>
    <col min="10257" max="10492" width="9.1796875" style="327"/>
    <col min="10493" max="10493" width="5" style="327" customWidth="1"/>
    <col min="10494" max="10494" width="17.7265625" style="327" customWidth="1"/>
    <col min="10495" max="10495" width="13.81640625" style="327" customWidth="1"/>
    <col min="10496" max="10496" width="13.1796875" style="327" customWidth="1"/>
    <col min="10497" max="10497" width="12.26953125" style="327" customWidth="1"/>
    <col min="10498" max="10498" width="3" style="327" customWidth="1"/>
    <col min="10499" max="10499" width="20.26953125" style="327" customWidth="1"/>
    <col min="10500" max="10500" width="12.54296875" style="327" customWidth="1"/>
    <col min="10501" max="10501" width="11.7265625" style="327" customWidth="1"/>
    <col min="10502" max="10502" width="9.1796875" style="327"/>
    <col min="10503" max="10503" width="2.81640625" style="327" customWidth="1"/>
    <col min="10504" max="10504" width="18.54296875" style="327" customWidth="1"/>
    <col min="10505" max="10505" width="14.453125" style="327" customWidth="1"/>
    <col min="10506" max="10506" width="13.7265625" style="327" customWidth="1"/>
    <col min="10507" max="10507" width="10.1796875" style="327" customWidth="1"/>
    <col min="10508" max="10508" width="4.453125" style="327" customWidth="1"/>
    <col min="10509" max="10509" width="24" style="327" customWidth="1"/>
    <col min="10510" max="10510" width="13.1796875" style="327" customWidth="1"/>
    <col min="10511" max="10511" width="13" style="327" customWidth="1"/>
    <col min="10512" max="10512" width="10.453125" style="327" customWidth="1"/>
    <col min="10513" max="10748" width="9.1796875" style="327"/>
    <col min="10749" max="10749" width="5" style="327" customWidth="1"/>
    <col min="10750" max="10750" width="17.7265625" style="327" customWidth="1"/>
    <col min="10751" max="10751" width="13.81640625" style="327" customWidth="1"/>
    <col min="10752" max="10752" width="13.1796875" style="327" customWidth="1"/>
    <col min="10753" max="10753" width="12.26953125" style="327" customWidth="1"/>
    <col min="10754" max="10754" width="3" style="327" customWidth="1"/>
    <col min="10755" max="10755" width="20.26953125" style="327" customWidth="1"/>
    <col min="10756" max="10756" width="12.54296875" style="327" customWidth="1"/>
    <col min="10757" max="10757" width="11.7265625" style="327" customWidth="1"/>
    <col min="10758" max="10758" width="9.1796875" style="327"/>
    <col min="10759" max="10759" width="2.81640625" style="327" customWidth="1"/>
    <col min="10760" max="10760" width="18.54296875" style="327" customWidth="1"/>
    <col min="10761" max="10761" width="14.453125" style="327" customWidth="1"/>
    <col min="10762" max="10762" width="13.7265625" style="327" customWidth="1"/>
    <col min="10763" max="10763" width="10.1796875" style="327" customWidth="1"/>
    <col min="10764" max="10764" width="4.453125" style="327" customWidth="1"/>
    <col min="10765" max="10765" width="24" style="327" customWidth="1"/>
    <col min="10766" max="10766" width="13.1796875" style="327" customWidth="1"/>
    <col min="10767" max="10767" width="13" style="327" customWidth="1"/>
    <col min="10768" max="10768" width="10.453125" style="327" customWidth="1"/>
    <col min="10769" max="11004" width="9.1796875" style="327"/>
    <col min="11005" max="11005" width="5" style="327" customWidth="1"/>
    <col min="11006" max="11006" width="17.7265625" style="327" customWidth="1"/>
    <col min="11007" max="11007" width="13.81640625" style="327" customWidth="1"/>
    <col min="11008" max="11008" width="13.1796875" style="327" customWidth="1"/>
    <col min="11009" max="11009" width="12.26953125" style="327" customWidth="1"/>
    <col min="11010" max="11010" width="3" style="327" customWidth="1"/>
    <col min="11011" max="11011" width="20.26953125" style="327" customWidth="1"/>
    <col min="11012" max="11012" width="12.54296875" style="327" customWidth="1"/>
    <col min="11013" max="11013" width="11.7265625" style="327" customWidth="1"/>
    <col min="11014" max="11014" width="9.1796875" style="327"/>
    <col min="11015" max="11015" width="2.81640625" style="327" customWidth="1"/>
    <col min="11016" max="11016" width="18.54296875" style="327" customWidth="1"/>
    <col min="11017" max="11017" width="14.453125" style="327" customWidth="1"/>
    <col min="11018" max="11018" width="13.7265625" style="327" customWidth="1"/>
    <col min="11019" max="11019" width="10.1796875" style="327" customWidth="1"/>
    <col min="11020" max="11020" width="4.453125" style="327" customWidth="1"/>
    <col min="11021" max="11021" width="24" style="327" customWidth="1"/>
    <col min="11022" max="11022" width="13.1796875" style="327" customWidth="1"/>
    <col min="11023" max="11023" width="13" style="327" customWidth="1"/>
    <col min="11024" max="11024" width="10.453125" style="327" customWidth="1"/>
    <col min="11025" max="11260" width="9.1796875" style="327"/>
    <col min="11261" max="11261" width="5" style="327" customWidth="1"/>
    <col min="11262" max="11262" width="17.7265625" style="327" customWidth="1"/>
    <col min="11263" max="11263" width="13.81640625" style="327" customWidth="1"/>
    <col min="11264" max="11264" width="13.1796875" style="327" customWidth="1"/>
    <col min="11265" max="11265" width="12.26953125" style="327" customWidth="1"/>
    <col min="11266" max="11266" width="3" style="327" customWidth="1"/>
    <col min="11267" max="11267" width="20.26953125" style="327" customWidth="1"/>
    <col min="11268" max="11268" width="12.54296875" style="327" customWidth="1"/>
    <col min="11269" max="11269" width="11.7265625" style="327" customWidth="1"/>
    <col min="11270" max="11270" width="9.1796875" style="327"/>
    <col min="11271" max="11271" width="2.81640625" style="327" customWidth="1"/>
    <col min="11272" max="11272" width="18.54296875" style="327" customWidth="1"/>
    <col min="11273" max="11273" width="14.453125" style="327" customWidth="1"/>
    <col min="11274" max="11274" width="13.7265625" style="327" customWidth="1"/>
    <col min="11275" max="11275" width="10.1796875" style="327" customWidth="1"/>
    <col min="11276" max="11276" width="4.453125" style="327" customWidth="1"/>
    <col min="11277" max="11277" width="24" style="327" customWidth="1"/>
    <col min="11278" max="11278" width="13.1796875" style="327" customWidth="1"/>
    <col min="11279" max="11279" width="13" style="327" customWidth="1"/>
    <col min="11280" max="11280" width="10.453125" style="327" customWidth="1"/>
    <col min="11281" max="11516" width="9.1796875" style="327"/>
    <col min="11517" max="11517" width="5" style="327" customWidth="1"/>
    <col min="11518" max="11518" width="17.7265625" style="327" customWidth="1"/>
    <col min="11519" max="11519" width="13.81640625" style="327" customWidth="1"/>
    <col min="11520" max="11520" width="13.1796875" style="327" customWidth="1"/>
    <col min="11521" max="11521" width="12.26953125" style="327" customWidth="1"/>
    <col min="11522" max="11522" width="3" style="327" customWidth="1"/>
    <col min="11523" max="11523" width="20.26953125" style="327" customWidth="1"/>
    <col min="11524" max="11524" width="12.54296875" style="327" customWidth="1"/>
    <col min="11525" max="11525" width="11.7265625" style="327" customWidth="1"/>
    <col min="11526" max="11526" width="9.1796875" style="327"/>
    <col min="11527" max="11527" width="2.81640625" style="327" customWidth="1"/>
    <col min="11528" max="11528" width="18.54296875" style="327" customWidth="1"/>
    <col min="11529" max="11529" width="14.453125" style="327" customWidth="1"/>
    <col min="11530" max="11530" width="13.7265625" style="327" customWidth="1"/>
    <col min="11531" max="11531" width="10.1796875" style="327" customWidth="1"/>
    <col min="11532" max="11532" width="4.453125" style="327" customWidth="1"/>
    <col min="11533" max="11533" width="24" style="327" customWidth="1"/>
    <col min="11534" max="11534" width="13.1796875" style="327" customWidth="1"/>
    <col min="11535" max="11535" width="13" style="327" customWidth="1"/>
    <col min="11536" max="11536" width="10.453125" style="327" customWidth="1"/>
    <col min="11537" max="11772" width="9.1796875" style="327"/>
    <col min="11773" max="11773" width="5" style="327" customWidth="1"/>
    <col min="11774" max="11774" width="17.7265625" style="327" customWidth="1"/>
    <col min="11775" max="11775" width="13.81640625" style="327" customWidth="1"/>
    <col min="11776" max="11776" width="13.1796875" style="327" customWidth="1"/>
    <col min="11777" max="11777" width="12.26953125" style="327" customWidth="1"/>
    <col min="11778" max="11778" width="3" style="327" customWidth="1"/>
    <col min="11779" max="11779" width="20.26953125" style="327" customWidth="1"/>
    <col min="11780" max="11780" width="12.54296875" style="327" customWidth="1"/>
    <col min="11781" max="11781" width="11.7265625" style="327" customWidth="1"/>
    <col min="11782" max="11782" width="9.1796875" style="327"/>
    <col min="11783" max="11783" width="2.81640625" style="327" customWidth="1"/>
    <col min="11784" max="11784" width="18.54296875" style="327" customWidth="1"/>
    <col min="11785" max="11785" width="14.453125" style="327" customWidth="1"/>
    <col min="11786" max="11786" width="13.7265625" style="327" customWidth="1"/>
    <col min="11787" max="11787" width="10.1796875" style="327" customWidth="1"/>
    <col min="11788" max="11788" width="4.453125" style="327" customWidth="1"/>
    <col min="11789" max="11789" width="24" style="327" customWidth="1"/>
    <col min="11790" max="11790" width="13.1796875" style="327" customWidth="1"/>
    <col min="11791" max="11791" width="13" style="327" customWidth="1"/>
    <col min="11792" max="11792" width="10.453125" style="327" customWidth="1"/>
    <col min="11793" max="12028" width="9.1796875" style="327"/>
    <col min="12029" max="12029" width="5" style="327" customWidth="1"/>
    <col min="12030" max="12030" width="17.7265625" style="327" customWidth="1"/>
    <col min="12031" max="12031" width="13.81640625" style="327" customWidth="1"/>
    <col min="12032" max="12032" width="13.1796875" style="327" customWidth="1"/>
    <col min="12033" max="12033" width="12.26953125" style="327" customWidth="1"/>
    <col min="12034" max="12034" width="3" style="327" customWidth="1"/>
    <col min="12035" max="12035" width="20.26953125" style="327" customWidth="1"/>
    <col min="12036" max="12036" width="12.54296875" style="327" customWidth="1"/>
    <col min="12037" max="12037" width="11.7265625" style="327" customWidth="1"/>
    <col min="12038" max="12038" width="9.1796875" style="327"/>
    <col min="12039" max="12039" width="2.81640625" style="327" customWidth="1"/>
    <col min="12040" max="12040" width="18.54296875" style="327" customWidth="1"/>
    <col min="12041" max="12041" width="14.453125" style="327" customWidth="1"/>
    <col min="12042" max="12042" width="13.7265625" style="327" customWidth="1"/>
    <col min="12043" max="12043" width="10.1796875" style="327" customWidth="1"/>
    <col min="12044" max="12044" width="4.453125" style="327" customWidth="1"/>
    <col min="12045" max="12045" width="24" style="327" customWidth="1"/>
    <col min="12046" max="12046" width="13.1796875" style="327" customWidth="1"/>
    <col min="12047" max="12047" width="13" style="327" customWidth="1"/>
    <col min="12048" max="12048" width="10.453125" style="327" customWidth="1"/>
    <col min="12049" max="12284" width="9.1796875" style="327"/>
    <col min="12285" max="12285" width="5" style="327" customWidth="1"/>
    <col min="12286" max="12286" width="17.7265625" style="327" customWidth="1"/>
    <col min="12287" max="12287" width="13.81640625" style="327" customWidth="1"/>
    <col min="12288" max="12288" width="13.1796875" style="327" customWidth="1"/>
    <col min="12289" max="12289" width="12.26953125" style="327" customWidth="1"/>
    <col min="12290" max="12290" width="3" style="327" customWidth="1"/>
    <col min="12291" max="12291" width="20.26953125" style="327" customWidth="1"/>
    <col min="12292" max="12292" width="12.54296875" style="327" customWidth="1"/>
    <col min="12293" max="12293" width="11.7265625" style="327" customWidth="1"/>
    <col min="12294" max="12294" width="9.1796875" style="327"/>
    <col min="12295" max="12295" width="2.81640625" style="327" customWidth="1"/>
    <col min="12296" max="12296" width="18.54296875" style="327" customWidth="1"/>
    <col min="12297" max="12297" width="14.453125" style="327" customWidth="1"/>
    <col min="12298" max="12298" width="13.7265625" style="327" customWidth="1"/>
    <col min="12299" max="12299" width="10.1796875" style="327" customWidth="1"/>
    <col min="12300" max="12300" width="4.453125" style="327" customWidth="1"/>
    <col min="12301" max="12301" width="24" style="327" customWidth="1"/>
    <col min="12302" max="12302" width="13.1796875" style="327" customWidth="1"/>
    <col min="12303" max="12303" width="13" style="327" customWidth="1"/>
    <col min="12304" max="12304" width="10.453125" style="327" customWidth="1"/>
    <col min="12305" max="12540" width="9.1796875" style="327"/>
    <col min="12541" max="12541" width="5" style="327" customWidth="1"/>
    <col min="12542" max="12542" width="17.7265625" style="327" customWidth="1"/>
    <col min="12543" max="12543" width="13.81640625" style="327" customWidth="1"/>
    <col min="12544" max="12544" width="13.1796875" style="327" customWidth="1"/>
    <col min="12545" max="12545" width="12.26953125" style="327" customWidth="1"/>
    <col min="12546" max="12546" width="3" style="327" customWidth="1"/>
    <col min="12547" max="12547" width="20.26953125" style="327" customWidth="1"/>
    <col min="12548" max="12548" width="12.54296875" style="327" customWidth="1"/>
    <col min="12549" max="12549" width="11.7265625" style="327" customWidth="1"/>
    <col min="12550" max="12550" width="9.1796875" style="327"/>
    <col min="12551" max="12551" width="2.81640625" style="327" customWidth="1"/>
    <col min="12552" max="12552" width="18.54296875" style="327" customWidth="1"/>
    <col min="12553" max="12553" width="14.453125" style="327" customWidth="1"/>
    <col min="12554" max="12554" width="13.7265625" style="327" customWidth="1"/>
    <col min="12555" max="12555" width="10.1796875" style="327" customWidth="1"/>
    <col min="12556" max="12556" width="4.453125" style="327" customWidth="1"/>
    <col min="12557" max="12557" width="24" style="327" customWidth="1"/>
    <col min="12558" max="12558" width="13.1796875" style="327" customWidth="1"/>
    <col min="12559" max="12559" width="13" style="327" customWidth="1"/>
    <col min="12560" max="12560" width="10.453125" style="327" customWidth="1"/>
    <col min="12561" max="12796" width="9.1796875" style="327"/>
    <col min="12797" max="12797" width="5" style="327" customWidth="1"/>
    <col min="12798" max="12798" width="17.7265625" style="327" customWidth="1"/>
    <col min="12799" max="12799" width="13.81640625" style="327" customWidth="1"/>
    <col min="12800" max="12800" width="13.1796875" style="327" customWidth="1"/>
    <col min="12801" max="12801" width="12.26953125" style="327" customWidth="1"/>
    <col min="12802" max="12802" width="3" style="327" customWidth="1"/>
    <col min="12803" max="12803" width="20.26953125" style="327" customWidth="1"/>
    <col min="12804" max="12804" width="12.54296875" style="327" customWidth="1"/>
    <col min="12805" max="12805" width="11.7265625" style="327" customWidth="1"/>
    <col min="12806" max="12806" width="9.1796875" style="327"/>
    <col min="12807" max="12807" width="2.81640625" style="327" customWidth="1"/>
    <col min="12808" max="12808" width="18.54296875" style="327" customWidth="1"/>
    <col min="12809" max="12809" width="14.453125" style="327" customWidth="1"/>
    <col min="12810" max="12810" width="13.7265625" style="327" customWidth="1"/>
    <col min="12811" max="12811" width="10.1796875" style="327" customWidth="1"/>
    <col min="12812" max="12812" width="4.453125" style="327" customWidth="1"/>
    <col min="12813" max="12813" width="24" style="327" customWidth="1"/>
    <col min="12814" max="12814" width="13.1796875" style="327" customWidth="1"/>
    <col min="12815" max="12815" width="13" style="327" customWidth="1"/>
    <col min="12816" max="12816" width="10.453125" style="327" customWidth="1"/>
    <col min="12817" max="13052" width="9.1796875" style="327"/>
    <col min="13053" max="13053" width="5" style="327" customWidth="1"/>
    <col min="13054" max="13054" width="17.7265625" style="327" customWidth="1"/>
    <col min="13055" max="13055" width="13.81640625" style="327" customWidth="1"/>
    <col min="13056" max="13056" width="13.1796875" style="327" customWidth="1"/>
    <col min="13057" max="13057" width="12.26953125" style="327" customWidth="1"/>
    <col min="13058" max="13058" width="3" style="327" customWidth="1"/>
    <col min="13059" max="13059" width="20.26953125" style="327" customWidth="1"/>
    <col min="13060" max="13060" width="12.54296875" style="327" customWidth="1"/>
    <col min="13061" max="13061" width="11.7265625" style="327" customWidth="1"/>
    <col min="13062" max="13062" width="9.1796875" style="327"/>
    <col min="13063" max="13063" width="2.81640625" style="327" customWidth="1"/>
    <col min="13064" max="13064" width="18.54296875" style="327" customWidth="1"/>
    <col min="13065" max="13065" width="14.453125" style="327" customWidth="1"/>
    <col min="13066" max="13066" width="13.7265625" style="327" customWidth="1"/>
    <col min="13067" max="13067" width="10.1796875" style="327" customWidth="1"/>
    <col min="13068" max="13068" width="4.453125" style="327" customWidth="1"/>
    <col min="13069" max="13069" width="24" style="327" customWidth="1"/>
    <col min="13070" max="13070" width="13.1796875" style="327" customWidth="1"/>
    <col min="13071" max="13071" width="13" style="327" customWidth="1"/>
    <col min="13072" max="13072" width="10.453125" style="327" customWidth="1"/>
    <col min="13073" max="13308" width="9.1796875" style="327"/>
    <col min="13309" max="13309" width="5" style="327" customWidth="1"/>
    <col min="13310" max="13310" width="17.7265625" style="327" customWidth="1"/>
    <col min="13311" max="13311" width="13.81640625" style="327" customWidth="1"/>
    <col min="13312" max="13312" width="13.1796875" style="327" customWidth="1"/>
    <col min="13313" max="13313" width="12.26953125" style="327" customWidth="1"/>
    <col min="13314" max="13314" width="3" style="327" customWidth="1"/>
    <col min="13315" max="13315" width="20.26953125" style="327" customWidth="1"/>
    <col min="13316" max="13316" width="12.54296875" style="327" customWidth="1"/>
    <col min="13317" max="13317" width="11.7265625" style="327" customWidth="1"/>
    <col min="13318" max="13318" width="9.1796875" style="327"/>
    <col min="13319" max="13319" width="2.81640625" style="327" customWidth="1"/>
    <col min="13320" max="13320" width="18.54296875" style="327" customWidth="1"/>
    <col min="13321" max="13321" width="14.453125" style="327" customWidth="1"/>
    <col min="13322" max="13322" width="13.7265625" style="327" customWidth="1"/>
    <col min="13323" max="13323" width="10.1796875" style="327" customWidth="1"/>
    <col min="13324" max="13324" width="4.453125" style="327" customWidth="1"/>
    <col min="13325" max="13325" width="24" style="327" customWidth="1"/>
    <col min="13326" max="13326" width="13.1796875" style="327" customWidth="1"/>
    <col min="13327" max="13327" width="13" style="327" customWidth="1"/>
    <col min="13328" max="13328" width="10.453125" style="327" customWidth="1"/>
    <col min="13329" max="13564" width="9.1796875" style="327"/>
    <col min="13565" max="13565" width="5" style="327" customWidth="1"/>
    <col min="13566" max="13566" width="17.7265625" style="327" customWidth="1"/>
    <col min="13567" max="13567" width="13.81640625" style="327" customWidth="1"/>
    <col min="13568" max="13568" width="13.1796875" style="327" customWidth="1"/>
    <col min="13569" max="13569" width="12.26953125" style="327" customWidth="1"/>
    <col min="13570" max="13570" width="3" style="327" customWidth="1"/>
    <col min="13571" max="13571" width="20.26953125" style="327" customWidth="1"/>
    <col min="13572" max="13572" width="12.54296875" style="327" customWidth="1"/>
    <col min="13573" max="13573" width="11.7265625" style="327" customWidth="1"/>
    <col min="13574" max="13574" width="9.1796875" style="327"/>
    <col min="13575" max="13575" width="2.81640625" style="327" customWidth="1"/>
    <col min="13576" max="13576" width="18.54296875" style="327" customWidth="1"/>
    <col min="13577" max="13577" width="14.453125" style="327" customWidth="1"/>
    <col min="13578" max="13578" width="13.7265625" style="327" customWidth="1"/>
    <col min="13579" max="13579" width="10.1796875" style="327" customWidth="1"/>
    <col min="13580" max="13580" width="4.453125" style="327" customWidth="1"/>
    <col min="13581" max="13581" width="24" style="327" customWidth="1"/>
    <col min="13582" max="13582" width="13.1796875" style="327" customWidth="1"/>
    <col min="13583" max="13583" width="13" style="327" customWidth="1"/>
    <col min="13584" max="13584" width="10.453125" style="327" customWidth="1"/>
    <col min="13585" max="13820" width="9.1796875" style="327"/>
    <col min="13821" max="13821" width="5" style="327" customWidth="1"/>
    <col min="13822" max="13822" width="17.7265625" style="327" customWidth="1"/>
    <col min="13823" max="13823" width="13.81640625" style="327" customWidth="1"/>
    <col min="13824" max="13824" width="13.1796875" style="327" customWidth="1"/>
    <col min="13825" max="13825" width="12.26953125" style="327" customWidth="1"/>
    <col min="13826" max="13826" width="3" style="327" customWidth="1"/>
    <col min="13827" max="13827" width="20.26953125" style="327" customWidth="1"/>
    <col min="13828" max="13828" width="12.54296875" style="327" customWidth="1"/>
    <col min="13829" max="13829" width="11.7265625" style="327" customWidth="1"/>
    <col min="13830" max="13830" width="9.1796875" style="327"/>
    <col min="13831" max="13831" width="2.81640625" style="327" customWidth="1"/>
    <col min="13832" max="13832" width="18.54296875" style="327" customWidth="1"/>
    <col min="13833" max="13833" width="14.453125" style="327" customWidth="1"/>
    <col min="13834" max="13834" width="13.7265625" style="327" customWidth="1"/>
    <col min="13835" max="13835" width="10.1796875" style="327" customWidth="1"/>
    <col min="13836" max="13836" width="4.453125" style="327" customWidth="1"/>
    <col min="13837" max="13837" width="24" style="327" customWidth="1"/>
    <col min="13838" max="13838" width="13.1796875" style="327" customWidth="1"/>
    <col min="13839" max="13839" width="13" style="327" customWidth="1"/>
    <col min="13840" max="13840" width="10.453125" style="327" customWidth="1"/>
    <col min="13841" max="14076" width="9.1796875" style="327"/>
    <col min="14077" max="14077" width="5" style="327" customWidth="1"/>
    <col min="14078" max="14078" width="17.7265625" style="327" customWidth="1"/>
    <col min="14079" max="14079" width="13.81640625" style="327" customWidth="1"/>
    <col min="14080" max="14080" width="13.1796875" style="327" customWidth="1"/>
    <col min="14081" max="14081" width="12.26953125" style="327" customWidth="1"/>
    <col min="14082" max="14082" width="3" style="327" customWidth="1"/>
    <col min="14083" max="14083" width="20.26953125" style="327" customWidth="1"/>
    <col min="14084" max="14084" width="12.54296875" style="327" customWidth="1"/>
    <col min="14085" max="14085" width="11.7265625" style="327" customWidth="1"/>
    <col min="14086" max="14086" width="9.1796875" style="327"/>
    <col min="14087" max="14087" width="2.81640625" style="327" customWidth="1"/>
    <col min="14088" max="14088" width="18.54296875" style="327" customWidth="1"/>
    <col min="14089" max="14089" width="14.453125" style="327" customWidth="1"/>
    <col min="14090" max="14090" width="13.7265625" style="327" customWidth="1"/>
    <col min="14091" max="14091" width="10.1796875" style="327" customWidth="1"/>
    <col min="14092" max="14092" width="4.453125" style="327" customWidth="1"/>
    <col min="14093" max="14093" width="24" style="327" customWidth="1"/>
    <col min="14094" max="14094" width="13.1796875" style="327" customWidth="1"/>
    <col min="14095" max="14095" width="13" style="327" customWidth="1"/>
    <col min="14096" max="14096" width="10.453125" style="327" customWidth="1"/>
    <col min="14097" max="14332" width="9.1796875" style="327"/>
    <col min="14333" max="14333" width="5" style="327" customWidth="1"/>
    <col min="14334" max="14334" width="17.7265625" style="327" customWidth="1"/>
    <col min="14335" max="14335" width="13.81640625" style="327" customWidth="1"/>
    <col min="14336" max="14336" width="13.1796875" style="327" customWidth="1"/>
    <col min="14337" max="14337" width="12.26953125" style="327" customWidth="1"/>
    <col min="14338" max="14338" width="3" style="327" customWidth="1"/>
    <col min="14339" max="14339" width="20.26953125" style="327" customWidth="1"/>
    <col min="14340" max="14340" width="12.54296875" style="327" customWidth="1"/>
    <col min="14341" max="14341" width="11.7265625" style="327" customWidth="1"/>
    <col min="14342" max="14342" width="9.1796875" style="327"/>
    <col min="14343" max="14343" width="2.81640625" style="327" customWidth="1"/>
    <col min="14344" max="14344" width="18.54296875" style="327" customWidth="1"/>
    <col min="14345" max="14345" width="14.453125" style="327" customWidth="1"/>
    <col min="14346" max="14346" width="13.7265625" style="327" customWidth="1"/>
    <col min="14347" max="14347" width="10.1796875" style="327" customWidth="1"/>
    <col min="14348" max="14348" width="4.453125" style="327" customWidth="1"/>
    <col min="14349" max="14349" width="24" style="327" customWidth="1"/>
    <col min="14350" max="14350" width="13.1796875" style="327" customWidth="1"/>
    <col min="14351" max="14351" width="13" style="327" customWidth="1"/>
    <col min="14352" max="14352" width="10.453125" style="327" customWidth="1"/>
    <col min="14353" max="14588" width="9.1796875" style="327"/>
    <col min="14589" max="14589" width="5" style="327" customWidth="1"/>
    <col min="14590" max="14590" width="17.7265625" style="327" customWidth="1"/>
    <col min="14591" max="14591" width="13.81640625" style="327" customWidth="1"/>
    <col min="14592" max="14592" width="13.1796875" style="327" customWidth="1"/>
    <col min="14593" max="14593" width="12.26953125" style="327" customWidth="1"/>
    <col min="14594" max="14594" width="3" style="327" customWidth="1"/>
    <col min="14595" max="14595" width="20.26953125" style="327" customWidth="1"/>
    <col min="14596" max="14596" width="12.54296875" style="327" customWidth="1"/>
    <col min="14597" max="14597" width="11.7265625" style="327" customWidth="1"/>
    <col min="14598" max="14598" width="9.1796875" style="327"/>
    <col min="14599" max="14599" width="2.81640625" style="327" customWidth="1"/>
    <col min="14600" max="14600" width="18.54296875" style="327" customWidth="1"/>
    <col min="14601" max="14601" width="14.453125" style="327" customWidth="1"/>
    <col min="14602" max="14602" width="13.7265625" style="327" customWidth="1"/>
    <col min="14603" max="14603" width="10.1796875" style="327" customWidth="1"/>
    <col min="14604" max="14604" width="4.453125" style="327" customWidth="1"/>
    <col min="14605" max="14605" width="24" style="327" customWidth="1"/>
    <col min="14606" max="14606" width="13.1796875" style="327" customWidth="1"/>
    <col min="14607" max="14607" width="13" style="327" customWidth="1"/>
    <col min="14608" max="14608" width="10.453125" style="327" customWidth="1"/>
    <col min="14609" max="14844" width="9.1796875" style="327"/>
    <col min="14845" max="14845" width="5" style="327" customWidth="1"/>
    <col min="14846" max="14846" width="17.7265625" style="327" customWidth="1"/>
    <col min="14847" max="14847" width="13.81640625" style="327" customWidth="1"/>
    <col min="14848" max="14848" width="13.1796875" style="327" customWidth="1"/>
    <col min="14849" max="14849" width="12.26953125" style="327" customWidth="1"/>
    <col min="14850" max="14850" width="3" style="327" customWidth="1"/>
    <col min="14851" max="14851" width="20.26953125" style="327" customWidth="1"/>
    <col min="14852" max="14852" width="12.54296875" style="327" customWidth="1"/>
    <col min="14853" max="14853" width="11.7265625" style="327" customWidth="1"/>
    <col min="14854" max="14854" width="9.1796875" style="327"/>
    <col min="14855" max="14855" width="2.81640625" style="327" customWidth="1"/>
    <col min="14856" max="14856" width="18.54296875" style="327" customWidth="1"/>
    <col min="14857" max="14857" width="14.453125" style="327" customWidth="1"/>
    <col min="14858" max="14858" width="13.7265625" style="327" customWidth="1"/>
    <col min="14859" max="14859" width="10.1796875" style="327" customWidth="1"/>
    <col min="14860" max="14860" width="4.453125" style="327" customWidth="1"/>
    <col min="14861" max="14861" width="24" style="327" customWidth="1"/>
    <col min="14862" max="14862" width="13.1796875" style="327" customWidth="1"/>
    <col min="14863" max="14863" width="13" style="327" customWidth="1"/>
    <col min="14864" max="14864" width="10.453125" style="327" customWidth="1"/>
    <col min="14865" max="15100" width="9.1796875" style="327"/>
    <col min="15101" max="15101" width="5" style="327" customWidth="1"/>
    <col min="15102" max="15102" width="17.7265625" style="327" customWidth="1"/>
    <col min="15103" max="15103" width="13.81640625" style="327" customWidth="1"/>
    <col min="15104" max="15104" width="13.1796875" style="327" customWidth="1"/>
    <col min="15105" max="15105" width="12.26953125" style="327" customWidth="1"/>
    <col min="15106" max="15106" width="3" style="327" customWidth="1"/>
    <col min="15107" max="15107" width="20.26953125" style="327" customWidth="1"/>
    <col min="15108" max="15108" width="12.54296875" style="327" customWidth="1"/>
    <col min="15109" max="15109" width="11.7265625" style="327" customWidth="1"/>
    <col min="15110" max="15110" width="9.1796875" style="327"/>
    <col min="15111" max="15111" width="2.81640625" style="327" customWidth="1"/>
    <col min="15112" max="15112" width="18.54296875" style="327" customWidth="1"/>
    <col min="15113" max="15113" width="14.453125" style="327" customWidth="1"/>
    <col min="15114" max="15114" width="13.7265625" style="327" customWidth="1"/>
    <col min="15115" max="15115" width="10.1796875" style="327" customWidth="1"/>
    <col min="15116" max="15116" width="4.453125" style="327" customWidth="1"/>
    <col min="15117" max="15117" width="24" style="327" customWidth="1"/>
    <col min="15118" max="15118" width="13.1796875" style="327" customWidth="1"/>
    <col min="15119" max="15119" width="13" style="327" customWidth="1"/>
    <col min="15120" max="15120" width="10.453125" style="327" customWidth="1"/>
    <col min="15121" max="15356" width="9.1796875" style="327"/>
    <col min="15357" max="15357" width="5" style="327" customWidth="1"/>
    <col min="15358" max="15358" width="17.7265625" style="327" customWidth="1"/>
    <col min="15359" max="15359" width="13.81640625" style="327" customWidth="1"/>
    <col min="15360" max="15360" width="13.1796875" style="327" customWidth="1"/>
    <col min="15361" max="15361" width="12.26953125" style="327" customWidth="1"/>
    <col min="15362" max="15362" width="3" style="327" customWidth="1"/>
    <col min="15363" max="15363" width="20.26953125" style="327" customWidth="1"/>
    <col min="15364" max="15364" width="12.54296875" style="327" customWidth="1"/>
    <col min="15365" max="15365" width="11.7265625" style="327" customWidth="1"/>
    <col min="15366" max="15366" width="9.1796875" style="327"/>
    <col min="15367" max="15367" width="2.81640625" style="327" customWidth="1"/>
    <col min="15368" max="15368" width="18.54296875" style="327" customWidth="1"/>
    <col min="15369" max="15369" width="14.453125" style="327" customWidth="1"/>
    <col min="15370" max="15370" width="13.7265625" style="327" customWidth="1"/>
    <col min="15371" max="15371" width="10.1796875" style="327" customWidth="1"/>
    <col min="15372" max="15372" width="4.453125" style="327" customWidth="1"/>
    <col min="15373" max="15373" width="24" style="327" customWidth="1"/>
    <col min="15374" max="15374" width="13.1796875" style="327" customWidth="1"/>
    <col min="15375" max="15375" width="13" style="327" customWidth="1"/>
    <col min="15376" max="15376" width="10.453125" style="327" customWidth="1"/>
    <col min="15377" max="15612" width="9.1796875" style="327"/>
    <col min="15613" max="15613" width="5" style="327" customWidth="1"/>
    <col min="15614" max="15614" width="17.7265625" style="327" customWidth="1"/>
    <col min="15615" max="15615" width="13.81640625" style="327" customWidth="1"/>
    <col min="15616" max="15616" width="13.1796875" style="327" customWidth="1"/>
    <col min="15617" max="15617" width="12.26953125" style="327" customWidth="1"/>
    <col min="15618" max="15618" width="3" style="327" customWidth="1"/>
    <col min="15619" max="15619" width="20.26953125" style="327" customWidth="1"/>
    <col min="15620" max="15620" width="12.54296875" style="327" customWidth="1"/>
    <col min="15621" max="15621" width="11.7265625" style="327" customWidth="1"/>
    <col min="15622" max="15622" width="9.1796875" style="327"/>
    <col min="15623" max="15623" width="2.81640625" style="327" customWidth="1"/>
    <col min="15624" max="15624" width="18.54296875" style="327" customWidth="1"/>
    <col min="15625" max="15625" width="14.453125" style="327" customWidth="1"/>
    <col min="15626" max="15626" width="13.7265625" style="327" customWidth="1"/>
    <col min="15627" max="15627" width="10.1796875" style="327" customWidth="1"/>
    <col min="15628" max="15628" width="4.453125" style="327" customWidth="1"/>
    <col min="15629" max="15629" width="24" style="327" customWidth="1"/>
    <col min="15630" max="15630" width="13.1796875" style="327" customWidth="1"/>
    <col min="15631" max="15631" width="13" style="327" customWidth="1"/>
    <col min="15632" max="15632" width="10.453125" style="327" customWidth="1"/>
    <col min="15633" max="15868" width="9.1796875" style="327"/>
    <col min="15869" max="15869" width="5" style="327" customWidth="1"/>
    <col min="15870" max="15870" width="17.7265625" style="327" customWidth="1"/>
    <col min="15871" max="15871" width="13.81640625" style="327" customWidth="1"/>
    <col min="15872" max="15872" width="13.1796875" style="327" customWidth="1"/>
    <col min="15873" max="15873" width="12.26953125" style="327" customWidth="1"/>
    <col min="15874" max="15874" width="3" style="327" customWidth="1"/>
    <col min="15875" max="15875" width="20.26953125" style="327" customWidth="1"/>
    <col min="15876" max="15876" width="12.54296875" style="327" customWidth="1"/>
    <col min="15877" max="15877" width="11.7265625" style="327" customWidth="1"/>
    <col min="15878" max="15878" width="9.1796875" style="327"/>
    <col min="15879" max="15879" width="2.81640625" style="327" customWidth="1"/>
    <col min="15880" max="15880" width="18.54296875" style="327" customWidth="1"/>
    <col min="15881" max="15881" width="14.453125" style="327" customWidth="1"/>
    <col min="15882" max="15882" width="13.7265625" style="327" customWidth="1"/>
    <col min="15883" max="15883" width="10.1796875" style="327" customWidth="1"/>
    <col min="15884" max="15884" width="4.453125" style="327" customWidth="1"/>
    <col min="15885" max="15885" width="24" style="327" customWidth="1"/>
    <col min="15886" max="15886" width="13.1796875" style="327" customWidth="1"/>
    <col min="15887" max="15887" width="13" style="327" customWidth="1"/>
    <col min="15888" max="15888" width="10.453125" style="327" customWidth="1"/>
    <col min="15889" max="16124" width="9.1796875" style="327"/>
    <col min="16125" max="16125" width="5" style="327" customWidth="1"/>
    <col min="16126" max="16126" width="17.7265625" style="327" customWidth="1"/>
    <col min="16127" max="16127" width="13.81640625" style="327" customWidth="1"/>
    <col min="16128" max="16128" width="13.1796875" style="327" customWidth="1"/>
    <col min="16129" max="16129" width="12.26953125" style="327" customWidth="1"/>
    <col min="16130" max="16130" width="3" style="327" customWidth="1"/>
    <col min="16131" max="16131" width="20.26953125" style="327" customWidth="1"/>
    <col min="16132" max="16132" width="12.54296875" style="327" customWidth="1"/>
    <col min="16133" max="16133" width="11.7265625" style="327" customWidth="1"/>
    <col min="16134" max="16134" width="9.1796875" style="327"/>
    <col min="16135" max="16135" width="2.81640625" style="327" customWidth="1"/>
    <col min="16136" max="16136" width="18.54296875" style="327" customWidth="1"/>
    <col min="16137" max="16137" width="14.453125" style="327" customWidth="1"/>
    <col min="16138" max="16138" width="13.7265625" style="327" customWidth="1"/>
    <col min="16139" max="16139" width="10.1796875" style="327" customWidth="1"/>
    <col min="16140" max="16140" width="4.453125" style="327" customWidth="1"/>
    <col min="16141" max="16141" width="24" style="327" customWidth="1"/>
    <col min="16142" max="16142" width="13.1796875" style="327" customWidth="1"/>
    <col min="16143" max="16143" width="13" style="327" customWidth="1"/>
    <col min="16144" max="16144" width="10.453125" style="327" customWidth="1"/>
    <col min="16145" max="16384" width="9.1796875" style="327"/>
  </cols>
  <sheetData>
    <row r="1" spans="1:24" ht="18.5">
      <c r="A1" s="368"/>
    </row>
    <row r="2" spans="1:24" ht="28.5" customHeight="1">
      <c r="A2" s="1318" t="s">
        <v>464</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row>
    <row r="3" spans="1:24" ht="15.75" customHeight="1">
      <c r="A3" s="1321" t="s">
        <v>463</v>
      </c>
      <c r="B3" s="1321"/>
      <c r="C3" s="1321"/>
      <c r="D3" s="1321"/>
      <c r="E3" s="1321"/>
      <c r="F3" s="1321"/>
      <c r="P3" s="359"/>
    </row>
    <row r="4" spans="1:24" ht="4.5" customHeight="1">
      <c r="A4" s="369"/>
      <c r="B4" s="369"/>
      <c r="C4" s="370"/>
      <c r="D4" s="370"/>
    </row>
    <row r="5" spans="1:24" ht="15" thickBot="1">
      <c r="A5" s="371" t="s">
        <v>124</v>
      </c>
      <c r="B5" s="1322" t="s">
        <v>125</v>
      </c>
      <c r="C5" s="1322"/>
      <c r="D5" s="372"/>
      <c r="E5" s="372"/>
      <c r="F5" s="371" t="s">
        <v>126</v>
      </c>
      <c r="G5" s="373" t="s">
        <v>127</v>
      </c>
      <c r="H5" s="374"/>
      <c r="I5" s="372"/>
      <c r="J5" s="372"/>
      <c r="K5" s="371" t="s">
        <v>128</v>
      </c>
      <c r="L5" s="375" t="s">
        <v>129</v>
      </c>
      <c r="M5" s="372"/>
      <c r="N5" s="376"/>
      <c r="O5" s="314"/>
      <c r="P5" s="371" t="s">
        <v>130</v>
      </c>
      <c r="Q5" s="375" t="s">
        <v>131</v>
      </c>
      <c r="R5" s="372"/>
    </row>
    <row r="6" spans="1:24" ht="29.5" thickBot="1">
      <c r="A6" s="377" t="s">
        <v>132</v>
      </c>
      <c r="B6" s="378" t="s">
        <v>133</v>
      </c>
      <c r="C6" s="379" t="s">
        <v>134</v>
      </c>
      <c r="D6" s="380" t="s">
        <v>135</v>
      </c>
      <c r="F6" s="377" t="s">
        <v>132</v>
      </c>
      <c r="G6" s="378" t="s">
        <v>133</v>
      </c>
      <c r="H6" s="381" t="s">
        <v>134</v>
      </c>
      <c r="I6" s="380" t="s">
        <v>135</v>
      </c>
      <c r="K6" s="382" t="s">
        <v>132</v>
      </c>
      <c r="L6" s="383" t="s">
        <v>133</v>
      </c>
      <c r="M6" s="384" t="s">
        <v>136</v>
      </c>
      <c r="N6" s="385" t="s">
        <v>135</v>
      </c>
      <c r="O6" s="314"/>
      <c r="P6" s="382" t="s">
        <v>132</v>
      </c>
      <c r="Q6" s="383" t="s">
        <v>133</v>
      </c>
      <c r="R6" s="384" t="s">
        <v>136</v>
      </c>
      <c r="S6" s="385" t="s">
        <v>135</v>
      </c>
    </row>
    <row r="7" spans="1:24" ht="15.5">
      <c r="A7" s="389" t="s">
        <v>327</v>
      </c>
      <c r="B7" s="390">
        <v>24053.898000000001</v>
      </c>
      <c r="C7" s="390">
        <v>10880</v>
      </c>
      <c r="D7" s="391">
        <v>4.2843022599282632</v>
      </c>
      <c r="F7" s="389" t="s">
        <v>137</v>
      </c>
      <c r="G7" s="390">
        <v>1644.181</v>
      </c>
      <c r="H7" s="390">
        <v>7614</v>
      </c>
      <c r="I7" s="674">
        <v>3.2995607090465038</v>
      </c>
      <c r="K7" s="386" t="s">
        <v>137</v>
      </c>
      <c r="L7" s="387">
        <v>370227.61599999998</v>
      </c>
      <c r="M7" s="387">
        <v>63577.828999999998</v>
      </c>
      <c r="N7" s="388">
        <v>5.8232189085915467</v>
      </c>
      <c r="O7" s="314"/>
      <c r="P7" s="386" t="s">
        <v>138</v>
      </c>
      <c r="Q7" s="387">
        <v>124196.47</v>
      </c>
      <c r="R7" s="387">
        <v>21363.884999999998</v>
      </c>
      <c r="S7" s="388">
        <v>5.8133841293378996</v>
      </c>
    </row>
    <row r="8" spans="1:24" ht="15.5">
      <c r="A8" s="386" t="s">
        <v>137</v>
      </c>
      <c r="B8" s="387">
        <v>6357.5519999999997</v>
      </c>
      <c r="C8" s="387">
        <v>13998</v>
      </c>
      <c r="D8" s="388">
        <v>3.5191772139636708</v>
      </c>
      <c r="F8" s="386" t="s">
        <v>139</v>
      </c>
      <c r="G8" s="387">
        <v>636.04200000000003</v>
      </c>
      <c r="H8" s="387">
        <v>3153</v>
      </c>
      <c r="I8" s="422">
        <v>2.863390192185622</v>
      </c>
      <c r="K8" s="386" t="s">
        <v>140</v>
      </c>
      <c r="L8" s="387">
        <v>319669.734</v>
      </c>
      <c r="M8" s="387">
        <v>57459.909</v>
      </c>
      <c r="N8" s="388">
        <v>5.5633525977216562</v>
      </c>
      <c r="O8" s="314"/>
      <c r="P8" s="386" t="s">
        <v>140</v>
      </c>
      <c r="Q8" s="387">
        <v>66930.823000000004</v>
      </c>
      <c r="R8" s="387">
        <v>12916.82</v>
      </c>
      <c r="S8" s="388">
        <v>5.1816796239322063</v>
      </c>
    </row>
    <row r="9" spans="1:24" ht="15.5">
      <c r="A9" s="386" t="s">
        <v>359</v>
      </c>
      <c r="B9" s="387">
        <v>4886.4480000000003</v>
      </c>
      <c r="C9" s="387">
        <v>2131</v>
      </c>
      <c r="D9" s="388">
        <v>4.7065994228539072</v>
      </c>
      <c r="F9" s="386" t="s">
        <v>158</v>
      </c>
      <c r="G9" s="387">
        <v>422.66899999999998</v>
      </c>
      <c r="H9" s="387">
        <v>2563</v>
      </c>
      <c r="I9" s="388">
        <v>2.4578065941734022</v>
      </c>
      <c r="K9" s="386" t="s">
        <v>328</v>
      </c>
      <c r="L9" s="387">
        <v>134727.45699999999</v>
      </c>
      <c r="M9" s="387">
        <v>27056.868999999999</v>
      </c>
      <c r="N9" s="388">
        <v>4.979417869820784</v>
      </c>
      <c r="O9" s="314"/>
      <c r="P9" s="386" t="s">
        <v>139</v>
      </c>
      <c r="Q9" s="387">
        <v>54289.232000000004</v>
      </c>
      <c r="R9" s="387">
        <v>10273.647000000001</v>
      </c>
      <c r="S9" s="388">
        <v>5.2843193853166257</v>
      </c>
    </row>
    <row r="10" spans="1:24" ht="16" thickBot="1">
      <c r="A10" s="386" t="s">
        <v>147</v>
      </c>
      <c r="B10" s="387">
        <v>4716.08</v>
      </c>
      <c r="C10" s="387">
        <v>2755</v>
      </c>
      <c r="D10" s="388">
        <v>3.1727839495915346</v>
      </c>
      <c r="F10" s="386" t="s">
        <v>328</v>
      </c>
      <c r="G10" s="387">
        <v>112.994</v>
      </c>
      <c r="H10" s="387">
        <v>688</v>
      </c>
      <c r="I10" s="388">
        <v>2.9089177221707341</v>
      </c>
      <c r="K10" s="386" t="s">
        <v>139</v>
      </c>
      <c r="L10" s="387">
        <v>105220.253</v>
      </c>
      <c r="M10" s="387">
        <v>15809.342000000001</v>
      </c>
      <c r="N10" s="388">
        <v>6.6555744698292942</v>
      </c>
      <c r="O10" s="314"/>
      <c r="P10" s="386" t="s">
        <v>144</v>
      </c>
      <c r="Q10" s="387">
        <v>48597.341</v>
      </c>
      <c r="R10" s="387">
        <v>6233.8789999999999</v>
      </c>
      <c r="S10" s="388">
        <v>7.79568243143635</v>
      </c>
    </row>
    <row r="11" spans="1:24" ht="16" thickBot="1">
      <c r="A11" s="386" t="s">
        <v>266</v>
      </c>
      <c r="B11" s="387">
        <v>2332.02</v>
      </c>
      <c r="C11" s="387">
        <v>1087</v>
      </c>
      <c r="D11" s="388">
        <v>4.1418518821109762</v>
      </c>
      <c r="F11" s="392" t="s">
        <v>222</v>
      </c>
      <c r="G11" s="393">
        <v>2904.607</v>
      </c>
      <c r="H11" s="393">
        <v>14465</v>
      </c>
      <c r="I11" s="394">
        <v>3.0182783821501569</v>
      </c>
      <c r="K11" s="386" t="s">
        <v>146</v>
      </c>
      <c r="L11" s="387">
        <v>78183.933999999994</v>
      </c>
      <c r="M11" s="387">
        <v>10956.008</v>
      </c>
      <c r="N11" s="388">
        <v>7.1361698531070799</v>
      </c>
      <c r="O11" s="314"/>
      <c r="P11" s="386" t="s">
        <v>141</v>
      </c>
      <c r="Q11" s="387">
        <v>44754.864999999998</v>
      </c>
      <c r="R11" s="387">
        <v>7123.335</v>
      </c>
      <c r="S11" s="388">
        <v>6.2828527648917252</v>
      </c>
    </row>
    <row r="12" spans="1:24" ht="15.5">
      <c r="A12" s="386" t="s">
        <v>145</v>
      </c>
      <c r="B12" s="387">
        <v>1917.316</v>
      </c>
      <c r="C12" s="387">
        <v>2275</v>
      </c>
      <c r="D12" s="388">
        <v>3.2534489019510691</v>
      </c>
      <c r="F12"/>
      <c r="G12"/>
      <c r="H12"/>
      <c r="I12"/>
      <c r="K12" s="386" t="s">
        <v>144</v>
      </c>
      <c r="L12" s="387">
        <v>62732.385000000002</v>
      </c>
      <c r="M12" s="387">
        <v>7370.3760000000002</v>
      </c>
      <c r="N12" s="388">
        <v>8.5114226194158888</v>
      </c>
      <c r="O12" s="314"/>
      <c r="P12" s="386" t="s">
        <v>235</v>
      </c>
      <c r="Q12" s="387">
        <v>39182.400000000001</v>
      </c>
      <c r="R12" s="387">
        <v>7205.17</v>
      </c>
      <c r="S12" s="388">
        <v>5.4380951455690845</v>
      </c>
    </row>
    <row r="13" spans="1:24" ht="15.5">
      <c r="A13" s="386" t="s">
        <v>150</v>
      </c>
      <c r="B13" s="387">
        <v>1064.06</v>
      </c>
      <c r="C13" s="387">
        <v>633</v>
      </c>
      <c r="D13" s="388">
        <v>2.9913357360126391</v>
      </c>
      <c r="F13"/>
      <c r="G13"/>
      <c r="H13"/>
      <c r="I13"/>
      <c r="K13" s="386" t="s">
        <v>138</v>
      </c>
      <c r="L13" s="387">
        <v>57452.887999999999</v>
      </c>
      <c r="M13" s="387">
        <v>8523.3209999999999</v>
      </c>
      <c r="N13" s="388">
        <v>6.7406692766821754</v>
      </c>
      <c r="O13" s="314"/>
      <c r="P13" s="386" t="s">
        <v>137</v>
      </c>
      <c r="Q13" s="387">
        <v>34347.535000000003</v>
      </c>
      <c r="R13" s="387">
        <v>6396.357</v>
      </c>
      <c r="S13" s="388">
        <v>5.3698589681595328</v>
      </c>
    </row>
    <row r="14" spans="1:24" ht="15.5">
      <c r="A14" s="386" t="s">
        <v>332</v>
      </c>
      <c r="B14" s="387">
        <v>912.45500000000004</v>
      </c>
      <c r="C14" s="387">
        <v>419</v>
      </c>
      <c r="D14" s="388">
        <v>4.3149220911261912</v>
      </c>
      <c r="K14" s="386" t="s">
        <v>142</v>
      </c>
      <c r="L14" s="387">
        <v>56349.718000000001</v>
      </c>
      <c r="M14" s="387">
        <v>9916.7919999999995</v>
      </c>
      <c r="N14" s="388">
        <v>5.682252688167706</v>
      </c>
      <c r="O14" s="314"/>
      <c r="P14" s="386" t="s">
        <v>328</v>
      </c>
      <c r="Q14" s="387">
        <v>32754.63</v>
      </c>
      <c r="R14" s="387">
        <v>6315.3429999999998</v>
      </c>
      <c r="S14" s="388">
        <v>5.1865163934880503</v>
      </c>
    </row>
    <row r="15" spans="1:24" ht="15.5">
      <c r="A15" s="386" t="s">
        <v>444</v>
      </c>
      <c r="B15" s="387">
        <v>874.6</v>
      </c>
      <c r="C15" s="387">
        <v>412</v>
      </c>
      <c r="D15" s="388">
        <v>4.1747016706443913</v>
      </c>
      <c r="E15" s="395"/>
      <c r="F15" s="314"/>
      <c r="K15" s="386" t="s">
        <v>147</v>
      </c>
      <c r="L15" s="387">
        <v>48360.302000000003</v>
      </c>
      <c r="M15" s="387">
        <v>8107.6819999999998</v>
      </c>
      <c r="N15" s="388">
        <v>5.9647507141992007</v>
      </c>
      <c r="O15" s="314"/>
      <c r="P15" s="386" t="s">
        <v>146</v>
      </c>
      <c r="Q15" s="387">
        <v>23512.32</v>
      </c>
      <c r="R15" s="387">
        <v>4556.0320000000002</v>
      </c>
      <c r="S15" s="388">
        <v>5.1607012417823226</v>
      </c>
    </row>
    <row r="16" spans="1:24" ht="15.5">
      <c r="A16" s="386" t="s">
        <v>139</v>
      </c>
      <c r="B16" s="387">
        <v>762.99699999999996</v>
      </c>
      <c r="C16" s="387">
        <v>3220</v>
      </c>
      <c r="D16" s="388">
        <v>2.9275214960729614</v>
      </c>
      <c r="F16" s="314"/>
      <c r="K16" s="386" t="s">
        <v>154</v>
      </c>
      <c r="L16" s="387">
        <v>45476.239000000001</v>
      </c>
      <c r="M16" s="387">
        <v>8755.0949999999993</v>
      </c>
      <c r="N16" s="388">
        <v>5.1942599137987653</v>
      </c>
      <c r="O16" s="314"/>
      <c r="P16" s="386" t="s">
        <v>147</v>
      </c>
      <c r="Q16" s="387">
        <v>13921.575999999999</v>
      </c>
      <c r="R16" s="387">
        <v>2390.3090000000002</v>
      </c>
      <c r="S16" s="388">
        <v>5.8241741967251928</v>
      </c>
    </row>
    <row r="17" spans="1:19" ht="15.5">
      <c r="A17" s="386" t="s">
        <v>149</v>
      </c>
      <c r="B17" s="387">
        <v>534.08600000000001</v>
      </c>
      <c r="C17" s="387">
        <v>247</v>
      </c>
      <c r="D17" s="388">
        <v>3.3501188661610937</v>
      </c>
      <c r="K17" s="386" t="s">
        <v>246</v>
      </c>
      <c r="L17" s="387">
        <v>38574.637000000002</v>
      </c>
      <c r="M17" s="387">
        <v>4629.491</v>
      </c>
      <c r="N17" s="388">
        <v>8.3323710965201148</v>
      </c>
      <c r="O17" s="314"/>
      <c r="P17" s="386" t="s">
        <v>153</v>
      </c>
      <c r="Q17" s="387">
        <v>11438.147999999999</v>
      </c>
      <c r="R17" s="387">
        <v>2386.5230000000001</v>
      </c>
      <c r="S17" s="388">
        <v>4.7928086173902358</v>
      </c>
    </row>
    <row r="18" spans="1:19" ht="15.5">
      <c r="A18" s="386" t="s">
        <v>140</v>
      </c>
      <c r="B18" s="387">
        <v>523.952</v>
      </c>
      <c r="C18" s="387">
        <v>361</v>
      </c>
      <c r="D18" s="388">
        <v>4.4591280074212136</v>
      </c>
      <c r="K18" s="386" t="s">
        <v>151</v>
      </c>
      <c r="L18" s="387">
        <v>31834.467000000001</v>
      </c>
      <c r="M18" s="387">
        <v>5088.1719999999996</v>
      </c>
      <c r="N18" s="388">
        <v>6.2565626712304541</v>
      </c>
      <c r="O18" s="314"/>
      <c r="P18" s="386" t="s">
        <v>151</v>
      </c>
      <c r="Q18" s="387">
        <v>8593.6910000000007</v>
      </c>
      <c r="R18" s="387">
        <v>1899.57</v>
      </c>
      <c r="S18" s="388">
        <v>4.5240191201166589</v>
      </c>
    </row>
    <row r="19" spans="1:19" ht="15.5">
      <c r="A19" s="386" t="s">
        <v>143</v>
      </c>
      <c r="B19" s="387">
        <v>510.858</v>
      </c>
      <c r="C19" s="387">
        <v>1066</v>
      </c>
      <c r="D19" s="388">
        <v>2.9447829420275653</v>
      </c>
      <c r="K19" s="386" t="s">
        <v>145</v>
      </c>
      <c r="L19" s="387">
        <v>22901.766</v>
      </c>
      <c r="M19" s="387">
        <v>4858.3779999999997</v>
      </c>
      <c r="N19" s="388">
        <v>4.7138707609823696</v>
      </c>
      <c r="O19" s="314"/>
      <c r="P19" s="386" t="s">
        <v>155</v>
      </c>
      <c r="Q19" s="387">
        <v>8357.8080000000009</v>
      </c>
      <c r="R19" s="387">
        <v>1734.34</v>
      </c>
      <c r="S19" s="388">
        <v>4.8190135728865169</v>
      </c>
    </row>
    <row r="20" spans="1:19" ht="15.5">
      <c r="A20" s="386" t="s">
        <v>155</v>
      </c>
      <c r="B20" s="387">
        <v>499.04300000000001</v>
      </c>
      <c r="C20" s="387">
        <v>558</v>
      </c>
      <c r="D20" s="388">
        <v>2.5982350184828449</v>
      </c>
      <c r="K20" s="386" t="s">
        <v>152</v>
      </c>
      <c r="L20" s="387">
        <v>20548.574000000001</v>
      </c>
      <c r="M20" s="387">
        <v>3741.3009999999999</v>
      </c>
      <c r="N20" s="388">
        <v>5.4923605451686459</v>
      </c>
      <c r="O20" s="314"/>
      <c r="P20" s="386" t="s">
        <v>246</v>
      </c>
      <c r="Q20" s="387">
        <v>7971.1859999999997</v>
      </c>
      <c r="R20" s="387">
        <v>1288.4780000000001</v>
      </c>
      <c r="S20" s="388">
        <v>6.1865130797731895</v>
      </c>
    </row>
    <row r="21" spans="1:19" ht="15.5">
      <c r="A21" s="386" t="s">
        <v>158</v>
      </c>
      <c r="B21" s="387">
        <v>422.66899999999998</v>
      </c>
      <c r="C21" s="387">
        <v>2563</v>
      </c>
      <c r="D21" s="388">
        <v>2.4578065941734022</v>
      </c>
      <c r="K21" s="386" t="s">
        <v>155</v>
      </c>
      <c r="L21" s="387">
        <v>20503.981</v>
      </c>
      <c r="M21" s="387">
        <v>5088.26</v>
      </c>
      <c r="N21" s="388">
        <v>4.0296645611662925</v>
      </c>
      <c r="O21" s="314"/>
      <c r="P21" s="386" t="s">
        <v>156</v>
      </c>
      <c r="Q21" s="387">
        <v>7568.4750000000004</v>
      </c>
      <c r="R21" s="387">
        <v>1405.7449999999999</v>
      </c>
      <c r="S21" s="388">
        <v>5.3839601065627134</v>
      </c>
    </row>
    <row r="22" spans="1:19" ht="15.5">
      <c r="A22" s="386" t="s">
        <v>247</v>
      </c>
      <c r="B22" s="387">
        <v>382.28399999999999</v>
      </c>
      <c r="C22" s="387">
        <v>397</v>
      </c>
      <c r="D22" s="388">
        <v>3.4139205915447679</v>
      </c>
      <c r="H22" s="327"/>
      <c r="K22" s="386" t="s">
        <v>245</v>
      </c>
      <c r="L22" s="387">
        <v>17472.686000000002</v>
      </c>
      <c r="M22" s="387">
        <v>2908.5639999999999</v>
      </c>
      <c r="N22" s="388">
        <v>6.0073238890394034</v>
      </c>
      <c r="O22" s="314"/>
      <c r="P22" s="386" t="s">
        <v>154</v>
      </c>
      <c r="Q22" s="387">
        <v>7380.558</v>
      </c>
      <c r="R22" s="387">
        <v>1514.96</v>
      </c>
      <c r="S22" s="388">
        <v>4.8717840735068911</v>
      </c>
    </row>
    <row r="23" spans="1:19" ht="15.5">
      <c r="A23" s="386" t="s">
        <v>152</v>
      </c>
      <c r="B23" s="387">
        <v>304.25700000000001</v>
      </c>
      <c r="C23" s="387">
        <v>254</v>
      </c>
      <c r="D23" s="388">
        <v>3.4788131717356507</v>
      </c>
      <c r="H23" s="327"/>
      <c r="K23" s="386" t="s">
        <v>141</v>
      </c>
      <c r="L23" s="387">
        <v>15077.405000000001</v>
      </c>
      <c r="M23" s="387">
        <v>2226.4969999999998</v>
      </c>
      <c r="N23" s="388">
        <v>6.7718056660305415</v>
      </c>
      <c r="O23" s="314"/>
      <c r="P23" s="386" t="s">
        <v>245</v>
      </c>
      <c r="Q23" s="387">
        <v>6542.0020000000004</v>
      </c>
      <c r="R23" s="387">
        <v>1174.711</v>
      </c>
      <c r="S23" s="388">
        <v>5.5690310212469285</v>
      </c>
    </row>
    <row r="24" spans="1:19" ht="15.5">
      <c r="A24" s="386" t="s">
        <v>406</v>
      </c>
      <c r="B24" s="387">
        <v>210.7</v>
      </c>
      <c r="C24" s="387">
        <v>50</v>
      </c>
      <c r="D24" s="388">
        <v>13.593548387096773</v>
      </c>
      <c r="H24" s="327"/>
      <c r="K24" s="386" t="s">
        <v>247</v>
      </c>
      <c r="L24" s="387">
        <v>14586.757</v>
      </c>
      <c r="M24" s="387">
        <v>2794.3679999999999</v>
      </c>
      <c r="N24" s="388">
        <v>5.2200558408913933</v>
      </c>
      <c r="O24" s="314"/>
      <c r="P24" s="386" t="s">
        <v>369</v>
      </c>
      <c r="Q24" s="387">
        <v>5097.95</v>
      </c>
      <c r="R24" s="387">
        <v>942.62300000000005</v>
      </c>
      <c r="S24" s="388">
        <v>5.4082597178299272</v>
      </c>
    </row>
    <row r="25" spans="1:19" ht="15.5">
      <c r="A25" s="386" t="s">
        <v>451</v>
      </c>
      <c r="B25" s="387">
        <v>167.43</v>
      </c>
      <c r="C25" s="387">
        <v>64</v>
      </c>
      <c r="D25" s="388">
        <v>4.8001720183486238</v>
      </c>
      <c r="H25" s="327"/>
      <c r="K25" s="386" t="s">
        <v>150</v>
      </c>
      <c r="L25" s="387">
        <v>10157.24</v>
      </c>
      <c r="M25" s="387">
        <v>1874.9010000000001</v>
      </c>
      <c r="N25" s="388">
        <v>5.4174807096481361</v>
      </c>
      <c r="O25" s="314"/>
      <c r="P25" s="386" t="s">
        <v>142</v>
      </c>
      <c r="Q25" s="387">
        <v>5019.3429999999998</v>
      </c>
      <c r="R25" s="387">
        <v>1222.4939999999999</v>
      </c>
      <c r="S25" s="388">
        <v>4.1058221962643584</v>
      </c>
    </row>
    <row r="26" spans="1:19" ht="15.5">
      <c r="A26" s="386" t="s">
        <v>245</v>
      </c>
      <c r="B26" s="387">
        <v>166.417</v>
      </c>
      <c r="C26" s="387">
        <v>117</v>
      </c>
      <c r="D26" s="388">
        <v>3.0493266147503433</v>
      </c>
      <c r="H26" s="327"/>
      <c r="K26" s="386" t="s">
        <v>143</v>
      </c>
      <c r="L26" s="387">
        <v>8685.9140000000007</v>
      </c>
      <c r="M26" s="387">
        <v>2250.7820000000002</v>
      </c>
      <c r="N26" s="388">
        <v>3.8590649827482184</v>
      </c>
      <c r="O26" s="314"/>
      <c r="P26" s="386" t="s">
        <v>157</v>
      </c>
      <c r="Q26" s="387">
        <v>4871.0940000000001</v>
      </c>
      <c r="R26" s="387">
        <v>1494.1959999999999</v>
      </c>
      <c r="S26" s="388">
        <v>3.2600100656138822</v>
      </c>
    </row>
    <row r="27" spans="1:19" ht="15.5">
      <c r="A27" s="386" t="s">
        <v>452</v>
      </c>
      <c r="B27" s="387">
        <v>149.80000000000001</v>
      </c>
      <c r="C27" s="387">
        <v>68</v>
      </c>
      <c r="D27" s="388">
        <v>4.4058823529411768</v>
      </c>
      <c r="H27" s="327"/>
      <c r="K27" s="386" t="s">
        <v>158</v>
      </c>
      <c r="L27" s="387">
        <v>3834.4850000000001</v>
      </c>
      <c r="M27" s="387">
        <v>879.09400000000005</v>
      </c>
      <c r="N27" s="388">
        <v>4.3618600513710701</v>
      </c>
      <c r="O27" s="314"/>
      <c r="P27" s="386" t="s">
        <v>150</v>
      </c>
      <c r="Q27" s="387">
        <v>4273.4859999999999</v>
      </c>
      <c r="R27" s="387">
        <v>843.27</v>
      </c>
      <c r="S27" s="388">
        <v>5.0677552859700929</v>
      </c>
    </row>
    <row r="28" spans="1:19" ht="15.5">
      <c r="A28" s="386" t="s">
        <v>153</v>
      </c>
      <c r="B28" s="387">
        <v>140.54599999999999</v>
      </c>
      <c r="C28" s="387">
        <v>120</v>
      </c>
      <c r="D28" s="388">
        <v>3.84215418261345</v>
      </c>
      <c r="H28" s="327"/>
      <c r="K28" s="386" t="s">
        <v>368</v>
      </c>
      <c r="L28" s="387">
        <v>3725.44</v>
      </c>
      <c r="M28" s="387">
        <v>439.50799999999998</v>
      </c>
      <c r="N28" s="388">
        <v>8.4763872329968972</v>
      </c>
      <c r="O28" s="314"/>
      <c r="P28" s="386" t="s">
        <v>158</v>
      </c>
      <c r="Q28" s="387">
        <v>3874.0650000000001</v>
      </c>
      <c r="R28" s="387">
        <v>1048.374</v>
      </c>
      <c r="S28" s="388">
        <v>3.6953081629265889</v>
      </c>
    </row>
    <row r="29" spans="1:19" ht="16" thickBot="1">
      <c r="A29" s="403" t="s">
        <v>328</v>
      </c>
      <c r="B29" s="404">
        <v>112.994</v>
      </c>
      <c r="C29" s="404">
        <v>688</v>
      </c>
      <c r="D29" s="405">
        <v>2.9089177221707341</v>
      </c>
      <c r="H29" s="327"/>
      <c r="K29" s="386" t="s">
        <v>159</v>
      </c>
      <c r="L29" s="387">
        <v>3463.8389999999999</v>
      </c>
      <c r="M29" s="387">
        <v>472.24700000000001</v>
      </c>
      <c r="N29" s="388">
        <v>7.334803609128274</v>
      </c>
      <c r="O29" s="314"/>
      <c r="P29" s="386" t="s">
        <v>152</v>
      </c>
      <c r="Q29" s="387">
        <v>3454.0320000000002</v>
      </c>
      <c r="R29" s="387">
        <v>694.11300000000006</v>
      </c>
      <c r="S29" s="388">
        <v>4.9761811117210017</v>
      </c>
    </row>
    <row r="30" spans="1:19" ht="16" thickBot="1">
      <c r="A30" s="392" t="s">
        <v>222</v>
      </c>
      <c r="B30" s="393">
        <v>52002.462</v>
      </c>
      <c r="C30" s="393">
        <v>44363</v>
      </c>
      <c r="D30" s="394">
        <v>3.8913734131805353</v>
      </c>
      <c r="E30" s="314"/>
      <c r="F30" s="314"/>
      <c r="G30" s="314"/>
      <c r="H30" s="314"/>
      <c r="I30" s="314"/>
      <c r="J30" s="314"/>
      <c r="K30" s="392" t="s">
        <v>222</v>
      </c>
      <c r="L30" s="393">
        <v>1498942.6259999999</v>
      </c>
      <c r="M30" s="393">
        <v>256407.24600000001</v>
      </c>
      <c r="N30" s="394">
        <v>5.8459448763004138</v>
      </c>
      <c r="O30" s="314"/>
      <c r="P30" s="386" t="s">
        <v>367</v>
      </c>
      <c r="Q30" s="387">
        <v>2745.3009999999999</v>
      </c>
      <c r="R30" s="387">
        <v>492.98700000000002</v>
      </c>
      <c r="S30" s="388">
        <v>5.5687087083432214</v>
      </c>
    </row>
    <row r="31" spans="1:19" ht="15.5">
      <c r="A31" s="314"/>
      <c r="B31" s="314"/>
      <c r="C31" s="314"/>
      <c r="D31" s="314"/>
      <c r="E31" s="314"/>
      <c r="F31" s="314"/>
      <c r="G31" s="314"/>
      <c r="H31" s="314"/>
      <c r="I31" s="314"/>
      <c r="J31" s="314"/>
      <c r="K31"/>
      <c r="L31"/>
      <c r="M31"/>
      <c r="N31"/>
      <c r="O31" s="314"/>
      <c r="P31" s="386" t="s">
        <v>425</v>
      </c>
      <c r="Q31" s="387">
        <v>2531.643</v>
      </c>
      <c r="R31" s="387">
        <v>405.58699999999999</v>
      </c>
      <c r="S31" s="388">
        <v>6.2419234344296051</v>
      </c>
    </row>
    <row r="32" spans="1:19" ht="15.5">
      <c r="A32" s="314"/>
      <c r="B32" s="314"/>
      <c r="C32" s="314"/>
      <c r="D32" s="314"/>
      <c r="E32" s="314"/>
      <c r="F32" s="314"/>
      <c r="G32" s="314"/>
      <c r="H32" s="314"/>
      <c r="I32" s="314"/>
      <c r="J32" s="314"/>
      <c r="K32"/>
      <c r="L32"/>
      <c r="M32"/>
      <c r="N32"/>
      <c r="O32" s="314"/>
      <c r="P32" s="386" t="s">
        <v>148</v>
      </c>
      <c r="Q32" s="387">
        <v>2304.5070000000001</v>
      </c>
      <c r="R32" s="387">
        <v>659.43499999999995</v>
      </c>
      <c r="S32" s="388">
        <v>3.4946689211218698</v>
      </c>
    </row>
    <row r="33" spans="1:19" ht="15.5">
      <c r="A33" s="396" t="s">
        <v>326</v>
      </c>
      <c r="B33" s="396"/>
      <c r="C33" s="314"/>
      <c r="D33" s="314"/>
      <c r="E33" s="314"/>
      <c r="F33" s="314"/>
      <c r="G33" s="314"/>
      <c r="H33" s="314"/>
      <c r="I33" s="314"/>
      <c r="J33" s="314"/>
      <c r="K33"/>
      <c r="L33"/>
      <c r="M33"/>
      <c r="N33"/>
      <c r="O33" s="314"/>
      <c r="P33" s="386" t="s">
        <v>332</v>
      </c>
      <c r="Q33" s="387">
        <v>2183.7550000000001</v>
      </c>
      <c r="R33" s="387">
        <v>494.05799999999999</v>
      </c>
      <c r="S33" s="388">
        <v>4.4200377283638765</v>
      </c>
    </row>
    <row r="34" spans="1:19" ht="16" thickBot="1">
      <c r="A34" s="356"/>
      <c r="C34" s="314"/>
      <c r="D34" s="314"/>
      <c r="E34" s="314"/>
      <c r="F34" s="314"/>
      <c r="G34" s="314"/>
      <c r="H34" s="314"/>
      <c r="I34" s="314"/>
      <c r="J34" s="314"/>
      <c r="O34" s="314"/>
      <c r="P34" s="386" t="s">
        <v>247</v>
      </c>
      <c r="Q34" s="387">
        <v>1895.682</v>
      </c>
      <c r="R34" s="387">
        <v>278.92200000000003</v>
      </c>
      <c r="S34" s="388">
        <v>6.7964592251597216</v>
      </c>
    </row>
    <row r="35" spans="1:19" ht="16" thickBot="1">
      <c r="A35" s="314"/>
      <c r="B35" s="314"/>
      <c r="C35" s="314"/>
      <c r="D35" s="314"/>
      <c r="E35" s="314"/>
      <c r="F35" s="314"/>
      <c r="G35" s="314"/>
      <c r="H35" s="314"/>
      <c r="I35" s="314"/>
      <c r="J35" s="314"/>
      <c r="K35"/>
      <c r="L35"/>
      <c r="M35"/>
      <c r="N35"/>
      <c r="O35" s="314"/>
      <c r="P35" s="392" t="s">
        <v>222</v>
      </c>
      <c r="Q35" s="393">
        <v>590361.348</v>
      </c>
      <c r="R35" s="393">
        <v>107854.86599999999</v>
      </c>
      <c r="S35" s="394">
        <v>5.4736644705487842</v>
      </c>
    </row>
    <row r="36" spans="1:19">
      <c r="A36"/>
      <c r="B36"/>
      <c r="C36"/>
      <c r="D36"/>
      <c r="E36"/>
      <c r="F36"/>
      <c r="G36"/>
      <c r="H36"/>
      <c r="I36"/>
      <c r="J36"/>
      <c r="K36"/>
      <c r="L36"/>
      <c r="M36"/>
      <c r="N36"/>
      <c r="O36" s="314"/>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c r="A83"/>
      <c r="B83"/>
      <c r="C83"/>
      <c r="D83"/>
      <c r="E83"/>
      <c r="F83"/>
      <c r="G83"/>
      <c r="H83"/>
      <c r="I83"/>
      <c r="J83"/>
      <c r="K83"/>
      <c r="L83"/>
      <c r="M83"/>
      <c r="N83"/>
      <c r="O83"/>
      <c r="P83"/>
      <c r="Q83" s="314"/>
      <c r="R83" s="314"/>
    </row>
    <row r="84" spans="1:18">
      <c r="A84"/>
      <c r="B84"/>
      <c r="C84"/>
      <c r="D84"/>
      <c r="E84"/>
      <c r="F84"/>
      <c r="G84"/>
      <c r="H84"/>
      <c r="I84"/>
      <c r="J84"/>
      <c r="K84"/>
      <c r="L84"/>
      <c r="M84"/>
      <c r="N84"/>
      <c r="O84"/>
      <c r="P84"/>
      <c r="Q84" s="314"/>
      <c r="R84" s="314"/>
    </row>
    <row r="85" spans="1:18">
      <c r="A85"/>
      <c r="B85"/>
      <c r="C85"/>
      <c r="D85"/>
      <c r="E85"/>
      <c r="F85"/>
      <c r="G85"/>
      <c r="H85"/>
      <c r="I85"/>
      <c r="J85"/>
      <c r="K85"/>
      <c r="L85"/>
      <c r="M85"/>
      <c r="N85"/>
      <c r="O85"/>
      <c r="P85"/>
      <c r="Q85" s="314"/>
      <c r="R85" s="314"/>
    </row>
    <row r="86" spans="1:18">
      <c r="A86"/>
      <c r="B86"/>
      <c r="C86"/>
      <c r="D86"/>
      <c r="E86"/>
      <c r="F86"/>
      <c r="G86"/>
      <c r="H86"/>
      <c r="I86"/>
      <c r="J86"/>
      <c r="K86"/>
      <c r="L86"/>
      <c r="M86"/>
      <c r="N86"/>
      <c r="O86"/>
      <c r="P86"/>
      <c r="Q86" s="314"/>
      <c r="R86" s="314"/>
    </row>
    <row r="87" spans="1:18">
      <c r="A87"/>
      <c r="B87"/>
      <c r="C87"/>
      <c r="D87"/>
      <c r="E87"/>
      <c r="F87"/>
      <c r="G87"/>
      <c r="H87"/>
      <c r="I87"/>
      <c r="J87"/>
      <c r="K87"/>
      <c r="L87"/>
      <c r="M87"/>
      <c r="N87"/>
      <c r="O87"/>
      <c r="P87"/>
      <c r="Q87" s="314"/>
      <c r="R87" s="314"/>
    </row>
    <row r="88" spans="1:18">
      <c r="A88"/>
      <c r="B88"/>
      <c r="C88"/>
      <c r="D88"/>
      <c r="E88"/>
      <c r="F88"/>
      <c r="G88"/>
      <c r="H88"/>
      <c r="I88"/>
      <c r="J88"/>
      <c r="K88"/>
      <c r="L88"/>
      <c r="M88"/>
      <c r="N88"/>
      <c r="O88"/>
      <c r="P88"/>
      <c r="Q88" s="314"/>
      <c r="R88" s="314"/>
    </row>
    <row r="89" spans="1:18">
      <c r="A89"/>
      <c r="B89"/>
      <c r="C89"/>
      <c r="D89"/>
      <c r="E89"/>
      <c r="F89"/>
      <c r="G89"/>
      <c r="H89"/>
      <c r="I89"/>
      <c r="J89"/>
      <c r="K89"/>
      <c r="L89"/>
      <c r="M89"/>
      <c r="N89"/>
      <c r="O89"/>
      <c r="P89"/>
      <c r="Q89" s="314"/>
      <c r="R89" s="314"/>
    </row>
    <row r="90" spans="1:18">
      <c r="A90"/>
      <c r="B90"/>
      <c r="C90"/>
      <c r="D90"/>
      <c r="E90"/>
      <c r="F90"/>
      <c r="G90"/>
      <c r="H90"/>
      <c r="I90"/>
      <c r="J90"/>
      <c r="K90"/>
      <c r="L90"/>
      <c r="M90"/>
      <c r="N90"/>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27" customWidth="1"/>
    <col min="2" max="2" width="12.26953125" style="327" bestFit="1" customWidth="1"/>
    <col min="3" max="3" width="10.1796875" style="327" customWidth="1"/>
    <col min="4" max="4" width="9.1796875" style="327"/>
    <col min="5" max="5" width="6" style="327" customWidth="1"/>
    <col min="6" max="6" width="16.7265625" style="327" customWidth="1"/>
    <col min="7" max="7" width="11.26953125" style="327" customWidth="1"/>
    <col min="8" max="8" width="10.453125" style="327" customWidth="1"/>
    <col min="9" max="9" width="9.1796875" style="327"/>
    <col min="10" max="10" width="3.54296875" style="327" customWidth="1"/>
    <col min="11" max="11" width="27.26953125" style="327" customWidth="1"/>
    <col min="12" max="12" width="11.7265625" style="327" customWidth="1"/>
    <col min="13" max="13" width="12.26953125" style="327" customWidth="1"/>
    <col min="14" max="14" width="10.453125" style="327" customWidth="1"/>
    <col min="15" max="15" width="3.81640625" style="327" customWidth="1"/>
    <col min="16" max="16" width="22.54296875" style="327" customWidth="1"/>
    <col min="17" max="17" width="11.26953125" style="327" customWidth="1"/>
    <col min="18" max="18" width="10.26953125" style="327" customWidth="1"/>
    <col min="19" max="19" width="10" style="327" customWidth="1"/>
    <col min="20" max="255" width="9.1796875" style="327"/>
    <col min="256" max="256" width="4" style="327" customWidth="1"/>
    <col min="257" max="257" width="15.1796875" style="327" customWidth="1"/>
    <col min="258" max="258" width="13.81640625" style="327" customWidth="1"/>
    <col min="259" max="259" width="10.1796875" style="327" customWidth="1"/>
    <col min="260" max="260" width="9.1796875" style="327"/>
    <col min="261" max="261" width="3.453125" style="327" customWidth="1"/>
    <col min="262" max="262" width="19.54296875" style="327" customWidth="1"/>
    <col min="263" max="263" width="12.26953125" style="327" customWidth="1"/>
    <col min="264" max="264" width="10.453125" style="327" customWidth="1"/>
    <col min="265" max="265" width="9.1796875" style="327"/>
    <col min="266" max="266" width="3.54296875" style="327" customWidth="1"/>
    <col min="267" max="267" width="16.453125" style="327" customWidth="1"/>
    <col min="268" max="268" width="11.7265625" style="327" customWidth="1"/>
    <col min="269" max="269" width="10.1796875" style="327" customWidth="1"/>
    <col min="270" max="270" width="15.81640625" style="327" customWidth="1"/>
    <col min="271" max="271" width="3.81640625" style="327" customWidth="1"/>
    <col min="272" max="272" width="16.453125" style="327" customWidth="1"/>
    <col min="273" max="273" width="11.26953125" style="327" customWidth="1"/>
    <col min="274" max="274" width="10.26953125" style="327" customWidth="1"/>
    <col min="275" max="275" width="10" style="327" customWidth="1"/>
    <col min="276" max="511" width="9.1796875" style="327"/>
    <col min="512" max="512" width="4" style="327" customWidth="1"/>
    <col min="513" max="513" width="15.1796875" style="327" customWidth="1"/>
    <col min="514" max="514" width="13.81640625" style="327" customWidth="1"/>
    <col min="515" max="515" width="10.1796875" style="327" customWidth="1"/>
    <col min="516" max="516" width="9.1796875" style="327"/>
    <col min="517" max="517" width="3.453125" style="327" customWidth="1"/>
    <col min="518" max="518" width="19.54296875" style="327" customWidth="1"/>
    <col min="519" max="519" width="12.26953125" style="327" customWidth="1"/>
    <col min="520" max="520" width="10.453125" style="327" customWidth="1"/>
    <col min="521" max="521" width="9.1796875" style="327"/>
    <col min="522" max="522" width="3.54296875" style="327" customWidth="1"/>
    <col min="523" max="523" width="16.453125" style="327" customWidth="1"/>
    <col min="524" max="524" width="11.7265625" style="327" customWidth="1"/>
    <col min="525" max="525" width="10.1796875" style="327" customWidth="1"/>
    <col min="526" max="526" width="15.81640625" style="327" customWidth="1"/>
    <col min="527" max="527" width="3.81640625" style="327" customWidth="1"/>
    <col min="528" max="528" width="16.453125" style="327" customWidth="1"/>
    <col min="529" max="529" width="11.26953125" style="327" customWidth="1"/>
    <col min="530" max="530" width="10.26953125" style="327" customWidth="1"/>
    <col min="531" max="531" width="10" style="327" customWidth="1"/>
    <col min="532" max="767" width="9.1796875" style="327"/>
    <col min="768" max="768" width="4" style="327" customWidth="1"/>
    <col min="769" max="769" width="15.1796875" style="327" customWidth="1"/>
    <col min="770" max="770" width="13.81640625" style="327" customWidth="1"/>
    <col min="771" max="771" width="10.1796875" style="327" customWidth="1"/>
    <col min="772" max="772" width="9.1796875" style="327"/>
    <col min="773" max="773" width="3.453125" style="327" customWidth="1"/>
    <col min="774" max="774" width="19.54296875" style="327" customWidth="1"/>
    <col min="775" max="775" width="12.26953125" style="327" customWidth="1"/>
    <col min="776" max="776" width="10.453125" style="327" customWidth="1"/>
    <col min="777" max="777" width="9.1796875" style="327"/>
    <col min="778" max="778" width="3.54296875" style="327" customWidth="1"/>
    <col min="779" max="779" width="16.453125" style="327" customWidth="1"/>
    <col min="780" max="780" width="11.7265625" style="327" customWidth="1"/>
    <col min="781" max="781" width="10.1796875" style="327" customWidth="1"/>
    <col min="782" max="782" width="15.81640625" style="327" customWidth="1"/>
    <col min="783" max="783" width="3.81640625" style="327" customWidth="1"/>
    <col min="784" max="784" width="16.453125" style="327" customWidth="1"/>
    <col min="785" max="785" width="11.26953125" style="327" customWidth="1"/>
    <col min="786" max="786" width="10.26953125" style="327" customWidth="1"/>
    <col min="787" max="787" width="10" style="327" customWidth="1"/>
    <col min="788" max="1023" width="9.1796875" style="327"/>
    <col min="1024" max="1024" width="4" style="327" customWidth="1"/>
    <col min="1025" max="1025" width="15.1796875" style="327" customWidth="1"/>
    <col min="1026" max="1026" width="13.81640625" style="327" customWidth="1"/>
    <col min="1027" max="1027" width="10.1796875" style="327" customWidth="1"/>
    <col min="1028" max="1028" width="9.1796875" style="327"/>
    <col min="1029" max="1029" width="3.453125" style="327" customWidth="1"/>
    <col min="1030" max="1030" width="19.54296875" style="327" customWidth="1"/>
    <col min="1031" max="1031" width="12.26953125" style="327" customWidth="1"/>
    <col min="1032" max="1032" width="10.453125" style="327" customWidth="1"/>
    <col min="1033" max="1033" width="9.1796875" style="327"/>
    <col min="1034" max="1034" width="3.54296875" style="327" customWidth="1"/>
    <col min="1035" max="1035" width="16.453125" style="327" customWidth="1"/>
    <col min="1036" max="1036" width="11.7265625" style="327" customWidth="1"/>
    <col min="1037" max="1037" width="10.1796875" style="327" customWidth="1"/>
    <col min="1038" max="1038" width="15.81640625" style="327" customWidth="1"/>
    <col min="1039" max="1039" width="3.81640625" style="327" customWidth="1"/>
    <col min="1040" max="1040" width="16.453125" style="327" customWidth="1"/>
    <col min="1041" max="1041" width="11.26953125" style="327" customWidth="1"/>
    <col min="1042" max="1042" width="10.26953125" style="327" customWidth="1"/>
    <col min="1043" max="1043" width="10" style="327" customWidth="1"/>
    <col min="1044" max="1279" width="9.1796875" style="327"/>
    <col min="1280" max="1280" width="4" style="327" customWidth="1"/>
    <col min="1281" max="1281" width="15.1796875" style="327" customWidth="1"/>
    <col min="1282" max="1282" width="13.81640625" style="327" customWidth="1"/>
    <col min="1283" max="1283" width="10.1796875" style="327" customWidth="1"/>
    <col min="1284" max="1284" width="9.1796875" style="327"/>
    <col min="1285" max="1285" width="3.453125" style="327" customWidth="1"/>
    <col min="1286" max="1286" width="19.54296875" style="327" customWidth="1"/>
    <col min="1287" max="1287" width="12.26953125" style="327" customWidth="1"/>
    <col min="1288" max="1288" width="10.453125" style="327" customWidth="1"/>
    <col min="1289" max="1289" width="9.1796875" style="327"/>
    <col min="1290" max="1290" width="3.54296875" style="327" customWidth="1"/>
    <col min="1291" max="1291" width="16.453125" style="327" customWidth="1"/>
    <col min="1292" max="1292" width="11.7265625" style="327" customWidth="1"/>
    <col min="1293" max="1293" width="10.1796875" style="327" customWidth="1"/>
    <col min="1294" max="1294" width="15.81640625" style="327" customWidth="1"/>
    <col min="1295" max="1295" width="3.81640625" style="327" customWidth="1"/>
    <col min="1296" max="1296" width="16.453125" style="327" customWidth="1"/>
    <col min="1297" max="1297" width="11.26953125" style="327" customWidth="1"/>
    <col min="1298" max="1298" width="10.26953125" style="327" customWidth="1"/>
    <col min="1299" max="1299" width="10" style="327" customWidth="1"/>
    <col min="1300" max="1535" width="9.1796875" style="327"/>
    <col min="1536" max="1536" width="4" style="327" customWidth="1"/>
    <col min="1537" max="1537" width="15.1796875" style="327" customWidth="1"/>
    <col min="1538" max="1538" width="13.81640625" style="327" customWidth="1"/>
    <col min="1539" max="1539" width="10.1796875" style="327" customWidth="1"/>
    <col min="1540" max="1540" width="9.1796875" style="327"/>
    <col min="1541" max="1541" width="3.453125" style="327" customWidth="1"/>
    <col min="1542" max="1542" width="19.54296875" style="327" customWidth="1"/>
    <col min="1543" max="1543" width="12.26953125" style="327" customWidth="1"/>
    <col min="1544" max="1544" width="10.453125" style="327" customWidth="1"/>
    <col min="1545" max="1545" width="9.1796875" style="327"/>
    <col min="1546" max="1546" width="3.54296875" style="327" customWidth="1"/>
    <col min="1547" max="1547" width="16.453125" style="327" customWidth="1"/>
    <col min="1548" max="1548" width="11.7265625" style="327" customWidth="1"/>
    <col min="1549" max="1549" width="10.1796875" style="327" customWidth="1"/>
    <col min="1550" max="1550" width="15.81640625" style="327" customWidth="1"/>
    <col min="1551" max="1551" width="3.81640625" style="327" customWidth="1"/>
    <col min="1552" max="1552" width="16.453125" style="327" customWidth="1"/>
    <col min="1553" max="1553" width="11.26953125" style="327" customWidth="1"/>
    <col min="1554" max="1554" width="10.26953125" style="327" customWidth="1"/>
    <col min="1555" max="1555" width="10" style="327" customWidth="1"/>
    <col min="1556" max="1791" width="9.1796875" style="327"/>
    <col min="1792" max="1792" width="4" style="327" customWidth="1"/>
    <col min="1793" max="1793" width="15.1796875" style="327" customWidth="1"/>
    <col min="1794" max="1794" width="13.81640625" style="327" customWidth="1"/>
    <col min="1795" max="1795" width="10.1796875" style="327" customWidth="1"/>
    <col min="1796" max="1796" width="9.1796875" style="327"/>
    <col min="1797" max="1797" width="3.453125" style="327" customWidth="1"/>
    <col min="1798" max="1798" width="19.54296875" style="327" customWidth="1"/>
    <col min="1799" max="1799" width="12.26953125" style="327" customWidth="1"/>
    <col min="1800" max="1800" width="10.453125" style="327" customWidth="1"/>
    <col min="1801" max="1801" width="9.1796875" style="327"/>
    <col min="1802" max="1802" width="3.54296875" style="327" customWidth="1"/>
    <col min="1803" max="1803" width="16.453125" style="327" customWidth="1"/>
    <col min="1804" max="1804" width="11.7265625" style="327" customWidth="1"/>
    <col min="1805" max="1805" width="10.1796875" style="327" customWidth="1"/>
    <col min="1806" max="1806" width="15.81640625" style="327" customWidth="1"/>
    <col min="1807" max="1807" width="3.81640625" style="327" customWidth="1"/>
    <col min="1808" max="1808" width="16.453125" style="327" customWidth="1"/>
    <col min="1809" max="1809" width="11.26953125" style="327" customWidth="1"/>
    <col min="1810" max="1810" width="10.26953125" style="327" customWidth="1"/>
    <col min="1811" max="1811" width="10" style="327" customWidth="1"/>
    <col min="1812" max="2047" width="9.1796875" style="327"/>
    <col min="2048" max="2048" width="4" style="327" customWidth="1"/>
    <col min="2049" max="2049" width="15.1796875" style="327" customWidth="1"/>
    <col min="2050" max="2050" width="13.81640625" style="327" customWidth="1"/>
    <col min="2051" max="2051" width="10.1796875" style="327" customWidth="1"/>
    <col min="2052" max="2052" width="9.1796875" style="327"/>
    <col min="2053" max="2053" width="3.453125" style="327" customWidth="1"/>
    <col min="2054" max="2054" width="19.54296875" style="327" customWidth="1"/>
    <col min="2055" max="2055" width="12.26953125" style="327" customWidth="1"/>
    <col min="2056" max="2056" width="10.453125" style="327" customWidth="1"/>
    <col min="2057" max="2057" width="9.1796875" style="327"/>
    <col min="2058" max="2058" width="3.54296875" style="327" customWidth="1"/>
    <col min="2059" max="2059" width="16.453125" style="327" customWidth="1"/>
    <col min="2060" max="2060" width="11.7265625" style="327" customWidth="1"/>
    <col min="2061" max="2061" width="10.1796875" style="327" customWidth="1"/>
    <col min="2062" max="2062" width="15.81640625" style="327" customWidth="1"/>
    <col min="2063" max="2063" width="3.81640625" style="327" customWidth="1"/>
    <col min="2064" max="2064" width="16.453125" style="327" customWidth="1"/>
    <col min="2065" max="2065" width="11.26953125" style="327" customWidth="1"/>
    <col min="2066" max="2066" width="10.26953125" style="327" customWidth="1"/>
    <col min="2067" max="2067" width="10" style="327" customWidth="1"/>
    <col min="2068" max="2303" width="9.1796875" style="327"/>
    <col min="2304" max="2304" width="4" style="327" customWidth="1"/>
    <col min="2305" max="2305" width="15.1796875" style="327" customWidth="1"/>
    <col min="2306" max="2306" width="13.81640625" style="327" customWidth="1"/>
    <col min="2307" max="2307" width="10.1796875" style="327" customWidth="1"/>
    <col min="2308" max="2308" width="9.1796875" style="327"/>
    <col min="2309" max="2309" width="3.453125" style="327" customWidth="1"/>
    <col min="2310" max="2310" width="19.54296875" style="327" customWidth="1"/>
    <col min="2311" max="2311" width="12.26953125" style="327" customWidth="1"/>
    <col min="2312" max="2312" width="10.453125" style="327" customWidth="1"/>
    <col min="2313" max="2313" width="9.1796875" style="327"/>
    <col min="2314" max="2314" width="3.54296875" style="327" customWidth="1"/>
    <col min="2315" max="2315" width="16.453125" style="327" customWidth="1"/>
    <col min="2316" max="2316" width="11.7265625" style="327" customWidth="1"/>
    <col min="2317" max="2317" width="10.1796875" style="327" customWidth="1"/>
    <col min="2318" max="2318" width="15.81640625" style="327" customWidth="1"/>
    <col min="2319" max="2319" width="3.81640625" style="327" customWidth="1"/>
    <col min="2320" max="2320" width="16.453125" style="327" customWidth="1"/>
    <col min="2321" max="2321" width="11.26953125" style="327" customWidth="1"/>
    <col min="2322" max="2322" width="10.26953125" style="327" customWidth="1"/>
    <col min="2323" max="2323" width="10" style="327" customWidth="1"/>
    <col min="2324" max="2559" width="9.1796875" style="327"/>
    <col min="2560" max="2560" width="4" style="327" customWidth="1"/>
    <col min="2561" max="2561" width="15.1796875" style="327" customWidth="1"/>
    <col min="2562" max="2562" width="13.81640625" style="327" customWidth="1"/>
    <col min="2563" max="2563" width="10.1796875" style="327" customWidth="1"/>
    <col min="2564" max="2564" width="9.1796875" style="327"/>
    <col min="2565" max="2565" width="3.453125" style="327" customWidth="1"/>
    <col min="2566" max="2566" width="19.54296875" style="327" customWidth="1"/>
    <col min="2567" max="2567" width="12.26953125" style="327" customWidth="1"/>
    <col min="2568" max="2568" width="10.453125" style="327" customWidth="1"/>
    <col min="2569" max="2569" width="9.1796875" style="327"/>
    <col min="2570" max="2570" width="3.54296875" style="327" customWidth="1"/>
    <col min="2571" max="2571" width="16.453125" style="327" customWidth="1"/>
    <col min="2572" max="2572" width="11.7265625" style="327" customWidth="1"/>
    <col min="2573" max="2573" width="10.1796875" style="327" customWidth="1"/>
    <col min="2574" max="2574" width="15.81640625" style="327" customWidth="1"/>
    <col min="2575" max="2575" width="3.81640625" style="327" customWidth="1"/>
    <col min="2576" max="2576" width="16.453125" style="327" customWidth="1"/>
    <col min="2577" max="2577" width="11.26953125" style="327" customWidth="1"/>
    <col min="2578" max="2578" width="10.26953125" style="327" customWidth="1"/>
    <col min="2579" max="2579" width="10" style="327" customWidth="1"/>
    <col min="2580" max="2815" width="9.1796875" style="327"/>
    <col min="2816" max="2816" width="4" style="327" customWidth="1"/>
    <col min="2817" max="2817" width="15.1796875" style="327" customWidth="1"/>
    <col min="2818" max="2818" width="13.81640625" style="327" customWidth="1"/>
    <col min="2819" max="2819" width="10.1796875" style="327" customWidth="1"/>
    <col min="2820" max="2820" width="9.1796875" style="327"/>
    <col min="2821" max="2821" width="3.453125" style="327" customWidth="1"/>
    <col min="2822" max="2822" width="19.54296875" style="327" customWidth="1"/>
    <col min="2823" max="2823" width="12.26953125" style="327" customWidth="1"/>
    <col min="2824" max="2824" width="10.453125" style="327" customWidth="1"/>
    <col min="2825" max="2825" width="9.1796875" style="327"/>
    <col min="2826" max="2826" width="3.54296875" style="327" customWidth="1"/>
    <col min="2827" max="2827" width="16.453125" style="327" customWidth="1"/>
    <col min="2828" max="2828" width="11.7265625" style="327" customWidth="1"/>
    <col min="2829" max="2829" width="10.1796875" style="327" customWidth="1"/>
    <col min="2830" max="2830" width="15.81640625" style="327" customWidth="1"/>
    <col min="2831" max="2831" width="3.81640625" style="327" customWidth="1"/>
    <col min="2832" max="2832" width="16.453125" style="327" customWidth="1"/>
    <col min="2833" max="2833" width="11.26953125" style="327" customWidth="1"/>
    <col min="2834" max="2834" width="10.26953125" style="327" customWidth="1"/>
    <col min="2835" max="2835" width="10" style="327" customWidth="1"/>
    <col min="2836" max="3071" width="9.1796875" style="327"/>
    <col min="3072" max="3072" width="4" style="327" customWidth="1"/>
    <col min="3073" max="3073" width="15.1796875" style="327" customWidth="1"/>
    <col min="3074" max="3074" width="13.81640625" style="327" customWidth="1"/>
    <col min="3075" max="3075" width="10.1796875" style="327" customWidth="1"/>
    <col min="3076" max="3076" width="9.1796875" style="327"/>
    <col min="3077" max="3077" width="3.453125" style="327" customWidth="1"/>
    <col min="3078" max="3078" width="19.54296875" style="327" customWidth="1"/>
    <col min="3079" max="3079" width="12.26953125" style="327" customWidth="1"/>
    <col min="3080" max="3080" width="10.453125" style="327" customWidth="1"/>
    <col min="3081" max="3081" width="9.1796875" style="327"/>
    <col min="3082" max="3082" width="3.54296875" style="327" customWidth="1"/>
    <col min="3083" max="3083" width="16.453125" style="327" customWidth="1"/>
    <col min="3084" max="3084" width="11.7265625" style="327" customWidth="1"/>
    <col min="3085" max="3085" width="10.1796875" style="327" customWidth="1"/>
    <col min="3086" max="3086" width="15.81640625" style="327" customWidth="1"/>
    <col min="3087" max="3087" width="3.81640625" style="327" customWidth="1"/>
    <col min="3088" max="3088" width="16.453125" style="327" customWidth="1"/>
    <col min="3089" max="3089" width="11.26953125" style="327" customWidth="1"/>
    <col min="3090" max="3090" width="10.26953125" style="327" customWidth="1"/>
    <col min="3091" max="3091" width="10" style="327" customWidth="1"/>
    <col min="3092" max="3327" width="9.1796875" style="327"/>
    <col min="3328" max="3328" width="4" style="327" customWidth="1"/>
    <col min="3329" max="3329" width="15.1796875" style="327" customWidth="1"/>
    <col min="3330" max="3330" width="13.81640625" style="327" customWidth="1"/>
    <col min="3331" max="3331" width="10.1796875" style="327" customWidth="1"/>
    <col min="3332" max="3332" width="9.1796875" style="327"/>
    <col min="3333" max="3333" width="3.453125" style="327" customWidth="1"/>
    <col min="3334" max="3334" width="19.54296875" style="327" customWidth="1"/>
    <col min="3335" max="3335" width="12.26953125" style="327" customWidth="1"/>
    <col min="3336" max="3336" width="10.453125" style="327" customWidth="1"/>
    <col min="3337" max="3337" width="9.1796875" style="327"/>
    <col min="3338" max="3338" width="3.54296875" style="327" customWidth="1"/>
    <col min="3339" max="3339" width="16.453125" style="327" customWidth="1"/>
    <col min="3340" max="3340" width="11.7265625" style="327" customWidth="1"/>
    <col min="3341" max="3341" width="10.1796875" style="327" customWidth="1"/>
    <col min="3342" max="3342" width="15.81640625" style="327" customWidth="1"/>
    <col min="3343" max="3343" width="3.81640625" style="327" customWidth="1"/>
    <col min="3344" max="3344" width="16.453125" style="327" customWidth="1"/>
    <col min="3345" max="3345" width="11.26953125" style="327" customWidth="1"/>
    <col min="3346" max="3346" width="10.26953125" style="327" customWidth="1"/>
    <col min="3347" max="3347" width="10" style="327" customWidth="1"/>
    <col min="3348" max="3583" width="9.1796875" style="327"/>
    <col min="3584" max="3584" width="4" style="327" customWidth="1"/>
    <col min="3585" max="3585" width="15.1796875" style="327" customWidth="1"/>
    <col min="3586" max="3586" width="13.81640625" style="327" customWidth="1"/>
    <col min="3587" max="3587" width="10.1796875" style="327" customWidth="1"/>
    <col min="3588" max="3588" width="9.1796875" style="327"/>
    <col min="3589" max="3589" width="3.453125" style="327" customWidth="1"/>
    <col min="3590" max="3590" width="19.54296875" style="327" customWidth="1"/>
    <col min="3591" max="3591" width="12.26953125" style="327" customWidth="1"/>
    <col min="3592" max="3592" width="10.453125" style="327" customWidth="1"/>
    <col min="3593" max="3593" width="9.1796875" style="327"/>
    <col min="3594" max="3594" width="3.54296875" style="327" customWidth="1"/>
    <col min="3595" max="3595" width="16.453125" style="327" customWidth="1"/>
    <col min="3596" max="3596" width="11.7265625" style="327" customWidth="1"/>
    <col min="3597" max="3597" width="10.1796875" style="327" customWidth="1"/>
    <col min="3598" max="3598" width="15.81640625" style="327" customWidth="1"/>
    <col min="3599" max="3599" width="3.81640625" style="327" customWidth="1"/>
    <col min="3600" max="3600" width="16.453125" style="327" customWidth="1"/>
    <col min="3601" max="3601" width="11.26953125" style="327" customWidth="1"/>
    <col min="3602" max="3602" width="10.26953125" style="327" customWidth="1"/>
    <col min="3603" max="3603" width="10" style="327" customWidth="1"/>
    <col min="3604" max="3839" width="9.1796875" style="327"/>
    <col min="3840" max="3840" width="4" style="327" customWidth="1"/>
    <col min="3841" max="3841" width="15.1796875" style="327" customWidth="1"/>
    <col min="3842" max="3842" width="13.81640625" style="327" customWidth="1"/>
    <col min="3843" max="3843" width="10.1796875" style="327" customWidth="1"/>
    <col min="3844" max="3844" width="9.1796875" style="327"/>
    <col min="3845" max="3845" width="3.453125" style="327" customWidth="1"/>
    <col min="3846" max="3846" width="19.54296875" style="327" customWidth="1"/>
    <col min="3847" max="3847" width="12.26953125" style="327" customWidth="1"/>
    <col min="3848" max="3848" width="10.453125" style="327" customWidth="1"/>
    <col min="3849" max="3849" width="9.1796875" style="327"/>
    <col min="3850" max="3850" width="3.54296875" style="327" customWidth="1"/>
    <col min="3851" max="3851" width="16.453125" style="327" customWidth="1"/>
    <col min="3852" max="3852" width="11.7265625" style="327" customWidth="1"/>
    <col min="3853" max="3853" width="10.1796875" style="327" customWidth="1"/>
    <col min="3854" max="3854" width="15.81640625" style="327" customWidth="1"/>
    <col min="3855" max="3855" width="3.81640625" style="327" customWidth="1"/>
    <col min="3856" max="3856" width="16.453125" style="327" customWidth="1"/>
    <col min="3857" max="3857" width="11.26953125" style="327" customWidth="1"/>
    <col min="3858" max="3858" width="10.26953125" style="327" customWidth="1"/>
    <col min="3859" max="3859" width="10" style="327" customWidth="1"/>
    <col min="3860" max="4095" width="9.1796875" style="327"/>
    <col min="4096" max="4096" width="4" style="327" customWidth="1"/>
    <col min="4097" max="4097" width="15.1796875" style="327" customWidth="1"/>
    <col min="4098" max="4098" width="13.81640625" style="327" customWidth="1"/>
    <col min="4099" max="4099" width="10.1796875" style="327" customWidth="1"/>
    <col min="4100" max="4100" width="9.1796875" style="327"/>
    <col min="4101" max="4101" width="3.453125" style="327" customWidth="1"/>
    <col min="4102" max="4102" width="19.54296875" style="327" customWidth="1"/>
    <col min="4103" max="4103" width="12.26953125" style="327" customWidth="1"/>
    <col min="4104" max="4104" width="10.453125" style="327" customWidth="1"/>
    <col min="4105" max="4105" width="9.1796875" style="327"/>
    <col min="4106" max="4106" width="3.54296875" style="327" customWidth="1"/>
    <col min="4107" max="4107" width="16.453125" style="327" customWidth="1"/>
    <col min="4108" max="4108" width="11.7265625" style="327" customWidth="1"/>
    <col min="4109" max="4109" width="10.1796875" style="327" customWidth="1"/>
    <col min="4110" max="4110" width="15.81640625" style="327" customWidth="1"/>
    <col min="4111" max="4111" width="3.81640625" style="327" customWidth="1"/>
    <col min="4112" max="4112" width="16.453125" style="327" customWidth="1"/>
    <col min="4113" max="4113" width="11.26953125" style="327" customWidth="1"/>
    <col min="4114" max="4114" width="10.26953125" style="327" customWidth="1"/>
    <col min="4115" max="4115" width="10" style="327" customWidth="1"/>
    <col min="4116" max="4351" width="9.1796875" style="327"/>
    <col min="4352" max="4352" width="4" style="327" customWidth="1"/>
    <col min="4353" max="4353" width="15.1796875" style="327" customWidth="1"/>
    <col min="4354" max="4354" width="13.81640625" style="327" customWidth="1"/>
    <col min="4355" max="4355" width="10.1796875" style="327" customWidth="1"/>
    <col min="4356" max="4356" width="9.1796875" style="327"/>
    <col min="4357" max="4357" width="3.453125" style="327" customWidth="1"/>
    <col min="4358" max="4358" width="19.54296875" style="327" customWidth="1"/>
    <col min="4359" max="4359" width="12.26953125" style="327" customWidth="1"/>
    <col min="4360" max="4360" width="10.453125" style="327" customWidth="1"/>
    <col min="4361" max="4361" width="9.1796875" style="327"/>
    <col min="4362" max="4362" width="3.54296875" style="327" customWidth="1"/>
    <col min="4363" max="4363" width="16.453125" style="327" customWidth="1"/>
    <col min="4364" max="4364" width="11.7265625" style="327" customWidth="1"/>
    <col min="4365" max="4365" width="10.1796875" style="327" customWidth="1"/>
    <col min="4366" max="4366" width="15.81640625" style="327" customWidth="1"/>
    <col min="4367" max="4367" width="3.81640625" style="327" customWidth="1"/>
    <col min="4368" max="4368" width="16.453125" style="327" customWidth="1"/>
    <col min="4369" max="4369" width="11.26953125" style="327" customWidth="1"/>
    <col min="4370" max="4370" width="10.26953125" style="327" customWidth="1"/>
    <col min="4371" max="4371" width="10" style="327" customWidth="1"/>
    <col min="4372" max="4607" width="9.1796875" style="327"/>
    <col min="4608" max="4608" width="4" style="327" customWidth="1"/>
    <col min="4609" max="4609" width="15.1796875" style="327" customWidth="1"/>
    <col min="4610" max="4610" width="13.81640625" style="327" customWidth="1"/>
    <col min="4611" max="4611" width="10.1796875" style="327" customWidth="1"/>
    <col min="4612" max="4612" width="9.1796875" style="327"/>
    <col min="4613" max="4613" width="3.453125" style="327" customWidth="1"/>
    <col min="4614" max="4614" width="19.54296875" style="327" customWidth="1"/>
    <col min="4615" max="4615" width="12.26953125" style="327" customWidth="1"/>
    <col min="4616" max="4616" width="10.453125" style="327" customWidth="1"/>
    <col min="4617" max="4617" width="9.1796875" style="327"/>
    <col min="4618" max="4618" width="3.54296875" style="327" customWidth="1"/>
    <col min="4619" max="4619" width="16.453125" style="327" customWidth="1"/>
    <col min="4620" max="4620" width="11.7265625" style="327" customWidth="1"/>
    <col min="4621" max="4621" width="10.1796875" style="327" customWidth="1"/>
    <col min="4622" max="4622" width="15.81640625" style="327" customWidth="1"/>
    <col min="4623" max="4623" width="3.81640625" style="327" customWidth="1"/>
    <col min="4624" max="4624" width="16.453125" style="327" customWidth="1"/>
    <col min="4625" max="4625" width="11.26953125" style="327" customWidth="1"/>
    <col min="4626" max="4626" width="10.26953125" style="327" customWidth="1"/>
    <col min="4627" max="4627" width="10" style="327" customWidth="1"/>
    <col min="4628" max="4863" width="9.1796875" style="327"/>
    <col min="4864" max="4864" width="4" style="327" customWidth="1"/>
    <col min="4865" max="4865" width="15.1796875" style="327" customWidth="1"/>
    <col min="4866" max="4866" width="13.81640625" style="327" customWidth="1"/>
    <col min="4867" max="4867" width="10.1796875" style="327" customWidth="1"/>
    <col min="4868" max="4868" width="9.1796875" style="327"/>
    <col min="4869" max="4869" width="3.453125" style="327" customWidth="1"/>
    <col min="4870" max="4870" width="19.54296875" style="327" customWidth="1"/>
    <col min="4871" max="4871" width="12.26953125" style="327" customWidth="1"/>
    <col min="4872" max="4872" width="10.453125" style="327" customWidth="1"/>
    <col min="4873" max="4873" width="9.1796875" style="327"/>
    <col min="4874" max="4874" width="3.54296875" style="327" customWidth="1"/>
    <col min="4875" max="4875" width="16.453125" style="327" customWidth="1"/>
    <col min="4876" max="4876" width="11.7265625" style="327" customWidth="1"/>
    <col min="4877" max="4877" width="10.1796875" style="327" customWidth="1"/>
    <col min="4878" max="4878" width="15.81640625" style="327" customWidth="1"/>
    <col min="4879" max="4879" width="3.81640625" style="327" customWidth="1"/>
    <col min="4880" max="4880" width="16.453125" style="327" customWidth="1"/>
    <col min="4881" max="4881" width="11.26953125" style="327" customWidth="1"/>
    <col min="4882" max="4882" width="10.26953125" style="327" customWidth="1"/>
    <col min="4883" max="4883" width="10" style="327" customWidth="1"/>
    <col min="4884" max="5119" width="9.1796875" style="327"/>
    <col min="5120" max="5120" width="4" style="327" customWidth="1"/>
    <col min="5121" max="5121" width="15.1796875" style="327" customWidth="1"/>
    <col min="5122" max="5122" width="13.81640625" style="327" customWidth="1"/>
    <col min="5123" max="5123" width="10.1796875" style="327" customWidth="1"/>
    <col min="5124" max="5124" width="9.1796875" style="327"/>
    <col min="5125" max="5125" width="3.453125" style="327" customWidth="1"/>
    <col min="5126" max="5126" width="19.54296875" style="327" customWidth="1"/>
    <col min="5127" max="5127" width="12.26953125" style="327" customWidth="1"/>
    <col min="5128" max="5128" width="10.453125" style="327" customWidth="1"/>
    <col min="5129" max="5129" width="9.1796875" style="327"/>
    <col min="5130" max="5130" width="3.54296875" style="327" customWidth="1"/>
    <col min="5131" max="5131" width="16.453125" style="327" customWidth="1"/>
    <col min="5132" max="5132" width="11.7265625" style="327" customWidth="1"/>
    <col min="5133" max="5133" width="10.1796875" style="327" customWidth="1"/>
    <col min="5134" max="5134" width="15.81640625" style="327" customWidth="1"/>
    <col min="5135" max="5135" width="3.81640625" style="327" customWidth="1"/>
    <col min="5136" max="5136" width="16.453125" style="327" customWidth="1"/>
    <col min="5137" max="5137" width="11.26953125" style="327" customWidth="1"/>
    <col min="5138" max="5138" width="10.26953125" style="327" customWidth="1"/>
    <col min="5139" max="5139" width="10" style="327" customWidth="1"/>
    <col min="5140" max="5375" width="9.1796875" style="327"/>
    <col min="5376" max="5376" width="4" style="327" customWidth="1"/>
    <col min="5377" max="5377" width="15.1796875" style="327" customWidth="1"/>
    <col min="5378" max="5378" width="13.81640625" style="327" customWidth="1"/>
    <col min="5379" max="5379" width="10.1796875" style="327" customWidth="1"/>
    <col min="5380" max="5380" width="9.1796875" style="327"/>
    <col min="5381" max="5381" width="3.453125" style="327" customWidth="1"/>
    <col min="5382" max="5382" width="19.54296875" style="327" customWidth="1"/>
    <col min="5383" max="5383" width="12.26953125" style="327" customWidth="1"/>
    <col min="5384" max="5384" width="10.453125" style="327" customWidth="1"/>
    <col min="5385" max="5385" width="9.1796875" style="327"/>
    <col min="5386" max="5386" width="3.54296875" style="327" customWidth="1"/>
    <col min="5387" max="5387" width="16.453125" style="327" customWidth="1"/>
    <col min="5388" max="5388" width="11.7265625" style="327" customWidth="1"/>
    <col min="5389" max="5389" width="10.1796875" style="327" customWidth="1"/>
    <col min="5390" max="5390" width="15.81640625" style="327" customWidth="1"/>
    <col min="5391" max="5391" width="3.81640625" style="327" customWidth="1"/>
    <col min="5392" max="5392" width="16.453125" style="327" customWidth="1"/>
    <col min="5393" max="5393" width="11.26953125" style="327" customWidth="1"/>
    <col min="5394" max="5394" width="10.26953125" style="327" customWidth="1"/>
    <col min="5395" max="5395" width="10" style="327" customWidth="1"/>
    <col min="5396" max="5631" width="9.1796875" style="327"/>
    <col min="5632" max="5632" width="4" style="327" customWidth="1"/>
    <col min="5633" max="5633" width="15.1796875" style="327" customWidth="1"/>
    <col min="5634" max="5634" width="13.81640625" style="327" customWidth="1"/>
    <col min="5635" max="5635" width="10.1796875" style="327" customWidth="1"/>
    <col min="5636" max="5636" width="9.1796875" style="327"/>
    <col min="5637" max="5637" width="3.453125" style="327" customWidth="1"/>
    <col min="5638" max="5638" width="19.54296875" style="327" customWidth="1"/>
    <col min="5639" max="5639" width="12.26953125" style="327" customWidth="1"/>
    <col min="5640" max="5640" width="10.453125" style="327" customWidth="1"/>
    <col min="5641" max="5641" width="9.1796875" style="327"/>
    <col min="5642" max="5642" width="3.54296875" style="327" customWidth="1"/>
    <col min="5643" max="5643" width="16.453125" style="327" customWidth="1"/>
    <col min="5644" max="5644" width="11.7265625" style="327" customWidth="1"/>
    <col min="5645" max="5645" width="10.1796875" style="327" customWidth="1"/>
    <col min="5646" max="5646" width="15.81640625" style="327" customWidth="1"/>
    <col min="5647" max="5647" width="3.81640625" style="327" customWidth="1"/>
    <col min="5648" max="5648" width="16.453125" style="327" customWidth="1"/>
    <col min="5649" max="5649" width="11.26953125" style="327" customWidth="1"/>
    <col min="5650" max="5650" width="10.26953125" style="327" customWidth="1"/>
    <col min="5651" max="5651" width="10" style="327" customWidth="1"/>
    <col min="5652" max="5887" width="9.1796875" style="327"/>
    <col min="5888" max="5888" width="4" style="327" customWidth="1"/>
    <col min="5889" max="5889" width="15.1796875" style="327" customWidth="1"/>
    <col min="5890" max="5890" width="13.81640625" style="327" customWidth="1"/>
    <col min="5891" max="5891" width="10.1796875" style="327" customWidth="1"/>
    <col min="5892" max="5892" width="9.1796875" style="327"/>
    <col min="5893" max="5893" width="3.453125" style="327" customWidth="1"/>
    <col min="5894" max="5894" width="19.54296875" style="327" customWidth="1"/>
    <col min="5895" max="5895" width="12.26953125" style="327" customWidth="1"/>
    <col min="5896" max="5896" width="10.453125" style="327" customWidth="1"/>
    <col min="5897" max="5897" width="9.1796875" style="327"/>
    <col min="5898" max="5898" width="3.54296875" style="327" customWidth="1"/>
    <col min="5899" max="5899" width="16.453125" style="327" customWidth="1"/>
    <col min="5900" max="5900" width="11.7265625" style="327" customWidth="1"/>
    <col min="5901" max="5901" width="10.1796875" style="327" customWidth="1"/>
    <col min="5902" max="5902" width="15.81640625" style="327" customWidth="1"/>
    <col min="5903" max="5903" width="3.81640625" style="327" customWidth="1"/>
    <col min="5904" max="5904" width="16.453125" style="327" customWidth="1"/>
    <col min="5905" max="5905" width="11.26953125" style="327" customWidth="1"/>
    <col min="5906" max="5906" width="10.26953125" style="327" customWidth="1"/>
    <col min="5907" max="5907" width="10" style="327" customWidth="1"/>
    <col min="5908" max="6143" width="9.1796875" style="327"/>
    <col min="6144" max="6144" width="4" style="327" customWidth="1"/>
    <col min="6145" max="6145" width="15.1796875" style="327" customWidth="1"/>
    <col min="6146" max="6146" width="13.81640625" style="327" customWidth="1"/>
    <col min="6147" max="6147" width="10.1796875" style="327" customWidth="1"/>
    <col min="6148" max="6148" width="9.1796875" style="327"/>
    <col min="6149" max="6149" width="3.453125" style="327" customWidth="1"/>
    <col min="6150" max="6150" width="19.54296875" style="327" customWidth="1"/>
    <col min="6151" max="6151" width="12.26953125" style="327" customWidth="1"/>
    <col min="6152" max="6152" width="10.453125" style="327" customWidth="1"/>
    <col min="6153" max="6153" width="9.1796875" style="327"/>
    <col min="6154" max="6154" width="3.54296875" style="327" customWidth="1"/>
    <col min="6155" max="6155" width="16.453125" style="327" customWidth="1"/>
    <col min="6156" max="6156" width="11.7265625" style="327" customWidth="1"/>
    <col min="6157" max="6157" width="10.1796875" style="327" customWidth="1"/>
    <col min="6158" max="6158" width="15.81640625" style="327" customWidth="1"/>
    <col min="6159" max="6159" width="3.81640625" style="327" customWidth="1"/>
    <col min="6160" max="6160" width="16.453125" style="327" customWidth="1"/>
    <col min="6161" max="6161" width="11.26953125" style="327" customWidth="1"/>
    <col min="6162" max="6162" width="10.26953125" style="327" customWidth="1"/>
    <col min="6163" max="6163" width="10" style="327" customWidth="1"/>
    <col min="6164" max="6399" width="9.1796875" style="327"/>
    <col min="6400" max="6400" width="4" style="327" customWidth="1"/>
    <col min="6401" max="6401" width="15.1796875" style="327" customWidth="1"/>
    <col min="6402" max="6402" width="13.81640625" style="327" customWidth="1"/>
    <col min="6403" max="6403" width="10.1796875" style="327" customWidth="1"/>
    <col min="6404" max="6404" width="9.1796875" style="327"/>
    <col min="6405" max="6405" width="3.453125" style="327" customWidth="1"/>
    <col min="6406" max="6406" width="19.54296875" style="327" customWidth="1"/>
    <col min="6407" max="6407" width="12.26953125" style="327" customWidth="1"/>
    <col min="6408" max="6408" width="10.453125" style="327" customWidth="1"/>
    <col min="6409" max="6409" width="9.1796875" style="327"/>
    <col min="6410" max="6410" width="3.54296875" style="327" customWidth="1"/>
    <col min="6411" max="6411" width="16.453125" style="327" customWidth="1"/>
    <col min="6412" max="6412" width="11.7265625" style="327" customWidth="1"/>
    <col min="6413" max="6413" width="10.1796875" style="327" customWidth="1"/>
    <col min="6414" max="6414" width="15.81640625" style="327" customWidth="1"/>
    <col min="6415" max="6415" width="3.81640625" style="327" customWidth="1"/>
    <col min="6416" max="6416" width="16.453125" style="327" customWidth="1"/>
    <col min="6417" max="6417" width="11.26953125" style="327" customWidth="1"/>
    <col min="6418" max="6418" width="10.26953125" style="327" customWidth="1"/>
    <col min="6419" max="6419" width="10" style="327" customWidth="1"/>
    <col min="6420" max="6655" width="9.1796875" style="327"/>
    <col min="6656" max="6656" width="4" style="327" customWidth="1"/>
    <col min="6657" max="6657" width="15.1796875" style="327" customWidth="1"/>
    <col min="6658" max="6658" width="13.81640625" style="327" customWidth="1"/>
    <col min="6659" max="6659" width="10.1796875" style="327" customWidth="1"/>
    <col min="6660" max="6660" width="9.1796875" style="327"/>
    <col min="6661" max="6661" width="3.453125" style="327" customWidth="1"/>
    <col min="6662" max="6662" width="19.54296875" style="327" customWidth="1"/>
    <col min="6663" max="6663" width="12.26953125" style="327" customWidth="1"/>
    <col min="6664" max="6664" width="10.453125" style="327" customWidth="1"/>
    <col min="6665" max="6665" width="9.1796875" style="327"/>
    <col min="6666" max="6666" width="3.54296875" style="327" customWidth="1"/>
    <col min="6667" max="6667" width="16.453125" style="327" customWidth="1"/>
    <col min="6668" max="6668" width="11.7265625" style="327" customWidth="1"/>
    <col min="6669" max="6669" width="10.1796875" style="327" customWidth="1"/>
    <col min="6670" max="6670" width="15.81640625" style="327" customWidth="1"/>
    <col min="6671" max="6671" width="3.81640625" style="327" customWidth="1"/>
    <col min="6672" max="6672" width="16.453125" style="327" customWidth="1"/>
    <col min="6673" max="6673" width="11.26953125" style="327" customWidth="1"/>
    <col min="6674" max="6674" width="10.26953125" style="327" customWidth="1"/>
    <col min="6675" max="6675" width="10" style="327" customWidth="1"/>
    <col min="6676" max="6911" width="9.1796875" style="327"/>
    <col min="6912" max="6912" width="4" style="327" customWidth="1"/>
    <col min="6913" max="6913" width="15.1796875" style="327" customWidth="1"/>
    <col min="6914" max="6914" width="13.81640625" style="327" customWidth="1"/>
    <col min="6915" max="6915" width="10.1796875" style="327" customWidth="1"/>
    <col min="6916" max="6916" width="9.1796875" style="327"/>
    <col min="6917" max="6917" width="3.453125" style="327" customWidth="1"/>
    <col min="6918" max="6918" width="19.54296875" style="327" customWidth="1"/>
    <col min="6919" max="6919" width="12.26953125" style="327" customWidth="1"/>
    <col min="6920" max="6920" width="10.453125" style="327" customWidth="1"/>
    <col min="6921" max="6921" width="9.1796875" style="327"/>
    <col min="6922" max="6922" width="3.54296875" style="327" customWidth="1"/>
    <col min="6923" max="6923" width="16.453125" style="327" customWidth="1"/>
    <col min="6924" max="6924" width="11.7265625" style="327" customWidth="1"/>
    <col min="6925" max="6925" width="10.1796875" style="327" customWidth="1"/>
    <col min="6926" max="6926" width="15.81640625" style="327" customWidth="1"/>
    <col min="6927" max="6927" width="3.81640625" style="327" customWidth="1"/>
    <col min="6928" max="6928" width="16.453125" style="327" customWidth="1"/>
    <col min="6929" max="6929" width="11.26953125" style="327" customWidth="1"/>
    <col min="6930" max="6930" width="10.26953125" style="327" customWidth="1"/>
    <col min="6931" max="6931" width="10" style="327" customWidth="1"/>
    <col min="6932" max="7167" width="9.1796875" style="327"/>
    <col min="7168" max="7168" width="4" style="327" customWidth="1"/>
    <col min="7169" max="7169" width="15.1796875" style="327" customWidth="1"/>
    <col min="7170" max="7170" width="13.81640625" style="327" customWidth="1"/>
    <col min="7171" max="7171" width="10.1796875" style="327" customWidth="1"/>
    <col min="7172" max="7172" width="9.1796875" style="327"/>
    <col min="7173" max="7173" width="3.453125" style="327" customWidth="1"/>
    <col min="7174" max="7174" width="19.54296875" style="327" customWidth="1"/>
    <col min="7175" max="7175" width="12.26953125" style="327" customWidth="1"/>
    <col min="7176" max="7176" width="10.453125" style="327" customWidth="1"/>
    <col min="7177" max="7177" width="9.1796875" style="327"/>
    <col min="7178" max="7178" width="3.54296875" style="327" customWidth="1"/>
    <col min="7179" max="7179" width="16.453125" style="327" customWidth="1"/>
    <col min="7180" max="7180" width="11.7265625" style="327" customWidth="1"/>
    <col min="7181" max="7181" width="10.1796875" style="327" customWidth="1"/>
    <col min="7182" max="7182" width="15.81640625" style="327" customWidth="1"/>
    <col min="7183" max="7183" width="3.81640625" style="327" customWidth="1"/>
    <col min="7184" max="7184" width="16.453125" style="327" customWidth="1"/>
    <col min="7185" max="7185" width="11.26953125" style="327" customWidth="1"/>
    <col min="7186" max="7186" width="10.26953125" style="327" customWidth="1"/>
    <col min="7187" max="7187" width="10" style="327" customWidth="1"/>
    <col min="7188" max="7423" width="9.1796875" style="327"/>
    <col min="7424" max="7424" width="4" style="327" customWidth="1"/>
    <col min="7425" max="7425" width="15.1796875" style="327" customWidth="1"/>
    <col min="7426" max="7426" width="13.81640625" style="327" customWidth="1"/>
    <col min="7427" max="7427" width="10.1796875" style="327" customWidth="1"/>
    <col min="7428" max="7428" width="9.1796875" style="327"/>
    <col min="7429" max="7429" width="3.453125" style="327" customWidth="1"/>
    <col min="7430" max="7430" width="19.54296875" style="327" customWidth="1"/>
    <col min="7431" max="7431" width="12.26953125" style="327" customWidth="1"/>
    <col min="7432" max="7432" width="10.453125" style="327" customWidth="1"/>
    <col min="7433" max="7433" width="9.1796875" style="327"/>
    <col min="7434" max="7434" width="3.54296875" style="327" customWidth="1"/>
    <col min="7435" max="7435" width="16.453125" style="327" customWidth="1"/>
    <col min="7436" max="7436" width="11.7265625" style="327" customWidth="1"/>
    <col min="7437" max="7437" width="10.1796875" style="327" customWidth="1"/>
    <col min="7438" max="7438" width="15.81640625" style="327" customWidth="1"/>
    <col min="7439" max="7439" width="3.81640625" style="327" customWidth="1"/>
    <col min="7440" max="7440" width="16.453125" style="327" customWidth="1"/>
    <col min="7441" max="7441" width="11.26953125" style="327" customWidth="1"/>
    <col min="7442" max="7442" width="10.26953125" style="327" customWidth="1"/>
    <col min="7443" max="7443" width="10" style="327" customWidth="1"/>
    <col min="7444" max="7679" width="9.1796875" style="327"/>
    <col min="7680" max="7680" width="4" style="327" customWidth="1"/>
    <col min="7681" max="7681" width="15.1796875" style="327" customWidth="1"/>
    <col min="7682" max="7682" width="13.81640625" style="327" customWidth="1"/>
    <col min="7683" max="7683" width="10.1796875" style="327" customWidth="1"/>
    <col min="7684" max="7684" width="9.1796875" style="327"/>
    <col min="7685" max="7685" width="3.453125" style="327" customWidth="1"/>
    <col min="7686" max="7686" width="19.54296875" style="327" customWidth="1"/>
    <col min="7687" max="7687" width="12.26953125" style="327" customWidth="1"/>
    <col min="7688" max="7688" width="10.453125" style="327" customWidth="1"/>
    <col min="7689" max="7689" width="9.1796875" style="327"/>
    <col min="7690" max="7690" width="3.54296875" style="327" customWidth="1"/>
    <col min="7691" max="7691" width="16.453125" style="327" customWidth="1"/>
    <col min="7692" max="7692" width="11.7265625" style="327" customWidth="1"/>
    <col min="7693" max="7693" width="10.1796875" style="327" customWidth="1"/>
    <col min="7694" max="7694" width="15.81640625" style="327" customWidth="1"/>
    <col min="7695" max="7695" width="3.81640625" style="327" customWidth="1"/>
    <col min="7696" max="7696" width="16.453125" style="327" customWidth="1"/>
    <col min="7697" max="7697" width="11.26953125" style="327" customWidth="1"/>
    <col min="7698" max="7698" width="10.26953125" style="327" customWidth="1"/>
    <col min="7699" max="7699" width="10" style="327" customWidth="1"/>
    <col min="7700" max="7935" width="9.1796875" style="327"/>
    <col min="7936" max="7936" width="4" style="327" customWidth="1"/>
    <col min="7937" max="7937" width="15.1796875" style="327" customWidth="1"/>
    <col min="7938" max="7938" width="13.81640625" style="327" customWidth="1"/>
    <col min="7939" max="7939" width="10.1796875" style="327" customWidth="1"/>
    <col min="7940" max="7940" width="9.1796875" style="327"/>
    <col min="7941" max="7941" width="3.453125" style="327" customWidth="1"/>
    <col min="7942" max="7942" width="19.54296875" style="327" customWidth="1"/>
    <col min="7943" max="7943" width="12.26953125" style="327" customWidth="1"/>
    <col min="7944" max="7944" width="10.453125" style="327" customWidth="1"/>
    <col min="7945" max="7945" width="9.1796875" style="327"/>
    <col min="7946" max="7946" width="3.54296875" style="327" customWidth="1"/>
    <col min="7947" max="7947" width="16.453125" style="327" customWidth="1"/>
    <col min="7948" max="7948" width="11.7265625" style="327" customWidth="1"/>
    <col min="7949" max="7949" width="10.1796875" style="327" customWidth="1"/>
    <col min="7950" max="7950" width="15.81640625" style="327" customWidth="1"/>
    <col min="7951" max="7951" width="3.81640625" style="327" customWidth="1"/>
    <col min="7952" max="7952" width="16.453125" style="327" customWidth="1"/>
    <col min="7953" max="7953" width="11.26953125" style="327" customWidth="1"/>
    <col min="7954" max="7954" width="10.26953125" style="327" customWidth="1"/>
    <col min="7955" max="7955" width="10" style="327" customWidth="1"/>
    <col min="7956" max="8191" width="9.1796875" style="327"/>
    <col min="8192" max="8192" width="4" style="327" customWidth="1"/>
    <col min="8193" max="8193" width="15.1796875" style="327" customWidth="1"/>
    <col min="8194" max="8194" width="13.81640625" style="327" customWidth="1"/>
    <col min="8195" max="8195" width="10.1796875" style="327" customWidth="1"/>
    <col min="8196" max="8196" width="9.1796875" style="327"/>
    <col min="8197" max="8197" width="3.453125" style="327" customWidth="1"/>
    <col min="8198" max="8198" width="19.54296875" style="327" customWidth="1"/>
    <col min="8199" max="8199" width="12.26953125" style="327" customWidth="1"/>
    <col min="8200" max="8200" width="10.453125" style="327" customWidth="1"/>
    <col min="8201" max="8201" width="9.1796875" style="327"/>
    <col min="8202" max="8202" width="3.54296875" style="327" customWidth="1"/>
    <col min="8203" max="8203" width="16.453125" style="327" customWidth="1"/>
    <col min="8204" max="8204" width="11.7265625" style="327" customWidth="1"/>
    <col min="8205" max="8205" width="10.1796875" style="327" customWidth="1"/>
    <col min="8206" max="8206" width="15.81640625" style="327" customWidth="1"/>
    <col min="8207" max="8207" width="3.81640625" style="327" customWidth="1"/>
    <col min="8208" max="8208" width="16.453125" style="327" customWidth="1"/>
    <col min="8209" max="8209" width="11.26953125" style="327" customWidth="1"/>
    <col min="8210" max="8210" width="10.26953125" style="327" customWidth="1"/>
    <col min="8211" max="8211" width="10" style="327" customWidth="1"/>
    <col min="8212" max="8447" width="9.1796875" style="327"/>
    <col min="8448" max="8448" width="4" style="327" customWidth="1"/>
    <col min="8449" max="8449" width="15.1796875" style="327" customWidth="1"/>
    <col min="8450" max="8450" width="13.81640625" style="327" customWidth="1"/>
    <col min="8451" max="8451" width="10.1796875" style="327" customWidth="1"/>
    <col min="8452" max="8452" width="9.1796875" style="327"/>
    <col min="8453" max="8453" width="3.453125" style="327" customWidth="1"/>
    <col min="8454" max="8454" width="19.54296875" style="327" customWidth="1"/>
    <col min="8455" max="8455" width="12.26953125" style="327" customWidth="1"/>
    <col min="8456" max="8456" width="10.453125" style="327" customWidth="1"/>
    <col min="8457" max="8457" width="9.1796875" style="327"/>
    <col min="8458" max="8458" width="3.54296875" style="327" customWidth="1"/>
    <col min="8459" max="8459" width="16.453125" style="327" customWidth="1"/>
    <col min="8460" max="8460" width="11.7265625" style="327" customWidth="1"/>
    <col min="8461" max="8461" width="10.1796875" style="327" customWidth="1"/>
    <col min="8462" max="8462" width="15.81640625" style="327" customWidth="1"/>
    <col min="8463" max="8463" width="3.81640625" style="327" customWidth="1"/>
    <col min="8464" max="8464" width="16.453125" style="327" customWidth="1"/>
    <col min="8465" max="8465" width="11.26953125" style="327" customWidth="1"/>
    <col min="8466" max="8466" width="10.26953125" style="327" customWidth="1"/>
    <col min="8467" max="8467" width="10" style="327" customWidth="1"/>
    <col min="8468" max="8703" width="9.1796875" style="327"/>
    <col min="8704" max="8704" width="4" style="327" customWidth="1"/>
    <col min="8705" max="8705" width="15.1796875" style="327" customWidth="1"/>
    <col min="8706" max="8706" width="13.81640625" style="327" customWidth="1"/>
    <col min="8707" max="8707" width="10.1796875" style="327" customWidth="1"/>
    <col min="8708" max="8708" width="9.1796875" style="327"/>
    <col min="8709" max="8709" width="3.453125" style="327" customWidth="1"/>
    <col min="8710" max="8710" width="19.54296875" style="327" customWidth="1"/>
    <col min="8711" max="8711" width="12.26953125" style="327" customWidth="1"/>
    <col min="8712" max="8712" width="10.453125" style="327" customWidth="1"/>
    <col min="8713" max="8713" width="9.1796875" style="327"/>
    <col min="8714" max="8714" width="3.54296875" style="327" customWidth="1"/>
    <col min="8715" max="8715" width="16.453125" style="327" customWidth="1"/>
    <col min="8716" max="8716" width="11.7265625" style="327" customWidth="1"/>
    <col min="8717" max="8717" width="10.1796875" style="327" customWidth="1"/>
    <col min="8718" max="8718" width="15.81640625" style="327" customWidth="1"/>
    <col min="8719" max="8719" width="3.81640625" style="327" customWidth="1"/>
    <col min="8720" max="8720" width="16.453125" style="327" customWidth="1"/>
    <col min="8721" max="8721" width="11.26953125" style="327" customWidth="1"/>
    <col min="8722" max="8722" width="10.26953125" style="327" customWidth="1"/>
    <col min="8723" max="8723" width="10" style="327" customWidth="1"/>
    <col min="8724" max="8959" width="9.1796875" style="327"/>
    <col min="8960" max="8960" width="4" style="327" customWidth="1"/>
    <col min="8961" max="8961" width="15.1796875" style="327" customWidth="1"/>
    <col min="8962" max="8962" width="13.81640625" style="327" customWidth="1"/>
    <col min="8963" max="8963" width="10.1796875" style="327" customWidth="1"/>
    <col min="8964" max="8964" width="9.1796875" style="327"/>
    <col min="8965" max="8965" width="3.453125" style="327" customWidth="1"/>
    <col min="8966" max="8966" width="19.54296875" style="327" customWidth="1"/>
    <col min="8967" max="8967" width="12.26953125" style="327" customWidth="1"/>
    <col min="8968" max="8968" width="10.453125" style="327" customWidth="1"/>
    <col min="8969" max="8969" width="9.1796875" style="327"/>
    <col min="8970" max="8970" width="3.54296875" style="327" customWidth="1"/>
    <col min="8971" max="8971" width="16.453125" style="327" customWidth="1"/>
    <col min="8972" max="8972" width="11.7265625" style="327" customWidth="1"/>
    <col min="8973" max="8973" width="10.1796875" style="327" customWidth="1"/>
    <col min="8974" max="8974" width="15.81640625" style="327" customWidth="1"/>
    <col min="8975" max="8975" width="3.81640625" style="327" customWidth="1"/>
    <col min="8976" max="8976" width="16.453125" style="327" customWidth="1"/>
    <col min="8977" max="8977" width="11.26953125" style="327" customWidth="1"/>
    <col min="8978" max="8978" width="10.26953125" style="327" customWidth="1"/>
    <col min="8979" max="8979" width="10" style="327" customWidth="1"/>
    <col min="8980" max="9215" width="9.1796875" style="327"/>
    <col min="9216" max="9216" width="4" style="327" customWidth="1"/>
    <col min="9217" max="9217" width="15.1796875" style="327" customWidth="1"/>
    <col min="9218" max="9218" width="13.81640625" style="327" customWidth="1"/>
    <col min="9219" max="9219" width="10.1796875" style="327" customWidth="1"/>
    <col min="9220" max="9220" width="9.1796875" style="327"/>
    <col min="9221" max="9221" width="3.453125" style="327" customWidth="1"/>
    <col min="9222" max="9222" width="19.54296875" style="327" customWidth="1"/>
    <col min="9223" max="9223" width="12.26953125" style="327" customWidth="1"/>
    <col min="9224" max="9224" width="10.453125" style="327" customWidth="1"/>
    <col min="9225" max="9225" width="9.1796875" style="327"/>
    <col min="9226" max="9226" width="3.54296875" style="327" customWidth="1"/>
    <col min="9227" max="9227" width="16.453125" style="327" customWidth="1"/>
    <col min="9228" max="9228" width="11.7265625" style="327" customWidth="1"/>
    <col min="9229" max="9229" width="10.1796875" style="327" customWidth="1"/>
    <col min="9230" max="9230" width="15.81640625" style="327" customWidth="1"/>
    <col min="9231" max="9231" width="3.81640625" style="327" customWidth="1"/>
    <col min="9232" max="9232" width="16.453125" style="327" customWidth="1"/>
    <col min="9233" max="9233" width="11.26953125" style="327" customWidth="1"/>
    <col min="9234" max="9234" width="10.26953125" style="327" customWidth="1"/>
    <col min="9235" max="9235" width="10" style="327" customWidth="1"/>
    <col min="9236" max="9471" width="9.1796875" style="327"/>
    <col min="9472" max="9472" width="4" style="327" customWidth="1"/>
    <col min="9473" max="9473" width="15.1796875" style="327" customWidth="1"/>
    <col min="9474" max="9474" width="13.81640625" style="327" customWidth="1"/>
    <col min="9475" max="9475" width="10.1796875" style="327" customWidth="1"/>
    <col min="9476" max="9476" width="9.1796875" style="327"/>
    <col min="9477" max="9477" width="3.453125" style="327" customWidth="1"/>
    <col min="9478" max="9478" width="19.54296875" style="327" customWidth="1"/>
    <col min="9479" max="9479" width="12.26953125" style="327" customWidth="1"/>
    <col min="9480" max="9480" width="10.453125" style="327" customWidth="1"/>
    <col min="9481" max="9481" width="9.1796875" style="327"/>
    <col min="9482" max="9482" width="3.54296875" style="327" customWidth="1"/>
    <col min="9483" max="9483" width="16.453125" style="327" customWidth="1"/>
    <col min="9484" max="9484" width="11.7265625" style="327" customWidth="1"/>
    <col min="9485" max="9485" width="10.1796875" style="327" customWidth="1"/>
    <col min="9486" max="9486" width="15.81640625" style="327" customWidth="1"/>
    <col min="9487" max="9487" width="3.81640625" style="327" customWidth="1"/>
    <col min="9488" max="9488" width="16.453125" style="327" customWidth="1"/>
    <col min="9489" max="9489" width="11.26953125" style="327" customWidth="1"/>
    <col min="9490" max="9490" width="10.26953125" style="327" customWidth="1"/>
    <col min="9491" max="9491" width="10" style="327" customWidth="1"/>
    <col min="9492" max="9727" width="9.1796875" style="327"/>
    <col min="9728" max="9728" width="4" style="327" customWidth="1"/>
    <col min="9729" max="9729" width="15.1796875" style="327" customWidth="1"/>
    <col min="9730" max="9730" width="13.81640625" style="327" customWidth="1"/>
    <col min="9731" max="9731" width="10.1796875" style="327" customWidth="1"/>
    <col min="9732" max="9732" width="9.1796875" style="327"/>
    <col min="9733" max="9733" width="3.453125" style="327" customWidth="1"/>
    <col min="9734" max="9734" width="19.54296875" style="327" customWidth="1"/>
    <col min="9735" max="9735" width="12.26953125" style="327" customWidth="1"/>
    <col min="9736" max="9736" width="10.453125" style="327" customWidth="1"/>
    <col min="9737" max="9737" width="9.1796875" style="327"/>
    <col min="9738" max="9738" width="3.54296875" style="327" customWidth="1"/>
    <col min="9739" max="9739" width="16.453125" style="327" customWidth="1"/>
    <col min="9740" max="9740" width="11.7265625" style="327" customWidth="1"/>
    <col min="9741" max="9741" width="10.1796875" style="327" customWidth="1"/>
    <col min="9742" max="9742" width="15.81640625" style="327" customWidth="1"/>
    <col min="9743" max="9743" width="3.81640625" style="327" customWidth="1"/>
    <col min="9744" max="9744" width="16.453125" style="327" customWidth="1"/>
    <col min="9745" max="9745" width="11.26953125" style="327" customWidth="1"/>
    <col min="9746" max="9746" width="10.26953125" style="327" customWidth="1"/>
    <col min="9747" max="9747" width="10" style="327" customWidth="1"/>
    <col min="9748" max="9983" width="9.1796875" style="327"/>
    <col min="9984" max="9984" width="4" style="327" customWidth="1"/>
    <col min="9985" max="9985" width="15.1796875" style="327" customWidth="1"/>
    <col min="9986" max="9986" width="13.81640625" style="327" customWidth="1"/>
    <col min="9987" max="9987" width="10.1796875" style="327" customWidth="1"/>
    <col min="9988" max="9988" width="9.1796875" style="327"/>
    <col min="9989" max="9989" width="3.453125" style="327" customWidth="1"/>
    <col min="9990" max="9990" width="19.54296875" style="327" customWidth="1"/>
    <col min="9991" max="9991" width="12.26953125" style="327" customWidth="1"/>
    <col min="9992" max="9992" width="10.453125" style="327" customWidth="1"/>
    <col min="9993" max="9993" width="9.1796875" style="327"/>
    <col min="9994" max="9994" width="3.54296875" style="327" customWidth="1"/>
    <col min="9995" max="9995" width="16.453125" style="327" customWidth="1"/>
    <col min="9996" max="9996" width="11.7265625" style="327" customWidth="1"/>
    <col min="9997" max="9997" width="10.1796875" style="327" customWidth="1"/>
    <col min="9998" max="9998" width="15.81640625" style="327" customWidth="1"/>
    <col min="9999" max="9999" width="3.81640625" style="327" customWidth="1"/>
    <col min="10000" max="10000" width="16.453125" style="327" customWidth="1"/>
    <col min="10001" max="10001" width="11.26953125" style="327" customWidth="1"/>
    <col min="10002" max="10002" width="10.26953125" style="327" customWidth="1"/>
    <col min="10003" max="10003" width="10" style="327" customWidth="1"/>
    <col min="10004" max="10239" width="9.1796875" style="327"/>
    <col min="10240" max="10240" width="4" style="327" customWidth="1"/>
    <col min="10241" max="10241" width="15.1796875" style="327" customWidth="1"/>
    <col min="10242" max="10242" width="13.81640625" style="327" customWidth="1"/>
    <col min="10243" max="10243" width="10.1796875" style="327" customWidth="1"/>
    <col min="10244" max="10244" width="9.1796875" style="327"/>
    <col min="10245" max="10245" width="3.453125" style="327" customWidth="1"/>
    <col min="10246" max="10246" width="19.54296875" style="327" customWidth="1"/>
    <col min="10247" max="10247" width="12.26953125" style="327" customWidth="1"/>
    <col min="10248" max="10248" width="10.453125" style="327" customWidth="1"/>
    <col min="10249" max="10249" width="9.1796875" style="327"/>
    <col min="10250" max="10250" width="3.54296875" style="327" customWidth="1"/>
    <col min="10251" max="10251" width="16.453125" style="327" customWidth="1"/>
    <col min="10252" max="10252" width="11.7265625" style="327" customWidth="1"/>
    <col min="10253" max="10253" width="10.1796875" style="327" customWidth="1"/>
    <col min="10254" max="10254" width="15.81640625" style="327" customWidth="1"/>
    <col min="10255" max="10255" width="3.81640625" style="327" customWidth="1"/>
    <col min="10256" max="10256" width="16.453125" style="327" customWidth="1"/>
    <col min="10257" max="10257" width="11.26953125" style="327" customWidth="1"/>
    <col min="10258" max="10258" width="10.26953125" style="327" customWidth="1"/>
    <col min="10259" max="10259" width="10" style="327" customWidth="1"/>
    <col min="10260" max="10495" width="9.1796875" style="327"/>
    <col min="10496" max="10496" width="4" style="327" customWidth="1"/>
    <col min="10497" max="10497" width="15.1796875" style="327" customWidth="1"/>
    <col min="10498" max="10498" width="13.81640625" style="327" customWidth="1"/>
    <col min="10499" max="10499" width="10.1796875" style="327" customWidth="1"/>
    <col min="10500" max="10500" width="9.1796875" style="327"/>
    <col min="10501" max="10501" width="3.453125" style="327" customWidth="1"/>
    <col min="10502" max="10502" width="19.54296875" style="327" customWidth="1"/>
    <col min="10503" max="10503" width="12.26953125" style="327" customWidth="1"/>
    <col min="10504" max="10504" width="10.453125" style="327" customWidth="1"/>
    <col min="10505" max="10505" width="9.1796875" style="327"/>
    <col min="10506" max="10506" width="3.54296875" style="327" customWidth="1"/>
    <col min="10507" max="10507" width="16.453125" style="327" customWidth="1"/>
    <col min="10508" max="10508" width="11.7265625" style="327" customWidth="1"/>
    <col min="10509" max="10509" width="10.1796875" style="327" customWidth="1"/>
    <col min="10510" max="10510" width="15.81640625" style="327" customWidth="1"/>
    <col min="10511" max="10511" width="3.81640625" style="327" customWidth="1"/>
    <col min="10512" max="10512" width="16.453125" style="327" customWidth="1"/>
    <col min="10513" max="10513" width="11.26953125" style="327" customWidth="1"/>
    <col min="10514" max="10514" width="10.26953125" style="327" customWidth="1"/>
    <col min="10515" max="10515" width="10" style="327" customWidth="1"/>
    <col min="10516" max="10751" width="9.1796875" style="327"/>
    <col min="10752" max="10752" width="4" style="327" customWidth="1"/>
    <col min="10753" max="10753" width="15.1796875" style="327" customWidth="1"/>
    <col min="10754" max="10754" width="13.81640625" style="327" customWidth="1"/>
    <col min="10755" max="10755" width="10.1796875" style="327" customWidth="1"/>
    <col min="10756" max="10756" width="9.1796875" style="327"/>
    <col min="10757" max="10757" width="3.453125" style="327" customWidth="1"/>
    <col min="10758" max="10758" width="19.54296875" style="327" customWidth="1"/>
    <col min="10759" max="10759" width="12.26953125" style="327" customWidth="1"/>
    <col min="10760" max="10760" width="10.453125" style="327" customWidth="1"/>
    <col min="10761" max="10761" width="9.1796875" style="327"/>
    <col min="10762" max="10762" width="3.54296875" style="327" customWidth="1"/>
    <col min="10763" max="10763" width="16.453125" style="327" customWidth="1"/>
    <col min="10764" max="10764" width="11.7265625" style="327" customWidth="1"/>
    <col min="10765" max="10765" width="10.1796875" style="327" customWidth="1"/>
    <col min="10766" max="10766" width="15.81640625" style="327" customWidth="1"/>
    <col min="10767" max="10767" width="3.81640625" style="327" customWidth="1"/>
    <col min="10768" max="10768" width="16.453125" style="327" customWidth="1"/>
    <col min="10769" max="10769" width="11.26953125" style="327" customWidth="1"/>
    <col min="10770" max="10770" width="10.26953125" style="327" customWidth="1"/>
    <col min="10771" max="10771" width="10" style="327" customWidth="1"/>
    <col min="10772" max="11007" width="9.1796875" style="327"/>
    <col min="11008" max="11008" width="4" style="327" customWidth="1"/>
    <col min="11009" max="11009" width="15.1796875" style="327" customWidth="1"/>
    <col min="11010" max="11010" width="13.81640625" style="327" customWidth="1"/>
    <col min="11011" max="11011" width="10.1796875" style="327" customWidth="1"/>
    <col min="11012" max="11012" width="9.1796875" style="327"/>
    <col min="11013" max="11013" width="3.453125" style="327" customWidth="1"/>
    <col min="11014" max="11014" width="19.54296875" style="327" customWidth="1"/>
    <col min="11015" max="11015" width="12.26953125" style="327" customWidth="1"/>
    <col min="11016" max="11016" width="10.453125" style="327" customWidth="1"/>
    <col min="11017" max="11017" width="9.1796875" style="327"/>
    <col min="11018" max="11018" width="3.54296875" style="327" customWidth="1"/>
    <col min="11019" max="11019" width="16.453125" style="327" customWidth="1"/>
    <col min="11020" max="11020" width="11.7265625" style="327" customWidth="1"/>
    <col min="11021" max="11021" width="10.1796875" style="327" customWidth="1"/>
    <col min="11022" max="11022" width="15.81640625" style="327" customWidth="1"/>
    <col min="11023" max="11023" width="3.81640625" style="327" customWidth="1"/>
    <col min="11024" max="11024" width="16.453125" style="327" customWidth="1"/>
    <col min="11025" max="11025" width="11.26953125" style="327" customWidth="1"/>
    <col min="11026" max="11026" width="10.26953125" style="327" customWidth="1"/>
    <col min="11027" max="11027" width="10" style="327" customWidth="1"/>
    <col min="11028" max="11263" width="9.1796875" style="327"/>
    <col min="11264" max="11264" width="4" style="327" customWidth="1"/>
    <col min="11265" max="11265" width="15.1796875" style="327" customWidth="1"/>
    <col min="11266" max="11266" width="13.81640625" style="327" customWidth="1"/>
    <col min="11267" max="11267" width="10.1796875" style="327" customWidth="1"/>
    <col min="11268" max="11268" width="9.1796875" style="327"/>
    <col min="11269" max="11269" width="3.453125" style="327" customWidth="1"/>
    <col min="11270" max="11270" width="19.54296875" style="327" customWidth="1"/>
    <col min="11271" max="11271" width="12.26953125" style="327" customWidth="1"/>
    <col min="11272" max="11272" width="10.453125" style="327" customWidth="1"/>
    <col min="11273" max="11273" width="9.1796875" style="327"/>
    <col min="11274" max="11274" width="3.54296875" style="327" customWidth="1"/>
    <col min="11275" max="11275" width="16.453125" style="327" customWidth="1"/>
    <col min="11276" max="11276" width="11.7265625" style="327" customWidth="1"/>
    <col min="11277" max="11277" width="10.1796875" style="327" customWidth="1"/>
    <col min="11278" max="11278" width="15.81640625" style="327" customWidth="1"/>
    <col min="11279" max="11279" width="3.81640625" style="327" customWidth="1"/>
    <col min="11280" max="11280" width="16.453125" style="327" customWidth="1"/>
    <col min="11281" max="11281" width="11.26953125" style="327" customWidth="1"/>
    <col min="11282" max="11282" width="10.26953125" style="327" customWidth="1"/>
    <col min="11283" max="11283" width="10" style="327" customWidth="1"/>
    <col min="11284" max="11519" width="9.1796875" style="327"/>
    <col min="11520" max="11520" width="4" style="327" customWidth="1"/>
    <col min="11521" max="11521" width="15.1796875" style="327" customWidth="1"/>
    <col min="11522" max="11522" width="13.81640625" style="327" customWidth="1"/>
    <col min="11523" max="11523" width="10.1796875" style="327" customWidth="1"/>
    <col min="11524" max="11524" width="9.1796875" style="327"/>
    <col min="11525" max="11525" width="3.453125" style="327" customWidth="1"/>
    <col min="11526" max="11526" width="19.54296875" style="327" customWidth="1"/>
    <col min="11527" max="11527" width="12.26953125" style="327" customWidth="1"/>
    <col min="11528" max="11528" width="10.453125" style="327" customWidth="1"/>
    <col min="11529" max="11529" width="9.1796875" style="327"/>
    <col min="11530" max="11530" width="3.54296875" style="327" customWidth="1"/>
    <col min="11531" max="11531" width="16.453125" style="327" customWidth="1"/>
    <col min="11532" max="11532" width="11.7265625" style="327" customWidth="1"/>
    <col min="11533" max="11533" width="10.1796875" style="327" customWidth="1"/>
    <col min="11534" max="11534" width="15.81640625" style="327" customWidth="1"/>
    <col min="11535" max="11535" width="3.81640625" style="327" customWidth="1"/>
    <col min="11536" max="11536" width="16.453125" style="327" customWidth="1"/>
    <col min="11537" max="11537" width="11.26953125" style="327" customWidth="1"/>
    <col min="11538" max="11538" width="10.26953125" style="327" customWidth="1"/>
    <col min="11539" max="11539" width="10" style="327" customWidth="1"/>
    <col min="11540" max="11775" width="9.1796875" style="327"/>
    <col min="11776" max="11776" width="4" style="327" customWidth="1"/>
    <col min="11777" max="11777" width="15.1796875" style="327" customWidth="1"/>
    <col min="11778" max="11778" width="13.81640625" style="327" customWidth="1"/>
    <col min="11779" max="11779" width="10.1796875" style="327" customWidth="1"/>
    <col min="11780" max="11780" width="9.1796875" style="327"/>
    <col min="11781" max="11781" width="3.453125" style="327" customWidth="1"/>
    <col min="11782" max="11782" width="19.54296875" style="327" customWidth="1"/>
    <col min="11783" max="11783" width="12.26953125" style="327" customWidth="1"/>
    <col min="11784" max="11784" width="10.453125" style="327" customWidth="1"/>
    <col min="11785" max="11785" width="9.1796875" style="327"/>
    <col min="11786" max="11786" width="3.54296875" style="327" customWidth="1"/>
    <col min="11787" max="11787" width="16.453125" style="327" customWidth="1"/>
    <col min="11788" max="11788" width="11.7265625" style="327" customWidth="1"/>
    <col min="11789" max="11789" width="10.1796875" style="327" customWidth="1"/>
    <col min="11790" max="11790" width="15.81640625" style="327" customWidth="1"/>
    <col min="11791" max="11791" width="3.81640625" style="327" customWidth="1"/>
    <col min="11792" max="11792" width="16.453125" style="327" customWidth="1"/>
    <col min="11793" max="11793" width="11.26953125" style="327" customWidth="1"/>
    <col min="11794" max="11794" width="10.26953125" style="327" customWidth="1"/>
    <col min="11795" max="11795" width="10" style="327" customWidth="1"/>
    <col min="11796" max="12031" width="9.1796875" style="327"/>
    <col min="12032" max="12032" width="4" style="327" customWidth="1"/>
    <col min="12033" max="12033" width="15.1796875" style="327" customWidth="1"/>
    <col min="12034" max="12034" width="13.81640625" style="327" customWidth="1"/>
    <col min="12035" max="12035" width="10.1796875" style="327" customWidth="1"/>
    <col min="12036" max="12036" width="9.1796875" style="327"/>
    <col min="12037" max="12037" width="3.453125" style="327" customWidth="1"/>
    <col min="12038" max="12038" width="19.54296875" style="327" customWidth="1"/>
    <col min="12039" max="12039" width="12.26953125" style="327" customWidth="1"/>
    <col min="12040" max="12040" width="10.453125" style="327" customWidth="1"/>
    <col min="12041" max="12041" width="9.1796875" style="327"/>
    <col min="12042" max="12042" width="3.54296875" style="327" customWidth="1"/>
    <col min="12043" max="12043" width="16.453125" style="327" customWidth="1"/>
    <col min="12044" max="12044" width="11.7265625" style="327" customWidth="1"/>
    <col min="12045" max="12045" width="10.1796875" style="327" customWidth="1"/>
    <col min="12046" max="12046" width="15.81640625" style="327" customWidth="1"/>
    <col min="12047" max="12047" width="3.81640625" style="327" customWidth="1"/>
    <col min="12048" max="12048" width="16.453125" style="327" customWidth="1"/>
    <col min="12049" max="12049" width="11.26953125" style="327" customWidth="1"/>
    <col min="12050" max="12050" width="10.26953125" style="327" customWidth="1"/>
    <col min="12051" max="12051" width="10" style="327" customWidth="1"/>
    <col min="12052" max="12287" width="9.1796875" style="327"/>
    <col min="12288" max="12288" width="4" style="327" customWidth="1"/>
    <col min="12289" max="12289" width="15.1796875" style="327" customWidth="1"/>
    <col min="12290" max="12290" width="13.81640625" style="327" customWidth="1"/>
    <col min="12291" max="12291" width="10.1796875" style="327" customWidth="1"/>
    <col min="12292" max="12292" width="9.1796875" style="327"/>
    <col min="12293" max="12293" width="3.453125" style="327" customWidth="1"/>
    <col min="12294" max="12294" width="19.54296875" style="327" customWidth="1"/>
    <col min="12295" max="12295" width="12.26953125" style="327" customWidth="1"/>
    <col min="12296" max="12296" width="10.453125" style="327" customWidth="1"/>
    <col min="12297" max="12297" width="9.1796875" style="327"/>
    <col min="12298" max="12298" width="3.54296875" style="327" customWidth="1"/>
    <col min="12299" max="12299" width="16.453125" style="327" customWidth="1"/>
    <col min="12300" max="12300" width="11.7265625" style="327" customWidth="1"/>
    <col min="12301" max="12301" width="10.1796875" style="327" customWidth="1"/>
    <col min="12302" max="12302" width="15.81640625" style="327" customWidth="1"/>
    <col min="12303" max="12303" width="3.81640625" style="327" customWidth="1"/>
    <col min="12304" max="12304" width="16.453125" style="327" customWidth="1"/>
    <col min="12305" max="12305" width="11.26953125" style="327" customWidth="1"/>
    <col min="12306" max="12306" width="10.26953125" style="327" customWidth="1"/>
    <col min="12307" max="12307" width="10" style="327" customWidth="1"/>
    <col min="12308" max="12543" width="9.1796875" style="327"/>
    <col min="12544" max="12544" width="4" style="327" customWidth="1"/>
    <col min="12545" max="12545" width="15.1796875" style="327" customWidth="1"/>
    <col min="12546" max="12546" width="13.81640625" style="327" customWidth="1"/>
    <col min="12547" max="12547" width="10.1796875" style="327" customWidth="1"/>
    <col min="12548" max="12548" width="9.1796875" style="327"/>
    <col min="12549" max="12549" width="3.453125" style="327" customWidth="1"/>
    <col min="12550" max="12550" width="19.54296875" style="327" customWidth="1"/>
    <col min="12551" max="12551" width="12.26953125" style="327" customWidth="1"/>
    <col min="12552" max="12552" width="10.453125" style="327" customWidth="1"/>
    <col min="12553" max="12553" width="9.1796875" style="327"/>
    <col min="12554" max="12554" width="3.54296875" style="327" customWidth="1"/>
    <col min="12555" max="12555" width="16.453125" style="327" customWidth="1"/>
    <col min="12556" max="12556" width="11.7265625" style="327" customWidth="1"/>
    <col min="12557" max="12557" width="10.1796875" style="327" customWidth="1"/>
    <col min="12558" max="12558" width="15.81640625" style="327" customWidth="1"/>
    <col min="12559" max="12559" width="3.81640625" style="327" customWidth="1"/>
    <col min="12560" max="12560" width="16.453125" style="327" customWidth="1"/>
    <col min="12561" max="12561" width="11.26953125" style="327" customWidth="1"/>
    <col min="12562" max="12562" width="10.26953125" style="327" customWidth="1"/>
    <col min="12563" max="12563" width="10" style="327" customWidth="1"/>
    <col min="12564" max="12799" width="9.1796875" style="327"/>
    <col min="12800" max="12800" width="4" style="327" customWidth="1"/>
    <col min="12801" max="12801" width="15.1796875" style="327" customWidth="1"/>
    <col min="12802" max="12802" width="13.81640625" style="327" customWidth="1"/>
    <col min="12803" max="12803" width="10.1796875" style="327" customWidth="1"/>
    <col min="12804" max="12804" width="9.1796875" style="327"/>
    <col min="12805" max="12805" width="3.453125" style="327" customWidth="1"/>
    <col min="12806" max="12806" width="19.54296875" style="327" customWidth="1"/>
    <col min="12807" max="12807" width="12.26953125" style="327" customWidth="1"/>
    <col min="12808" max="12808" width="10.453125" style="327" customWidth="1"/>
    <col min="12809" max="12809" width="9.1796875" style="327"/>
    <col min="12810" max="12810" width="3.54296875" style="327" customWidth="1"/>
    <col min="12811" max="12811" width="16.453125" style="327" customWidth="1"/>
    <col min="12812" max="12812" width="11.7265625" style="327" customWidth="1"/>
    <col min="12813" max="12813" width="10.1796875" style="327" customWidth="1"/>
    <col min="12814" max="12814" width="15.81640625" style="327" customWidth="1"/>
    <col min="12815" max="12815" width="3.81640625" style="327" customWidth="1"/>
    <col min="12816" max="12816" width="16.453125" style="327" customWidth="1"/>
    <col min="12817" max="12817" width="11.26953125" style="327" customWidth="1"/>
    <col min="12818" max="12818" width="10.26953125" style="327" customWidth="1"/>
    <col min="12819" max="12819" width="10" style="327" customWidth="1"/>
    <col min="12820" max="13055" width="9.1796875" style="327"/>
    <col min="13056" max="13056" width="4" style="327" customWidth="1"/>
    <col min="13057" max="13057" width="15.1796875" style="327" customWidth="1"/>
    <col min="13058" max="13058" width="13.81640625" style="327" customWidth="1"/>
    <col min="13059" max="13059" width="10.1796875" style="327" customWidth="1"/>
    <col min="13060" max="13060" width="9.1796875" style="327"/>
    <col min="13061" max="13061" width="3.453125" style="327" customWidth="1"/>
    <col min="13062" max="13062" width="19.54296875" style="327" customWidth="1"/>
    <col min="13063" max="13063" width="12.26953125" style="327" customWidth="1"/>
    <col min="13064" max="13064" width="10.453125" style="327" customWidth="1"/>
    <col min="13065" max="13065" width="9.1796875" style="327"/>
    <col min="13066" max="13066" width="3.54296875" style="327" customWidth="1"/>
    <col min="13067" max="13067" width="16.453125" style="327" customWidth="1"/>
    <col min="13068" max="13068" width="11.7265625" style="327" customWidth="1"/>
    <col min="13069" max="13069" width="10.1796875" style="327" customWidth="1"/>
    <col min="13070" max="13070" width="15.81640625" style="327" customWidth="1"/>
    <col min="13071" max="13071" width="3.81640625" style="327" customWidth="1"/>
    <col min="13072" max="13072" width="16.453125" style="327" customWidth="1"/>
    <col min="13073" max="13073" width="11.26953125" style="327" customWidth="1"/>
    <col min="13074" max="13074" width="10.26953125" style="327" customWidth="1"/>
    <col min="13075" max="13075" width="10" style="327" customWidth="1"/>
    <col min="13076" max="13311" width="9.1796875" style="327"/>
    <col min="13312" max="13312" width="4" style="327" customWidth="1"/>
    <col min="13313" max="13313" width="15.1796875" style="327" customWidth="1"/>
    <col min="13314" max="13314" width="13.81640625" style="327" customWidth="1"/>
    <col min="13315" max="13315" width="10.1796875" style="327" customWidth="1"/>
    <col min="13316" max="13316" width="9.1796875" style="327"/>
    <col min="13317" max="13317" width="3.453125" style="327" customWidth="1"/>
    <col min="13318" max="13318" width="19.54296875" style="327" customWidth="1"/>
    <col min="13319" max="13319" width="12.26953125" style="327" customWidth="1"/>
    <col min="13320" max="13320" width="10.453125" style="327" customWidth="1"/>
    <col min="13321" max="13321" width="9.1796875" style="327"/>
    <col min="13322" max="13322" width="3.54296875" style="327" customWidth="1"/>
    <col min="13323" max="13323" width="16.453125" style="327" customWidth="1"/>
    <col min="13324" max="13324" width="11.7265625" style="327" customWidth="1"/>
    <col min="13325" max="13325" width="10.1796875" style="327" customWidth="1"/>
    <col min="13326" max="13326" width="15.81640625" style="327" customWidth="1"/>
    <col min="13327" max="13327" width="3.81640625" style="327" customWidth="1"/>
    <col min="13328" max="13328" width="16.453125" style="327" customWidth="1"/>
    <col min="13329" max="13329" width="11.26953125" style="327" customWidth="1"/>
    <col min="13330" max="13330" width="10.26953125" style="327" customWidth="1"/>
    <col min="13331" max="13331" width="10" style="327" customWidth="1"/>
    <col min="13332" max="13567" width="9.1796875" style="327"/>
    <col min="13568" max="13568" width="4" style="327" customWidth="1"/>
    <col min="13569" max="13569" width="15.1796875" style="327" customWidth="1"/>
    <col min="13570" max="13570" width="13.81640625" style="327" customWidth="1"/>
    <col min="13571" max="13571" width="10.1796875" style="327" customWidth="1"/>
    <col min="13572" max="13572" width="9.1796875" style="327"/>
    <col min="13573" max="13573" width="3.453125" style="327" customWidth="1"/>
    <col min="13574" max="13574" width="19.54296875" style="327" customWidth="1"/>
    <col min="13575" max="13575" width="12.26953125" style="327" customWidth="1"/>
    <col min="13576" max="13576" width="10.453125" style="327" customWidth="1"/>
    <col min="13577" max="13577" width="9.1796875" style="327"/>
    <col min="13578" max="13578" width="3.54296875" style="327" customWidth="1"/>
    <col min="13579" max="13579" width="16.453125" style="327" customWidth="1"/>
    <col min="13580" max="13580" width="11.7265625" style="327" customWidth="1"/>
    <col min="13581" max="13581" width="10.1796875" style="327" customWidth="1"/>
    <col min="13582" max="13582" width="15.81640625" style="327" customWidth="1"/>
    <col min="13583" max="13583" width="3.81640625" style="327" customWidth="1"/>
    <col min="13584" max="13584" width="16.453125" style="327" customWidth="1"/>
    <col min="13585" max="13585" width="11.26953125" style="327" customWidth="1"/>
    <col min="13586" max="13586" width="10.26953125" style="327" customWidth="1"/>
    <col min="13587" max="13587" width="10" style="327" customWidth="1"/>
    <col min="13588" max="13823" width="9.1796875" style="327"/>
    <col min="13824" max="13824" width="4" style="327" customWidth="1"/>
    <col min="13825" max="13825" width="15.1796875" style="327" customWidth="1"/>
    <col min="13826" max="13826" width="13.81640625" style="327" customWidth="1"/>
    <col min="13827" max="13827" width="10.1796875" style="327" customWidth="1"/>
    <col min="13828" max="13828" width="9.1796875" style="327"/>
    <col min="13829" max="13829" width="3.453125" style="327" customWidth="1"/>
    <col min="13830" max="13830" width="19.54296875" style="327" customWidth="1"/>
    <col min="13831" max="13831" width="12.26953125" style="327" customWidth="1"/>
    <col min="13832" max="13832" width="10.453125" style="327" customWidth="1"/>
    <col min="13833" max="13833" width="9.1796875" style="327"/>
    <col min="13834" max="13834" width="3.54296875" style="327" customWidth="1"/>
    <col min="13835" max="13835" width="16.453125" style="327" customWidth="1"/>
    <col min="13836" max="13836" width="11.7265625" style="327" customWidth="1"/>
    <col min="13837" max="13837" width="10.1796875" style="327" customWidth="1"/>
    <col min="13838" max="13838" width="15.81640625" style="327" customWidth="1"/>
    <col min="13839" max="13839" width="3.81640625" style="327" customWidth="1"/>
    <col min="13840" max="13840" width="16.453125" style="327" customWidth="1"/>
    <col min="13841" max="13841" width="11.26953125" style="327" customWidth="1"/>
    <col min="13842" max="13842" width="10.26953125" style="327" customWidth="1"/>
    <col min="13843" max="13843" width="10" style="327" customWidth="1"/>
    <col min="13844" max="14079" width="9.1796875" style="327"/>
    <col min="14080" max="14080" width="4" style="327" customWidth="1"/>
    <col min="14081" max="14081" width="15.1796875" style="327" customWidth="1"/>
    <col min="14082" max="14082" width="13.81640625" style="327" customWidth="1"/>
    <col min="14083" max="14083" width="10.1796875" style="327" customWidth="1"/>
    <col min="14084" max="14084" width="9.1796875" style="327"/>
    <col min="14085" max="14085" width="3.453125" style="327" customWidth="1"/>
    <col min="14086" max="14086" width="19.54296875" style="327" customWidth="1"/>
    <col min="14087" max="14087" width="12.26953125" style="327" customWidth="1"/>
    <col min="14088" max="14088" width="10.453125" style="327" customWidth="1"/>
    <col min="14089" max="14089" width="9.1796875" style="327"/>
    <col min="14090" max="14090" width="3.54296875" style="327" customWidth="1"/>
    <col min="14091" max="14091" width="16.453125" style="327" customWidth="1"/>
    <col min="14092" max="14092" width="11.7265625" style="327" customWidth="1"/>
    <col min="14093" max="14093" width="10.1796875" style="327" customWidth="1"/>
    <col min="14094" max="14094" width="15.81640625" style="327" customWidth="1"/>
    <col min="14095" max="14095" width="3.81640625" style="327" customWidth="1"/>
    <col min="14096" max="14096" width="16.453125" style="327" customWidth="1"/>
    <col min="14097" max="14097" width="11.26953125" style="327" customWidth="1"/>
    <col min="14098" max="14098" width="10.26953125" style="327" customWidth="1"/>
    <col min="14099" max="14099" width="10" style="327" customWidth="1"/>
    <col min="14100" max="14335" width="9.1796875" style="327"/>
    <col min="14336" max="14336" width="4" style="327" customWidth="1"/>
    <col min="14337" max="14337" width="15.1796875" style="327" customWidth="1"/>
    <col min="14338" max="14338" width="13.81640625" style="327" customWidth="1"/>
    <col min="14339" max="14339" width="10.1796875" style="327" customWidth="1"/>
    <col min="14340" max="14340" width="9.1796875" style="327"/>
    <col min="14341" max="14341" width="3.453125" style="327" customWidth="1"/>
    <col min="14342" max="14342" width="19.54296875" style="327" customWidth="1"/>
    <col min="14343" max="14343" width="12.26953125" style="327" customWidth="1"/>
    <col min="14344" max="14344" width="10.453125" style="327" customWidth="1"/>
    <col min="14345" max="14345" width="9.1796875" style="327"/>
    <col min="14346" max="14346" width="3.54296875" style="327" customWidth="1"/>
    <col min="14347" max="14347" width="16.453125" style="327" customWidth="1"/>
    <col min="14348" max="14348" width="11.7265625" style="327" customWidth="1"/>
    <col min="14349" max="14349" width="10.1796875" style="327" customWidth="1"/>
    <col min="14350" max="14350" width="15.81640625" style="327" customWidth="1"/>
    <col min="14351" max="14351" width="3.81640625" style="327" customWidth="1"/>
    <col min="14352" max="14352" width="16.453125" style="327" customWidth="1"/>
    <col min="14353" max="14353" width="11.26953125" style="327" customWidth="1"/>
    <col min="14354" max="14354" width="10.26953125" style="327" customWidth="1"/>
    <col min="14355" max="14355" width="10" style="327" customWidth="1"/>
    <col min="14356" max="14591" width="9.1796875" style="327"/>
    <col min="14592" max="14592" width="4" style="327" customWidth="1"/>
    <col min="14593" max="14593" width="15.1796875" style="327" customWidth="1"/>
    <col min="14594" max="14594" width="13.81640625" style="327" customWidth="1"/>
    <col min="14595" max="14595" width="10.1796875" style="327" customWidth="1"/>
    <col min="14596" max="14596" width="9.1796875" style="327"/>
    <col min="14597" max="14597" width="3.453125" style="327" customWidth="1"/>
    <col min="14598" max="14598" width="19.54296875" style="327" customWidth="1"/>
    <col min="14599" max="14599" width="12.26953125" style="327" customWidth="1"/>
    <col min="14600" max="14600" width="10.453125" style="327" customWidth="1"/>
    <col min="14601" max="14601" width="9.1796875" style="327"/>
    <col min="14602" max="14602" width="3.54296875" style="327" customWidth="1"/>
    <col min="14603" max="14603" width="16.453125" style="327" customWidth="1"/>
    <col min="14604" max="14604" width="11.7265625" style="327" customWidth="1"/>
    <col min="14605" max="14605" width="10.1796875" style="327" customWidth="1"/>
    <col min="14606" max="14606" width="15.81640625" style="327" customWidth="1"/>
    <col min="14607" max="14607" width="3.81640625" style="327" customWidth="1"/>
    <col min="14608" max="14608" width="16.453125" style="327" customWidth="1"/>
    <col min="14609" max="14609" width="11.26953125" style="327" customWidth="1"/>
    <col min="14610" max="14610" width="10.26953125" style="327" customWidth="1"/>
    <col min="14611" max="14611" width="10" style="327" customWidth="1"/>
    <col min="14612" max="14847" width="9.1796875" style="327"/>
    <col min="14848" max="14848" width="4" style="327" customWidth="1"/>
    <col min="14849" max="14849" width="15.1796875" style="327" customWidth="1"/>
    <col min="14850" max="14850" width="13.81640625" style="327" customWidth="1"/>
    <col min="14851" max="14851" width="10.1796875" style="327" customWidth="1"/>
    <col min="14852" max="14852" width="9.1796875" style="327"/>
    <col min="14853" max="14853" width="3.453125" style="327" customWidth="1"/>
    <col min="14854" max="14854" width="19.54296875" style="327" customWidth="1"/>
    <col min="14855" max="14855" width="12.26953125" style="327" customWidth="1"/>
    <col min="14856" max="14856" width="10.453125" style="327" customWidth="1"/>
    <col min="14857" max="14857" width="9.1796875" style="327"/>
    <col min="14858" max="14858" width="3.54296875" style="327" customWidth="1"/>
    <col min="14859" max="14859" width="16.453125" style="327" customWidth="1"/>
    <col min="14860" max="14860" width="11.7265625" style="327" customWidth="1"/>
    <col min="14861" max="14861" width="10.1796875" style="327" customWidth="1"/>
    <col min="14862" max="14862" width="15.81640625" style="327" customWidth="1"/>
    <col min="14863" max="14863" width="3.81640625" style="327" customWidth="1"/>
    <col min="14864" max="14864" width="16.453125" style="327" customWidth="1"/>
    <col min="14865" max="14865" width="11.26953125" style="327" customWidth="1"/>
    <col min="14866" max="14866" width="10.26953125" style="327" customWidth="1"/>
    <col min="14867" max="14867" width="10" style="327" customWidth="1"/>
    <col min="14868" max="15103" width="9.1796875" style="327"/>
    <col min="15104" max="15104" width="4" style="327" customWidth="1"/>
    <col min="15105" max="15105" width="15.1796875" style="327" customWidth="1"/>
    <col min="15106" max="15106" width="13.81640625" style="327" customWidth="1"/>
    <col min="15107" max="15107" width="10.1796875" style="327" customWidth="1"/>
    <col min="15108" max="15108" width="9.1796875" style="327"/>
    <col min="15109" max="15109" width="3.453125" style="327" customWidth="1"/>
    <col min="15110" max="15110" width="19.54296875" style="327" customWidth="1"/>
    <col min="15111" max="15111" width="12.26953125" style="327" customWidth="1"/>
    <col min="15112" max="15112" width="10.453125" style="327" customWidth="1"/>
    <col min="15113" max="15113" width="9.1796875" style="327"/>
    <col min="15114" max="15114" width="3.54296875" style="327" customWidth="1"/>
    <col min="15115" max="15115" width="16.453125" style="327" customWidth="1"/>
    <col min="15116" max="15116" width="11.7265625" style="327" customWidth="1"/>
    <col min="15117" max="15117" width="10.1796875" style="327" customWidth="1"/>
    <col min="15118" max="15118" width="15.81640625" style="327" customWidth="1"/>
    <col min="15119" max="15119" width="3.81640625" style="327" customWidth="1"/>
    <col min="15120" max="15120" width="16.453125" style="327" customWidth="1"/>
    <col min="15121" max="15121" width="11.26953125" style="327" customWidth="1"/>
    <col min="15122" max="15122" width="10.26953125" style="327" customWidth="1"/>
    <col min="15123" max="15123" width="10" style="327" customWidth="1"/>
    <col min="15124" max="15359" width="9.1796875" style="327"/>
    <col min="15360" max="15360" width="4" style="327" customWidth="1"/>
    <col min="15361" max="15361" width="15.1796875" style="327" customWidth="1"/>
    <col min="15362" max="15362" width="13.81640625" style="327" customWidth="1"/>
    <col min="15363" max="15363" width="10.1796875" style="327" customWidth="1"/>
    <col min="15364" max="15364" width="9.1796875" style="327"/>
    <col min="15365" max="15365" width="3.453125" style="327" customWidth="1"/>
    <col min="15366" max="15366" width="19.54296875" style="327" customWidth="1"/>
    <col min="15367" max="15367" width="12.26953125" style="327" customWidth="1"/>
    <col min="15368" max="15368" width="10.453125" style="327" customWidth="1"/>
    <col min="15369" max="15369" width="9.1796875" style="327"/>
    <col min="15370" max="15370" width="3.54296875" style="327" customWidth="1"/>
    <col min="15371" max="15371" width="16.453125" style="327" customWidth="1"/>
    <col min="15372" max="15372" width="11.7265625" style="327" customWidth="1"/>
    <col min="15373" max="15373" width="10.1796875" style="327" customWidth="1"/>
    <col min="15374" max="15374" width="15.81640625" style="327" customWidth="1"/>
    <col min="15375" max="15375" width="3.81640625" style="327" customWidth="1"/>
    <col min="15376" max="15376" width="16.453125" style="327" customWidth="1"/>
    <col min="15377" max="15377" width="11.26953125" style="327" customWidth="1"/>
    <col min="15378" max="15378" width="10.26953125" style="327" customWidth="1"/>
    <col min="15379" max="15379" width="10" style="327" customWidth="1"/>
    <col min="15380" max="15615" width="9.1796875" style="327"/>
    <col min="15616" max="15616" width="4" style="327" customWidth="1"/>
    <col min="15617" max="15617" width="15.1796875" style="327" customWidth="1"/>
    <col min="15618" max="15618" width="13.81640625" style="327" customWidth="1"/>
    <col min="15619" max="15619" width="10.1796875" style="327" customWidth="1"/>
    <col min="15620" max="15620" width="9.1796875" style="327"/>
    <col min="15621" max="15621" width="3.453125" style="327" customWidth="1"/>
    <col min="15622" max="15622" width="19.54296875" style="327" customWidth="1"/>
    <col min="15623" max="15623" width="12.26953125" style="327" customWidth="1"/>
    <col min="15624" max="15624" width="10.453125" style="327" customWidth="1"/>
    <col min="15625" max="15625" width="9.1796875" style="327"/>
    <col min="15626" max="15626" width="3.54296875" style="327" customWidth="1"/>
    <col min="15627" max="15627" width="16.453125" style="327" customWidth="1"/>
    <col min="15628" max="15628" width="11.7265625" style="327" customWidth="1"/>
    <col min="15629" max="15629" width="10.1796875" style="327" customWidth="1"/>
    <col min="15630" max="15630" width="15.81640625" style="327" customWidth="1"/>
    <col min="15631" max="15631" width="3.81640625" style="327" customWidth="1"/>
    <col min="15632" max="15632" width="16.453125" style="327" customWidth="1"/>
    <col min="15633" max="15633" width="11.26953125" style="327" customWidth="1"/>
    <col min="15634" max="15634" width="10.26953125" style="327" customWidth="1"/>
    <col min="15635" max="15635" width="10" style="327" customWidth="1"/>
    <col min="15636" max="15871" width="9.1796875" style="327"/>
    <col min="15872" max="15872" width="4" style="327" customWidth="1"/>
    <col min="15873" max="15873" width="15.1796875" style="327" customWidth="1"/>
    <col min="15874" max="15874" width="13.81640625" style="327" customWidth="1"/>
    <col min="15875" max="15875" width="10.1796875" style="327" customWidth="1"/>
    <col min="15876" max="15876" width="9.1796875" style="327"/>
    <col min="15877" max="15877" width="3.453125" style="327" customWidth="1"/>
    <col min="15878" max="15878" width="19.54296875" style="327" customWidth="1"/>
    <col min="15879" max="15879" width="12.26953125" style="327" customWidth="1"/>
    <col min="15880" max="15880" width="10.453125" style="327" customWidth="1"/>
    <col min="15881" max="15881" width="9.1796875" style="327"/>
    <col min="15882" max="15882" width="3.54296875" style="327" customWidth="1"/>
    <col min="15883" max="15883" width="16.453125" style="327" customWidth="1"/>
    <col min="15884" max="15884" width="11.7265625" style="327" customWidth="1"/>
    <col min="15885" max="15885" width="10.1796875" style="327" customWidth="1"/>
    <col min="15886" max="15886" width="15.81640625" style="327" customWidth="1"/>
    <col min="15887" max="15887" width="3.81640625" style="327" customWidth="1"/>
    <col min="15888" max="15888" width="16.453125" style="327" customWidth="1"/>
    <col min="15889" max="15889" width="11.26953125" style="327" customWidth="1"/>
    <col min="15890" max="15890" width="10.26953125" style="327" customWidth="1"/>
    <col min="15891" max="15891" width="10" style="327" customWidth="1"/>
    <col min="15892" max="16127" width="9.1796875" style="327"/>
    <col min="16128" max="16128" width="4" style="327" customWidth="1"/>
    <col min="16129" max="16129" width="15.1796875" style="327" customWidth="1"/>
    <col min="16130" max="16130" width="13.81640625" style="327" customWidth="1"/>
    <col min="16131" max="16131" width="10.1796875" style="327" customWidth="1"/>
    <col min="16132" max="16132" width="9.1796875" style="327"/>
    <col min="16133" max="16133" width="3.453125" style="327" customWidth="1"/>
    <col min="16134" max="16134" width="19.54296875" style="327" customWidth="1"/>
    <col min="16135" max="16135" width="12.26953125" style="327" customWidth="1"/>
    <col min="16136" max="16136" width="10.453125" style="327" customWidth="1"/>
    <col min="16137" max="16137" width="9.1796875" style="327"/>
    <col min="16138" max="16138" width="3.54296875" style="327" customWidth="1"/>
    <col min="16139" max="16139" width="16.453125" style="327" customWidth="1"/>
    <col min="16140" max="16140" width="11.7265625" style="327" customWidth="1"/>
    <col min="16141" max="16141" width="10.1796875" style="327" customWidth="1"/>
    <col min="16142" max="16142" width="15.81640625" style="327" customWidth="1"/>
    <col min="16143" max="16143" width="3.81640625" style="327" customWidth="1"/>
    <col min="16144" max="16144" width="16.453125" style="327" customWidth="1"/>
    <col min="16145" max="16145" width="11.26953125" style="327" customWidth="1"/>
    <col min="16146" max="16146" width="10.26953125" style="327" customWidth="1"/>
    <col min="16147" max="16147" width="10" style="327" customWidth="1"/>
    <col min="16148" max="16384" width="9.1796875" style="327"/>
  </cols>
  <sheetData>
    <row r="1" spans="1:27" ht="18.5">
      <c r="A1" s="368"/>
    </row>
    <row r="2" spans="1:27" ht="18" customHeight="1">
      <c r="A2" s="1318" t="s">
        <v>462</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row>
    <row r="3" spans="1:27" ht="18" customHeight="1">
      <c r="A3" s="1319" t="s">
        <v>463</v>
      </c>
      <c r="B3" s="1319"/>
      <c r="C3" s="1319"/>
      <c r="D3" s="1319"/>
      <c r="E3" s="1319"/>
      <c r="F3" s="1319"/>
      <c r="G3" s="1319"/>
      <c r="H3" s="397"/>
      <c r="I3" s="397"/>
      <c r="J3" s="397"/>
      <c r="K3" s="397"/>
      <c r="L3" s="397"/>
      <c r="M3" s="397"/>
      <c r="N3" s="397"/>
      <c r="O3" s="397"/>
      <c r="P3" s="397"/>
      <c r="Q3" s="397"/>
      <c r="R3" s="397"/>
      <c r="S3" s="397"/>
      <c r="T3" s="397"/>
      <c r="U3" s="397"/>
      <c r="V3" s="397"/>
      <c r="W3" s="397"/>
      <c r="X3" s="397"/>
      <c r="Y3" s="397"/>
      <c r="Z3" s="397"/>
      <c r="AA3" s="397"/>
    </row>
    <row r="5" spans="1:27" s="398" customFormat="1" ht="14.5">
      <c r="A5" s="371" t="s">
        <v>124</v>
      </c>
      <c r="B5" s="371" t="s">
        <v>125</v>
      </c>
      <c r="C5" s="372"/>
      <c r="D5" s="372"/>
      <c r="E5" s="372"/>
      <c r="F5" s="371" t="s">
        <v>126</v>
      </c>
      <c r="G5" s="373" t="s">
        <v>127</v>
      </c>
      <c r="H5" s="372"/>
      <c r="I5" s="372"/>
      <c r="J5" s="372"/>
      <c r="K5" s="371" t="s">
        <v>128</v>
      </c>
      <c r="L5" s="375" t="s">
        <v>129</v>
      </c>
      <c r="M5" s="372"/>
      <c r="N5" s="376"/>
      <c r="O5" s="372"/>
      <c r="P5" s="371" t="s">
        <v>130</v>
      </c>
      <c r="Q5" s="375" t="s">
        <v>131</v>
      </c>
      <c r="R5" s="372"/>
      <c r="S5" s="372"/>
    </row>
    <row r="6" spans="1:27" ht="4.5" customHeight="1" thickBot="1"/>
    <row r="7" spans="1:27" ht="29.5" thickBot="1">
      <c r="A7" s="377" t="s">
        <v>132</v>
      </c>
      <c r="B7" s="378" t="s">
        <v>133</v>
      </c>
      <c r="C7" s="379" t="s">
        <v>134</v>
      </c>
      <c r="D7" s="399" t="s">
        <v>135</v>
      </c>
      <c r="E7" s="400"/>
      <c r="F7" s="377" t="s">
        <v>132</v>
      </c>
      <c r="G7" s="378" t="s">
        <v>133</v>
      </c>
      <c r="H7" s="379" t="s">
        <v>134</v>
      </c>
      <c r="I7" s="399" t="s">
        <v>135</v>
      </c>
      <c r="K7" s="377" t="s">
        <v>132</v>
      </c>
      <c r="L7" s="378" t="s">
        <v>133</v>
      </c>
      <c r="M7" s="379" t="s">
        <v>136</v>
      </c>
      <c r="N7" s="399" t="s">
        <v>135</v>
      </c>
      <c r="P7" s="377" t="s">
        <v>132</v>
      </c>
      <c r="Q7" s="378" t="s">
        <v>133</v>
      </c>
      <c r="R7" s="379" t="s">
        <v>136</v>
      </c>
      <c r="S7" s="399" t="s">
        <v>135</v>
      </c>
    </row>
    <row r="8" spans="1:27" ht="15.5">
      <c r="A8" s="386" t="s">
        <v>152</v>
      </c>
      <c r="B8" s="387">
        <v>44575.875999999997</v>
      </c>
      <c r="C8" s="387">
        <v>46685</v>
      </c>
      <c r="D8" s="388">
        <v>2.7203782566620798</v>
      </c>
      <c r="E8" s="401"/>
      <c r="F8" s="386" t="s">
        <v>328</v>
      </c>
      <c r="G8" s="387">
        <v>6298.6170000000002</v>
      </c>
      <c r="H8" s="387">
        <v>18718</v>
      </c>
      <c r="I8" s="388">
        <v>4.4831769215165007</v>
      </c>
      <c r="K8" s="389" t="s">
        <v>140</v>
      </c>
      <c r="L8" s="390">
        <v>24459.469000000001</v>
      </c>
      <c r="M8" s="390">
        <v>5321.1329999999998</v>
      </c>
      <c r="N8" s="391">
        <v>4.5966655973455284</v>
      </c>
      <c r="P8" s="389" t="s">
        <v>142</v>
      </c>
      <c r="Q8" s="390">
        <v>7816.665</v>
      </c>
      <c r="R8" s="390">
        <v>1504.66</v>
      </c>
      <c r="S8" s="391">
        <v>5.1949709568939157</v>
      </c>
    </row>
    <row r="9" spans="1:27" ht="15.5">
      <c r="A9" s="386" t="s">
        <v>150</v>
      </c>
      <c r="B9" s="387">
        <v>36067.987999999998</v>
      </c>
      <c r="C9" s="387">
        <v>26608</v>
      </c>
      <c r="D9" s="388">
        <v>2.4378951281622334</v>
      </c>
      <c r="E9" s="402"/>
      <c r="F9" s="386" t="s">
        <v>155</v>
      </c>
      <c r="G9" s="387">
        <v>6058.2910000000002</v>
      </c>
      <c r="H9" s="387">
        <v>34356</v>
      </c>
      <c r="I9" s="388">
        <v>2.9354588626685034</v>
      </c>
      <c r="K9" s="386" t="s">
        <v>142</v>
      </c>
      <c r="L9" s="387">
        <v>10919.285</v>
      </c>
      <c r="M9" s="387">
        <v>1928.511</v>
      </c>
      <c r="N9" s="388">
        <v>5.6620288917200892</v>
      </c>
      <c r="P9" s="386" t="s">
        <v>328</v>
      </c>
      <c r="Q9" s="387">
        <v>7749.6229999999996</v>
      </c>
      <c r="R9" s="387">
        <v>1481.8109999999999</v>
      </c>
      <c r="S9" s="388">
        <v>5.2298322795552199</v>
      </c>
    </row>
    <row r="10" spans="1:27" ht="15.5">
      <c r="A10" s="386" t="s">
        <v>328</v>
      </c>
      <c r="B10" s="387">
        <v>21176.702000000001</v>
      </c>
      <c r="C10" s="387">
        <v>47776</v>
      </c>
      <c r="D10" s="388">
        <v>3.9521594786069585</v>
      </c>
      <c r="E10" s="401"/>
      <c r="F10" s="386" t="s">
        <v>137</v>
      </c>
      <c r="G10" s="387">
        <v>2089.8710000000001</v>
      </c>
      <c r="H10" s="387">
        <v>9056</v>
      </c>
      <c r="I10" s="388">
        <v>3.3114631232352303</v>
      </c>
      <c r="K10" s="386" t="s">
        <v>157</v>
      </c>
      <c r="L10" s="387">
        <v>6954.6040000000003</v>
      </c>
      <c r="M10" s="387">
        <v>1187.444</v>
      </c>
      <c r="N10" s="388">
        <v>5.856784825221232</v>
      </c>
      <c r="P10" s="386" t="s">
        <v>154</v>
      </c>
      <c r="Q10" s="387">
        <v>6833.8459999999995</v>
      </c>
      <c r="R10" s="387">
        <v>1361.454</v>
      </c>
      <c r="S10" s="388">
        <v>5.0195203069659344</v>
      </c>
    </row>
    <row r="11" spans="1:27" ht="15.5">
      <c r="A11" s="386" t="s">
        <v>155</v>
      </c>
      <c r="B11" s="387">
        <v>18890.097000000002</v>
      </c>
      <c r="C11" s="387">
        <v>49327</v>
      </c>
      <c r="D11" s="388">
        <v>2.5737247082434385</v>
      </c>
      <c r="E11" s="402"/>
      <c r="F11" s="386" t="s">
        <v>152</v>
      </c>
      <c r="G11" s="387">
        <v>1629.607</v>
      </c>
      <c r="H11" s="387">
        <v>7729</v>
      </c>
      <c r="I11" s="388">
        <v>2.9367315126012561</v>
      </c>
      <c r="K11" s="386" t="s">
        <v>328</v>
      </c>
      <c r="L11" s="387">
        <v>6021.0780000000004</v>
      </c>
      <c r="M11" s="387">
        <v>859.83699999999999</v>
      </c>
      <c r="N11" s="388">
        <v>7.0025807216949261</v>
      </c>
      <c r="P11" s="386" t="s">
        <v>140</v>
      </c>
      <c r="Q11" s="387">
        <v>6502.9269999999997</v>
      </c>
      <c r="R11" s="387">
        <v>1901.5340000000001</v>
      </c>
      <c r="S11" s="388">
        <v>3.4198320934571766</v>
      </c>
    </row>
    <row r="12" spans="1:27" ht="15.5">
      <c r="A12" s="386" t="s">
        <v>159</v>
      </c>
      <c r="B12" s="387">
        <v>17539.192999999999</v>
      </c>
      <c r="C12" s="387">
        <v>29721</v>
      </c>
      <c r="D12" s="388">
        <v>2.2461437290775019</v>
      </c>
      <c r="E12" s="402"/>
      <c r="F12" s="386" t="s">
        <v>159</v>
      </c>
      <c r="G12" s="387">
        <v>1086.9860000000001</v>
      </c>
      <c r="H12" s="387">
        <v>8665</v>
      </c>
      <c r="I12" s="388">
        <v>2.1314119658655959</v>
      </c>
      <c r="K12" s="386" t="s">
        <v>158</v>
      </c>
      <c r="L12" s="387">
        <v>4438.915</v>
      </c>
      <c r="M12" s="387">
        <v>1180.932</v>
      </c>
      <c r="N12" s="388">
        <v>3.7588235393739859</v>
      </c>
      <c r="P12" s="386" t="s">
        <v>139</v>
      </c>
      <c r="Q12" s="387">
        <v>3419.1469999999999</v>
      </c>
      <c r="R12" s="387">
        <v>577.86800000000005</v>
      </c>
      <c r="S12" s="388">
        <v>5.9168304872392996</v>
      </c>
    </row>
    <row r="13" spans="1:27" ht="15.5">
      <c r="A13" s="386" t="s">
        <v>156</v>
      </c>
      <c r="B13" s="387">
        <v>16951.991000000002</v>
      </c>
      <c r="C13" s="387">
        <v>20653</v>
      </c>
      <c r="D13" s="388">
        <v>2.5788830260208404</v>
      </c>
      <c r="E13" s="402"/>
      <c r="F13" s="386" t="s">
        <v>154</v>
      </c>
      <c r="G13" s="387">
        <v>514.98599999999999</v>
      </c>
      <c r="H13" s="387">
        <v>2381</v>
      </c>
      <c r="I13" s="388">
        <v>3.3893590975503809</v>
      </c>
      <c r="K13" s="386" t="s">
        <v>155</v>
      </c>
      <c r="L13" s="387">
        <v>3407.7040000000002</v>
      </c>
      <c r="M13" s="387">
        <v>779.77499999999998</v>
      </c>
      <c r="N13" s="388">
        <v>4.3701118912506818</v>
      </c>
      <c r="P13" s="386" t="s">
        <v>137</v>
      </c>
      <c r="Q13" s="387">
        <v>1976.0039999999999</v>
      </c>
      <c r="R13" s="387">
        <v>511.94900000000001</v>
      </c>
      <c r="S13" s="388">
        <v>3.859767281506556</v>
      </c>
    </row>
    <row r="14" spans="1:27" ht="16" thickBot="1">
      <c r="A14" s="386" t="s">
        <v>142</v>
      </c>
      <c r="B14" s="387">
        <v>15190.829</v>
      </c>
      <c r="C14" s="387">
        <v>14626</v>
      </c>
      <c r="D14" s="388">
        <v>2.561359938773518</v>
      </c>
      <c r="E14" s="402"/>
      <c r="F14" s="386" t="s">
        <v>142</v>
      </c>
      <c r="G14" s="387">
        <v>260.40499999999997</v>
      </c>
      <c r="H14" s="387">
        <v>877</v>
      </c>
      <c r="I14" s="388">
        <v>4.0935815006366623</v>
      </c>
      <c r="K14" s="386" t="s">
        <v>139</v>
      </c>
      <c r="L14" s="387">
        <v>3289.4360000000001</v>
      </c>
      <c r="M14" s="387">
        <v>712.45</v>
      </c>
      <c r="N14" s="388">
        <v>4.6170762860551617</v>
      </c>
      <c r="P14" s="386" t="s">
        <v>158</v>
      </c>
      <c r="Q14" s="387">
        <v>1663.5329999999999</v>
      </c>
      <c r="R14" s="387">
        <v>493.47800000000001</v>
      </c>
      <c r="S14" s="388">
        <v>3.3710378172887139</v>
      </c>
    </row>
    <row r="15" spans="1:27" ht="16" thickBot="1">
      <c r="A15" s="386" t="s">
        <v>140</v>
      </c>
      <c r="B15" s="387">
        <v>6293.4369999999999</v>
      </c>
      <c r="C15" s="387">
        <v>5231</v>
      </c>
      <c r="D15" s="388">
        <v>2.9118770702248971</v>
      </c>
      <c r="E15" s="402"/>
      <c r="F15" s="392" t="s">
        <v>222</v>
      </c>
      <c r="G15" s="393">
        <v>18232.07</v>
      </c>
      <c r="H15" s="393">
        <v>83071</v>
      </c>
      <c r="I15" s="394">
        <v>3.3363203704340787</v>
      </c>
      <c r="K15" s="386" t="s">
        <v>154</v>
      </c>
      <c r="L15" s="387">
        <v>2542.1010000000001</v>
      </c>
      <c r="M15" s="387">
        <v>523.23800000000006</v>
      </c>
      <c r="N15" s="388">
        <v>4.8584028682932043</v>
      </c>
      <c r="P15" s="403" t="s">
        <v>155</v>
      </c>
      <c r="Q15" s="404">
        <v>1534.3620000000001</v>
      </c>
      <c r="R15" s="404">
        <v>601.18299999999999</v>
      </c>
      <c r="S15" s="405">
        <v>2.5522378377299426</v>
      </c>
      <c r="U15" s="314"/>
      <c r="V15" s="314"/>
      <c r="W15" s="314"/>
      <c r="X15" s="314"/>
    </row>
    <row r="16" spans="1:27" ht="15.5">
      <c r="A16" s="386" t="s">
        <v>151</v>
      </c>
      <c r="B16" s="387">
        <v>4758.3019999999997</v>
      </c>
      <c r="C16" s="387">
        <v>2795</v>
      </c>
      <c r="D16" s="388">
        <v>3.6061210740071856</v>
      </c>
      <c r="E16" s="402"/>
      <c r="F16"/>
      <c r="G16"/>
      <c r="H16"/>
      <c r="I16"/>
      <c r="K16" s="386" t="s">
        <v>151</v>
      </c>
      <c r="L16" s="387">
        <v>2257.9360000000001</v>
      </c>
      <c r="M16" s="387">
        <v>318.887</v>
      </c>
      <c r="N16" s="388">
        <v>7.080677481364873</v>
      </c>
      <c r="P16" s="403" t="s">
        <v>151</v>
      </c>
      <c r="Q16" s="404">
        <v>1344.8610000000001</v>
      </c>
      <c r="R16" s="404">
        <v>360.41</v>
      </c>
      <c r="S16" s="405">
        <v>3.731475264282345</v>
      </c>
      <c r="U16" s="314"/>
      <c r="V16" s="314"/>
      <c r="W16" s="314"/>
      <c r="X16" s="314"/>
    </row>
    <row r="17" spans="1:24" ht="15.5">
      <c r="A17" s="386" t="s">
        <v>137</v>
      </c>
      <c r="B17" s="387">
        <v>4041.5610000000001</v>
      </c>
      <c r="C17" s="387">
        <v>14583</v>
      </c>
      <c r="D17" s="388">
        <v>3.587552627444297</v>
      </c>
      <c r="E17" s="401"/>
      <c r="F17"/>
      <c r="G17"/>
      <c r="H17"/>
      <c r="I17"/>
      <c r="K17" s="386" t="s">
        <v>150</v>
      </c>
      <c r="L17" s="387">
        <v>2003.8779999999999</v>
      </c>
      <c r="M17" s="387">
        <v>432.23200000000003</v>
      </c>
      <c r="N17" s="388">
        <v>4.6361167150974474</v>
      </c>
      <c r="P17" s="386" t="s">
        <v>138</v>
      </c>
      <c r="Q17" s="387">
        <v>1263.674</v>
      </c>
      <c r="R17" s="387">
        <v>423.83199999999999</v>
      </c>
      <c r="S17" s="388">
        <v>2.9815445742652749</v>
      </c>
      <c r="U17" s="314"/>
      <c r="V17" s="314"/>
      <c r="W17" s="314"/>
      <c r="X17" s="314"/>
    </row>
    <row r="18" spans="1:24" ht="15.5">
      <c r="A18" s="386" t="s">
        <v>145</v>
      </c>
      <c r="B18" s="387">
        <v>1592.07</v>
      </c>
      <c r="C18" s="387">
        <v>678</v>
      </c>
      <c r="D18" s="388">
        <v>3.6880107855673541</v>
      </c>
      <c r="E18" s="406"/>
      <c r="F18"/>
      <c r="G18"/>
      <c r="H18"/>
      <c r="I18"/>
      <c r="K18" s="403" t="s">
        <v>137</v>
      </c>
      <c r="L18" s="404">
        <v>1665.114</v>
      </c>
      <c r="M18" s="404">
        <v>479.32799999999997</v>
      </c>
      <c r="N18" s="405">
        <v>3.4738508912477473</v>
      </c>
      <c r="P18" s="386" t="s">
        <v>157</v>
      </c>
      <c r="Q18" s="387">
        <v>928.995</v>
      </c>
      <c r="R18" s="387">
        <v>170.809</v>
      </c>
      <c r="S18" s="388">
        <v>5.4387942087360734</v>
      </c>
      <c r="U18" s="314"/>
      <c r="V18" s="314"/>
      <c r="W18" s="314"/>
      <c r="X18" s="314"/>
    </row>
    <row r="19" spans="1:24" ht="15.5">
      <c r="A19" s="386" t="s">
        <v>139</v>
      </c>
      <c r="B19" s="387">
        <v>1317.6010000000001</v>
      </c>
      <c r="C19" s="387">
        <v>1813</v>
      </c>
      <c r="D19" s="388">
        <v>1.6588683796710719</v>
      </c>
      <c r="E19" s="407"/>
      <c r="K19" s="386" t="s">
        <v>450</v>
      </c>
      <c r="L19" s="387">
        <v>1305.816</v>
      </c>
      <c r="M19" s="387">
        <v>64.218999999999994</v>
      </c>
      <c r="N19" s="388">
        <v>20.333795294227567</v>
      </c>
      <c r="P19" s="386" t="s">
        <v>150</v>
      </c>
      <c r="Q19" s="387">
        <v>563.28099999999995</v>
      </c>
      <c r="R19" s="387">
        <v>109.608</v>
      </c>
      <c r="S19" s="388">
        <v>5.1390500693380039</v>
      </c>
      <c r="U19" s="314"/>
      <c r="V19" s="314"/>
      <c r="W19" s="314"/>
      <c r="X19" s="314"/>
    </row>
    <row r="20" spans="1:24" ht="15" customHeight="1">
      <c r="A20" s="386" t="s">
        <v>157</v>
      </c>
      <c r="B20" s="387">
        <v>1243.5809999999999</v>
      </c>
      <c r="C20" s="387">
        <v>2099</v>
      </c>
      <c r="D20" s="388">
        <v>3.4941080279173264</v>
      </c>
      <c r="E20" s="407"/>
      <c r="F20" s="314"/>
      <c r="G20" s="314"/>
      <c r="H20" s="314"/>
      <c r="K20" s="386" t="s">
        <v>145</v>
      </c>
      <c r="L20" s="387">
        <v>1197.2360000000001</v>
      </c>
      <c r="M20" s="387">
        <v>297.89</v>
      </c>
      <c r="N20" s="388">
        <v>4.0190540132263592</v>
      </c>
      <c r="P20" s="386" t="s">
        <v>318</v>
      </c>
      <c r="Q20" s="387">
        <v>508.57799999999997</v>
      </c>
      <c r="R20" s="387">
        <v>111.68300000000001</v>
      </c>
      <c r="S20" s="388">
        <v>4.5537637778354805</v>
      </c>
      <c r="U20" s="314"/>
      <c r="V20" s="314"/>
      <c r="W20" s="314"/>
      <c r="X20" s="314"/>
    </row>
    <row r="21" spans="1:24" ht="15.5">
      <c r="A21" s="386" t="s">
        <v>138</v>
      </c>
      <c r="B21" s="387">
        <v>608.24699999999996</v>
      </c>
      <c r="C21" s="387">
        <v>487</v>
      </c>
      <c r="D21" s="388">
        <v>2.672051064652313</v>
      </c>
      <c r="E21" s="408"/>
      <c r="F21" s="314"/>
      <c r="G21" s="314"/>
      <c r="H21" s="314"/>
      <c r="K21" s="386" t="s">
        <v>245</v>
      </c>
      <c r="L21" s="387">
        <v>775.66700000000003</v>
      </c>
      <c r="M21" s="387">
        <v>296.72500000000002</v>
      </c>
      <c r="N21" s="388">
        <v>2.6140938579492796</v>
      </c>
      <c r="P21" s="386" t="s">
        <v>146</v>
      </c>
      <c r="Q21" s="387">
        <v>498.40499999999997</v>
      </c>
      <c r="R21" s="387">
        <v>239.38800000000001</v>
      </c>
      <c r="S21" s="388">
        <v>2.0819965913078349</v>
      </c>
    </row>
    <row r="22" spans="1:24" ht="16" thickBot="1">
      <c r="A22" s="386" t="s">
        <v>154</v>
      </c>
      <c r="B22" s="387">
        <v>567.29100000000005</v>
      </c>
      <c r="C22" s="387">
        <v>2412</v>
      </c>
      <c r="D22" s="388">
        <v>3.391124235595115</v>
      </c>
      <c r="E22" s="314"/>
      <c r="F22" s="314"/>
      <c r="G22" s="314"/>
      <c r="H22" s="314"/>
      <c r="I22" s="314"/>
      <c r="J22" s="314"/>
      <c r="K22" s="386" t="s">
        <v>138</v>
      </c>
      <c r="L22" s="387">
        <v>696.37599999999998</v>
      </c>
      <c r="M22" s="387">
        <v>124.70399999999999</v>
      </c>
      <c r="N22" s="388">
        <v>5.5842314600975111</v>
      </c>
      <c r="P22" s="386" t="s">
        <v>245</v>
      </c>
      <c r="Q22" s="387">
        <v>487.72800000000001</v>
      </c>
      <c r="R22" s="387">
        <v>74.037000000000006</v>
      </c>
      <c r="S22" s="388">
        <v>6.5876251063657358</v>
      </c>
    </row>
    <row r="23" spans="1:24" ht="16" thickBot="1">
      <c r="A23" s="392" t="s">
        <v>222</v>
      </c>
      <c r="B23" s="393">
        <v>191915.215</v>
      </c>
      <c r="C23" s="393">
        <v>266857</v>
      </c>
      <c r="D23" s="394">
        <v>2.6989495112145541</v>
      </c>
      <c r="E23" s="314"/>
      <c r="F23" s="314"/>
      <c r="G23" s="314"/>
      <c r="H23" s="314"/>
      <c r="I23" s="314"/>
      <c r="J23" s="314"/>
      <c r="K23" s="386" t="s">
        <v>152</v>
      </c>
      <c r="L23" s="387">
        <v>633.41</v>
      </c>
      <c r="M23" s="387">
        <v>187.226</v>
      </c>
      <c r="N23" s="388">
        <v>3.3831305481076344</v>
      </c>
      <c r="P23" s="403" t="s">
        <v>405</v>
      </c>
      <c r="Q23" s="404">
        <v>450.73500000000001</v>
      </c>
      <c r="R23" s="404">
        <v>81.7</v>
      </c>
      <c r="S23" s="405">
        <v>5.5169522643818851</v>
      </c>
    </row>
    <row r="24" spans="1:24" ht="15.5">
      <c r="A24"/>
      <c r="B24"/>
      <c r="C24"/>
      <c r="D24"/>
      <c r="E24" s="314"/>
      <c r="F24" s="314"/>
      <c r="G24" s="314"/>
      <c r="H24" s="314"/>
      <c r="I24" s="314"/>
      <c r="J24" s="314"/>
      <c r="K24" s="386" t="s">
        <v>362</v>
      </c>
      <c r="L24" s="387">
        <v>599.28099999999995</v>
      </c>
      <c r="M24" s="387">
        <v>26.681999999999999</v>
      </c>
      <c r="N24" s="388">
        <v>22.460122929315641</v>
      </c>
      <c r="P24" s="386" t="s">
        <v>332</v>
      </c>
      <c r="Q24" s="387">
        <v>411.298</v>
      </c>
      <c r="R24" s="387">
        <v>347.279</v>
      </c>
      <c r="S24" s="388">
        <v>1.1843445759749367</v>
      </c>
    </row>
    <row r="25" spans="1:24" ht="15.5">
      <c r="A25"/>
      <c r="B25"/>
      <c r="C25"/>
      <c r="D25"/>
      <c r="E25" s="314"/>
      <c r="F25" s="314"/>
      <c r="G25" s="314"/>
      <c r="H25" s="314"/>
      <c r="I25" s="314"/>
      <c r="J25" s="314"/>
      <c r="K25" s="386" t="s">
        <v>235</v>
      </c>
      <c r="L25" s="387">
        <v>312.78899999999999</v>
      </c>
      <c r="M25" s="387">
        <v>3.8159999999999998</v>
      </c>
      <c r="N25" s="388">
        <v>81.967767295597483</v>
      </c>
      <c r="P25" s="403" t="s">
        <v>147</v>
      </c>
      <c r="Q25" s="404">
        <v>409.66399999999999</v>
      </c>
      <c r="R25" s="404">
        <v>45.607999999999997</v>
      </c>
      <c r="S25" s="405">
        <v>8.9822838098579201</v>
      </c>
    </row>
    <row r="26" spans="1:24" ht="15.5">
      <c r="A26"/>
      <c r="B26"/>
      <c r="C26"/>
      <c r="D26"/>
      <c r="E26" s="314"/>
      <c r="F26" s="314"/>
      <c r="G26" s="314"/>
      <c r="H26" s="314"/>
      <c r="I26" s="314"/>
      <c r="J26" s="314"/>
      <c r="K26" s="403" t="s">
        <v>247</v>
      </c>
      <c r="L26" s="404">
        <v>305.16300000000001</v>
      </c>
      <c r="M26" s="404">
        <v>81.399000000000001</v>
      </c>
      <c r="N26" s="405">
        <v>3.7489772601629014</v>
      </c>
      <c r="P26" s="403" t="s">
        <v>159</v>
      </c>
      <c r="Q26" s="404">
        <v>285.44299999999998</v>
      </c>
      <c r="R26" s="404">
        <v>55.469000000000001</v>
      </c>
      <c r="S26" s="405">
        <v>5.145991454686401</v>
      </c>
    </row>
    <row r="27" spans="1:24" ht="16" thickBot="1">
      <c r="E27" s="314"/>
      <c r="F27" s="314"/>
      <c r="G27" s="314"/>
      <c r="H27" s="314"/>
      <c r="I27" s="314"/>
      <c r="J27" s="314"/>
      <c r="K27" s="386" t="s">
        <v>146</v>
      </c>
      <c r="L27" s="387">
        <v>227.53399999999999</v>
      </c>
      <c r="M27" s="387">
        <v>67.307000000000002</v>
      </c>
      <c r="N27" s="388">
        <v>3.3805399141248307</v>
      </c>
      <c r="O27" s="314"/>
      <c r="P27" s="386" t="s">
        <v>461</v>
      </c>
      <c r="Q27" s="387">
        <v>184.249</v>
      </c>
      <c r="R27" s="387">
        <v>10.736000000000001</v>
      </c>
      <c r="S27" s="388">
        <v>17.16179210134128</v>
      </c>
    </row>
    <row r="28" spans="1:24" ht="16" thickBot="1">
      <c r="A28" s="314"/>
      <c r="B28" s="314"/>
      <c r="C28" s="314"/>
      <c r="D28" s="314"/>
      <c r="E28" s="314"/>
      <c r="F28" s="314"/>
      <c r="G28" s="314"/>
      <c r="H28" s="314"/>
      <c r="I28" s="314"/>
      <c r="J28" s="314"/>
      <c r="K28" s="392" t="s">
        <v>222</v>
      </c>
      <c r="L28" s="393">
        <v>74696.667000000001</v>
      </c>
      <c r="M28" s="393">
        <v>14964.701999999999</v>
      </c>
      <c r="N28" s="394">
        <v>4.9915238539330753</v>
      </c>
      <c r="O28" s="314"/>
      <c r="P28" s="392" t="s">
        <v>222</v>
      </c>
      <c r="Q28" s="393">
        <v>45208.245999999999</v>
      </c>
      <c r="R28" s="393">
        <v>10667.078</v>
      </c>
      <c r="S28" s="394">
        <v>4.2381096303973775</v>
      </c>
    </row>
    <row r="29" spans="1:24">
      <c r="A29" s="314"/>
      <c r="B29" s="314"/>
      <c r="C29" s="314"/>
      <c r="D29" s="314"/>
      <c r="E29" s="314"/>
      <c r="F29" s="314"/>
      <c r="G29" s="314"/>
      <c r="H29" s="314"/>
      <c r="I29" s="314"/>
      <c r="J29" s="314"/>
      <c r="K29"/>
      <c r="L29"/>
      <c r="M29"/>
      <c r="N29"/>
      <c r="O29" s="314"/>
      <c r="P29"/>
      <c r="Q29"/>
      <c r="R29"/>
      <c r="S29"/>
    </row>
    <row r="30" spans="1:24">
      <c r="A30"/>
      <c r="B30"/>
      <c r="C30"/>
      <c r="D30"/>
      <c r="E30"/>
      <c r="F30"/>
      <c r="G30"/>
      <c r="H30"/>
      <c r="I30"/>
      <c r="J30"/>
      <c r="K30"/>
      <c r="L30"/>
      <c r="M30"/>
      <c r="N30"/>
      <c r="O30" s="314"/>
      <c r="P30"/>
      <c r="Q30"/>
      <c r="R30"/>
      <c r="S30"/>
    </row>
    <row r="31" spans="1:24">
      <c r="A31"/>
      <c r="B31"/>
      <c r="C31"/>
      <c r="D31"/>
      <c r="E31"/>
      <c r="F31"/>
      <c r="G31"/>
      <c r="H31"/>
      <c r="I31"/>
      <c r="J31"/>
      <c r="K31"/>
      <c r="L31"/>
      <c r="M31"/>
      <c r="N31"/>
      <c r="O31" s="314"/>
      <c r="P31"/>
      <c r="Q31"/>
      <c r="R31"/>
      <c r="S31"/>
    </row>
    <row r="32" spans="1:24">
      <c r="A32"/>
      <c r="B32"/>
      <c r="C32"/>
      <c r="D32"/>
      <c r="E32"/>
      <c r="F32"/>
      <c r="G32"/>
      <c r="H32"/>
      <c r="I32"/>
      <c r="J32"/>
      <c r="K32"/>
      <c r="L32"/>
      <c r="M32"/>
      <c r="N32"/>
      <c r="O32" s="314"/>
      <c r="P32"/>
      <c r="Q32"/>
      <c r="R32"/>
      <c r="S32"/>
    </row>
    <row r="33" spans="1:19">
      <c r="A33"/>
      <c r="B33"/>
      <c r="C33"/>
      <c r="D33"/>
      <c r="E33"/>
      <c r="F33"/>
      <c r="G33"/>
      <c r="H33"/>
      <c r="I33"/>
      <c r="J33"/>
      <c r="K33"/>
      <c r="L33"/>
      <c r="M33"/>
      <c r="N33"/>
      <c r="O33" s="314"/>
      <c r="P33"/>
      <c r="Q33"/>
      <c r="R33"/>
      <c r="S33"/>
    </row>
    <row r="34" spans="1:19">
      <c r="A34"/>
      <c r="B34"/>
      <c r="C34"/>
      <c r="D34"/>
      <c r="E34"/>
      <c r="F34"/>
      <c r="G34"/>
      <c r="H34"/>
      <c r="I34"/>
      <c r="J34"/>
      <c r="K34"/>
      <c r="L34"/>
      <c r="M34"/>
      <c r="N34"/>
      <c r="O34" s="314"/>
      <c r="P34"/>
      <c r="Q34"/>
      <c r="R34"/>
      <c r="S34"/>
    </row>
    <row r="35" spans="1:19">
      <c r="A35"/>
      <c r="B35"/>
      <c r="C35"/>
      <c r="D35"/>
      <c r="E35"/>
      <c r="F35"/>
      <c r="G35"/>
      <c r="H35"/>
      <c r="I35"/>
      <c r="J35"/>
      <c r="K35"/>
      <c r="L35"/>
      <c r="M35"/>
      <c r="N35"/>
      <c r="O35" s="314"/>
      <c r="P35"/>
      <c r="Q35"/>
      <c r="R35"/>
      <c r="S35"/>
    </row>
    <row r="36" spans="1:19">
      <c r="A36"/>
      <c r="B36"/>
      <c r="C36"/>
      <c r="D36"/>
      <c r="E36"/>
      <c r="F36"/>
      <c r="G36"/>
      <c r="H36"/>
      <c r="I36"/>
      <c r="J36"/>
      <c r="K36"/>
      <c r="L36"/>
      <c r="M36"/>
      <c r="N36"/>
      <c r="O36" s="314"/>
    </row>
    <row r="37" spans="1:19">
      <c r="A37"/>
      <c r="B37"/>
      <c r="C37"/>
      <c r="D37"/>
      <c r="E37"/>
      <c r="F37"/>
      <c r="G37"/>
      <c r="H37"/>
      <c r="I37"/>
      <c r="J37"/>
      <c r="K37"/>
      <c r="L37"/>
      <c r="M37"/>
      <c r="N37"/>
      <c r="O37" s="314"/>
    </row>
    <row r="38" spans="1:19">
      <c r="A38"/>
      <c r="B38"/>
      <c r="C38"/>
      <c r="D38"/>
      <c r="E38"/>
      <c r="F38"/>
      <c r="G38"/>
      <c r="H38"/>
      <c r="I38"/>
      <c r="J38"/>
      <c r="K38"/>
      <c r="L38"/>
      <c r="M38"/>
      <c r="N38"/>
      <c r="O38" s="314"/>
    </row>
    <row r="39" spans="1:19">
      <c r="A39"/>
      <c r="B39"/>
      <c r="C39"/>
      <c r="D39"/>
      <c r="E39"/>
      <c r="F39"/>
      <c r="G39"/>
      <c r="H39"/>
      <c r="I39"/>
      <c r="J39"/>
      <c r="K39"/>
      <c r="L39"/>
      <c r="M39"/>
      <c r="N39"/>
      <c r="O39" s="314"/>
    </row>
    <row r="40" spans="1:19">
      <c r="A40"/>
      <c r="B40"/>
      <c r="C40"/>
      <c r="D40"/>
      <c r="E40"/>
      <c r="F40"/>
      <c r="G40"/>
      <c r="H40"/>
      <c r="I40"/>
      <c r="J40"/>
      <c r="K40"/>
    </row>
    <row r="41" spans="1:19">
      <c r="A41"/>
      <c r="B41"/>
      <c r="C41"/>
      <c r="D41"/>
      <c r="E41"/>
      <c r="F41"/>
      <c r="G41"/>
      <c r="H41"/>
      <c r="I41"/>
      <c r="J41"/>
      <c r="K41"/>
      <c r="L41" s="314"/>
    </row>
    <row r="42" spans="1:19">
      <c r="A42"/>
      <c r="B42"/>
      <c r="C42"/>
      <c r="D42"/>
      <c r="E42"/>
      <c r="F42"/>
      <c r="G42"/>
      <c r="H42"/>
      <c r="I42"/>
      <c r="J42"/>
      <c r="K42"/>
      <c r="L42" s="314"/>
    </row>
    <row r="43" spans="1:19">
      <c r="A43"/>
      <c r="B43"/>
      <c r="C43"/>
      <c r="D43"/>
      <c r="E43"/>
      <c r="F43"/>
      <c r="G43"/>
      <c r="H43"/>
      <c r="I43"/>
      <c r="J43"/>
      <c r="K43"/>
      <c r="L43" s="314"/>
    </row>
    <row r="44" spans="1:19">
      <c r="A44"/>
      <c r="B44"/>
      <c r="C44"/>
      <c r="D44"/>
      <c r="E44"/>
      <c r="F44"/>
      <c r="G44"/>
      <c r="H44"/>
      <c r="I44"/>
      <c r="J44"/>
      <c r="K44"/>
      <c r="L44" s="314"/>
    </row>
    <row r="45" spans="1:19">
      <c r="A45"/>
      <c r="B45"/>
      <c r="C45"/>
      <c r="D45"/>
      <c r="E45"/>
      <c r="F45"/>
      <c r="G45"/>
      <c r="H45"/>
      <c r="I45"/>
      <c r="J45"/>
      <c r="K45"/>
      <c r="L45" s="314"/>
    </row>
    <row r="46" spans="1:19">
      <c r="A46"/>
      <c r="B46"/>
      <c r="C46"/>
      <c r="D46"/>
      <c r="E46"/>
      <c r="F46"/>
      <c r="G46"/>
      <c r="H46"/>
      <c r="I46"/>
      <c r="J46"/>
      <c r="K46"/>
      <c r="L46" s="314"/>
    </row>
    <row r="47" spans="1:19">
      <c r="A47"/>
      <c r="B47"/>
      <c r="C47"/>
      <c r="D47"/>
      <c r="E47"/>
      <c r="F47"/>
      <c r="G47"/>
      <c r="H47"/>
      <c r="I47"/>
      <c r="J47"/>
      <c r="K47"/>
      <c r="L47" s="314"/>
    </row>
    <row r="48" spans="1:19">
      <c r="A48"/>
      <c r="B48"/>
      <c r="C48"/>
      <c r="D48"/>
      <c r="E48"/>
      <c r="F48"/>
      <c r="G48"/>
      <c r="H48"/>
      <c r="I48"/>
      <c r="J48"/>
      <c r="K48"/>
      <c r="L48" s="314"/>
    </row>
    <row r="49" spans="1:12">
      <c r="A49"/>
      <c r="B49"/>
      <c r="C49"/>
      <c r="D49"/>
      <c r="E49"/>
      <c r="F49"/>
      <c r="G49"/>
      <c r="H49"/>
      <c r="I49"/>
      <c r="J49"/>
      <c r="K49"/>
      <c r="L49" s="314"/>
    </row>
    <row r="50" spans="1:12">
      <c r="A50"/>
      <c r="B50"/>
      <c r="C50"/>
      <c r="D50"/>
      <c r="E50"/>
      <c r="F50"/>
      <c r="G50"/>
      <c r="H50"/>
      <c r="I50"/>
      <c r="J50"/>
      <c r="K50"/>
      <c r="L50" s="314"/>
    </row>
    <row r="51" spans="1:12">
      <c r="A51"/>
      <c r="B51"/>
      <c r="C51"/>
      <c r="D51"/>
      <c r="E51"/>
      <c r="F51"/>
      <c r="G51"/>
      <c r="H51"/>
      <c r="I51"/>
      <c r="J51"/>
      <c r="K51"/>
      <c r="L51" s="314"/>
    </row>
    <row r="52" spans="1:12">
      <c r="A52"/>
      <c r="B52"/>
      <c r="C52"/>
      <c r="D52"/>
      <c r="E52"/>
      <c r="F52"/>
      <c r="G52"/>
      <c r="H52"/>
      <c r="I52"/>
      <c r="J52"/>
      <c r="K52"/>
      <c r="L52" s="314"/>
    </row>
    <row r="53" spans="1:12">
      <c r="A53"/>
      <c r="B53"/>
      <c r="C53"/>
      <c r="D53"/>
      <c r="E53"/>
      <c r="F53"/>
      <c r="G53"/>
      <c r="H53"/>
      <c r="I53"/>
      <c r="J53"/>
      <c r="K53"/>
      <c r="L53" s="314"/>
    </row>
    <row r="54" spans="1:12">
      <c r="A54"/>
      <c r="B54"/>
      <c r="C54"/>
      <c r="D54"/>
      <c r="E54"/>
      <c r="F54"/>
      <c r="G54"/>
      <c r="H54"/>
      <c r="I54"/>
      <c r="J54"/>
      <c r="K54"/>
      <c r="L54" s="314"/>
    </row>
    <row r="55" spans="1:12">
      <c r="A55"/>
      <c r="B55"/>
      <c r="C55"/>
      <c r="D55"/>
      <c r="E55"/>
      <c r="F55"/>
      <c r="G55"/>
      <c r="H55"/>
      <c r="I55"/>
      <c r="J55"/>
      <c r="K55"/>
      <c r="L55" s="314"/>
    </row>
    <row r="56" spans="1:12">
      <c r="A56"/>
      <c r="B56"/>
      <c r="C56"/>
      <c r="D56"/>
      <c r="E56"/>
      <c r="F56"/>
      <c r="G56"/>
      <c r="H56"/>
      <c r="I56"/>
      <c r="J56"/>
      <c r="K56"/>
      <c r="L56" s="314"/>
    </row>
    <row r="57" spans="1:12">
      <c r="A57"/>
      <c r="B57"/>
      <c r="C57"/>
      <c r="D57"/>
      <c r="E57"/>
      <c r="F57"/>
      <c r="G57"/>
      <c r="H57"/>
      <c r="I57"/>
      <c r="J57"/>
      <c r="K57"/>
      <c r="L57" s="314"/>
    </row>
    <row r="58" spans="1:12">
      <c r="A58"/>
      <c r="B58"/>
      <c r="C58"/>
      <c r="D58"/>
      <c r="E58"/>
      <c r="F58"/>
      <c r="G58"/>
      <c r="H58"/>
      <c r="I58"/>
      <c r="J58"/>
      <c r="K58"/>
      <c r="L58" s="314"/>
    </row>
    <row r="59" spans="1:12">
      <c r="A59"/>
      <c r="B59"/>
      <c r="C59"/>
      <c r="D59"/>
      <c r="E59"/>
      <c r="F59"/>
      <c r="G59"/>
      <c r="H59"/>
      <c r="I59"/>
      <c r="J59"/>
      <c r="K59"/>
      <c r="L59" s="314"/>
    </row>
    <row r="60" spans="1:12">
      <c r="A60"/>
      <c r="B60"/>
      <c r="C60"/>
      <c r="D60"/>
      <c r="E60"/>
      <c r="F60"/>
      <c r="G60"/>
      <c r="H60"/>
      <c r="I60"/>
      <c r="J60"/>
      <c r="K60"/>
      <c r="L60" s="314"/>
    </row>
    <row r="61" spans="1:12">
      <c r="A61"/>
      <c r="B61"/>
      <c r="C61"/>
      <c r="D61"/>
      <c r="E61"/>
      <c r="F61"/>
      <c r="G61"/>
      <c r="H61"/>
      <c r="I61"/>
      <c r="J61"/>
      <c r="K61"/>
      <c r="L61" s="314"/>
    </row>
    <row r="62" spans="1:12">
      <c r="A62"/>
      <c r="B62"/>
      <c r="C62"/>
      <c r="D62"/>
      <c r="E62"/>
      <c r="F62"/>
      <c r="G62"/>
      <c r="H62"/>
      <c r="I62"/>
      <c r="J62"/>
      <c r="K62"/>
      <c r="L62" s="314"/>
    </row>
    <row r="63" spans="1:12">
      <c r="A63"/>
      <c r="B63"/>
      <c r="C63"/>
      <c r="D63"/>
      <c r="E63"/>
      <c r="F63"/>
      <c r="G63"/>
      <c r="H63"/>
      <c r="I63"/>
      <c r="J63"/>
      <c r="K63"/>
      <c r="L63" s="314"/>
    </row>
    <row r="64" spans="1:12">
      <c r="A64"/>
      <c r="B64"/>
      <c r="C64"/>
      <c r="D64"/>
      <c r="E64"/>
      <c r="F64"/>
      <c r="G64"/>
      <c r="H64"/>
      <c r="I64"/>
      <c r="J64"/>
      <c r="K64"/>
      <c r="L64" s="314"/>
    </row>
    <row r="65" spans="1:12">
      <c r="A65"/>
      <c r="B65"/>
      <c r="C65"/>
      <c r="D65"/>
      <c r="E65"/>
      <c r="F65"/>
      <c r="G65"/>
      <c r="H65"/>
      <c r="I65"/>
      <c r="J65"/>
      <c r="K65"/>
      <c r="L65" s="314"/>
    </row>
    <row r="66" spans="1:12">
      <c r="A66"/>
      <c r="B66"/>
      <c r="C66"/>
      <c r="D66"/>
      <c r="E66"/>
      <c r="F66"/>
      <c r="G66"/>
      <c r="H66"/>
      <c r="I66"/>
      <c r="J66"/>
      <c r="K66"/>
      <c r="L66" s="314"/>
    </row>
    <row r="67" spans="1:12">
      <c r="A67"/>
      <c r="B67"/>
      <c r="C67"/>
      <c r="D67"/>
      <c r="E67"/>
      <c r="F67"/>
      <c r="G67"/>
      <c r="H67"/>
      <c r="I67"/>
      <c r="J67"/>
      <c r="K67"/>
      <c r="L67" s="314"/>
    </row>
    <row r="68" spans="1:12">
      <c r="A68"/>
      <c r="B68"/>
      <c r="C68"/>
      <c r="D68"/>
      <c r="E68"/>
      <c r="F68"/>
      <c r="G68"/>
      <c r="H68"/>
      <c r="I68"/>
      <c r="J68"/>
      <c r="K68"/>
      <c r="L68" s="314"/>
    </row>
    <row r="69" spans="1:12">
      <c r="A69"/>
      <c r="B69"/>
      <c r="C69"/>
      <c r="D69"/>
      <c r="E69"/>
      <c r="F69"/>
      <c r="G69"/>
      <c r="H69"/>
      <c r="I69"/>
      <c r="J69"/>
      <c r="K69"/>
      <c r="L69" s="314"/>
    </row>
    <row r="70" spans="1:12">
      <c r="A70"/>
      <c r="B70"/>
      <c r="C70"/>
      <c r="D70"/>
      <c r="E70"/>
      <c r="F70"/>
      <c r="G70"/>
      <c r="H70"/>
      <c r="I70"/>
      <c r="J70"/>
      <c r="K70"/>
      <c r="L70" s="314"/>
    </row>
    <row r="71" spans="1:12">
      <c r="A71"/>
      <c r="B71"/>
      <c r="C71"/>
      <c r="D71"/>
      <c r="E71"/>
      <c r="F71"/>
      <c r="G71"/>
      <c r="H71"/>
      <c r="I71"/>
      <c r="J71"/>
      <c r="K71"/>
      <c r="L71" s="314"/>
    </row>
    <row r="72" spans="1:12">
      <c r="A72"/>
      <c r="B72"/>
      <c r="C72"/>
      <c r="D72"/>
      <c r="E72"/>
      <c r="F72"/>
      <c r="G72"/>
      <c r="H72"/>
      <c r="I72"/>
      <c r="J72"/>
      <c r="K72"/>
      <c r="L72" s="31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4"/>
      <c r="B152" s="314"/>
      <c r="C152" s="314"/>
      <c r="D152" s="314"/>
      <c r="E152" s="314"/>
      <c r="F152" s="314"/>
      <c r="G152" s="314"/>
      <c r="H152" s="314"/>
      <c r="I152" s="314"/>
      <c r="J152" s="314"/>
      <c r="K152" s="314"/>
    </row>
    <row r="153" spans="1:11">
      <c r="A153" s="314"/>
      <c r="B153" s="314"/>
      <c r="C153" s="314"/>
      <c r="D153" s="314"/>
      <c r="E153" s="314"/>
      <c r="F153" s="314"/>
      <c r="G153" s="314"/>
      <c r="H153" s="314"/>
      <c r="I153" s="314"/>
      <c r="J153" s="314"/>
      <c r="K153" s="314"/>
    </row>
    <row r="154" spans="1:11">
      <c r="A154" s="314"/>
      <c r="B154" s="314"/>
      <c r="C154" s="314"/>
      <c r="D154" s="314"/>
      <c r="E154" s="314"/>
      <c r="F154" s="314"/>
      <c r="G154" s="314"/>
      <c r="H154" s="314"/>
      <c r="I154" s="314"/>
      <c r="J154" s="314"/>
      <c r="K154" s="314"/>
    </row>
    <row r="155" spans="1:11">
      <c r="A155" s="314"/>
      <c r="B155" s="314"/>
      <c r="C155" s="314"/>
      <c r="D155" s="314"/>
      <c r="E155" s="314"/>
      <c r="F155" s="314"/>
      <c r="G155" s="314"/>
      <c r="H155" s="314"/>
      <c r="I155" s="314"/>
      <c r="J155" s="314"/>
      <c r="K155" s="314"/>
    </row>
    <row r="156" spans="1:11">
      <c r="A156" s="314"/>
      <c r="B156" s="314"/>
      <c r="C156" s="314"/>
      <c r="D156" s="314"/>
      <c r="E156" s="314"/>
      <c r="F156" s="314"/>
      <c r="G156" s="314"/>
      <c r="H156" s="314"/>
      <c r="I156" s="314"/>
      <c r="J156" s="314"/>
      <c r="K156" s="314"/>
    </row>
    <row r="157" spans="1:11">
      <c r="A157" s="314"/>
      <c r="B157" s="314"/>
      <c r="C157" s="314"/>
      <c r="D157" s="314"/>
      <c r="E157" s="314"/>
      <c r="F157" s="314"/>
      <c r="G157" s="314"/>
      <c r="H157" s="314"/>
      <c r="I157" s="314"/>
      <c r="J157" s="314"/>
      <c r="K157" s="314"/>
    </row>
    <row r="158" spans="1:11">
      <c r="A158" s="314"/>
      <c r="B158" s="314"/>
      <c r="C158" s="314"/>
      <c r="D158" s="314"/>
      <c r="E158" s="314"/>
      <c r="F158" s="314"/>
      <c r="G158" s="314"/>
      <c r="H158" s="314"/>
      <c r="I158" s="314"/>
      <c r="J158" s="314"/>
      <c r="K158" s="314"/>
    </row>
    <row r="159" spans="1:11">
      <c r="A159" s="314"/>
      <c r="B159" s="314"/>
      <c r="C159" s="314"/>
      <c r="D159" s="314"/>
      <c r="E159" s="314"/>
      <c r="F159" s="314"/>
      <c r="G159" s="314"/>
      <c r="H159" s="314"/>
      <c r="I159" s="314"/>
      <c r="J159" s="314"/>
      <c r="K159" s="314"/>
    </row>
    <row r="160" spans="1:11">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33" t="s">
        <v>407</v>
      </c>
      <c r="B5" s="1333"/>
      <c r="C5" s="1333"/>
      <c r="D5" s="1333"/>
      <c r="E5" s="1333"/>
      <c r="F5" s="1333"/>
      <c r="H5" s="61" t="s">
        <v>228</v>
      </c>
    </row>
    <row r="6" spans="1:20" ht="15.75" customHeight="1" thickBot="1">
      <c r="A6" s="1334" t="s">
        <v>115</v>
      </c>
      <c r="B6" s="1326" t="s">
        <v>408</v>
      </c>
      <c r="C6" s="1327"/>
      <c r="D6" s="1328"/>
      <c r="E6" s="1329" t="s">
        <v>409</v>
      </c>
      <c r="F6" s="1331" t="s">
        <v>410</v>
      </c>
    </row>
    <row r="7" spans="1:20" ht="21" customHeight="1" thickBot="1">
      <c r="A7" s="1335"/>
      <c r="B7" s="198" t="s">
        <v>218</v>
      </c>
      <c r="C7" s="198" t="s">
        <v>220</v>
      </c>
      <c r="D7" s="198" t="s">
        <v>221</v>
      </c>
      <c r="E7" s="1336"/>
      <c r="F7" s="1337"/>
    </row>
    <row r="8" spans="1:20" ht="17.25" customHeight="1" thickBot="1">
      <c r="A8" s="96" t="s">
        <v>116</v>
      </c>
      <c r="B8" s="204">
        <v>14377.906000000001</v>
      </c>
      <c r="C8" s="199">
        <v>5387.8370000000004</v>
      </c>
      <c r="D8" s="102">
        <f t="shared" ref="D8:D13" si="0">(C8/B8)*100</f>
        <v>37.473029800027909</v>
      </c>
      <c r="E8" s="199">
        <v>16711.374</v>
      </c>
      <c r="F8" s="102">
        <f t="shared" ref="F8:F13" si="1">((B8-E8)/E8)*100</f>
        <v>-13.963352145670363</v>
      </c>
      <c r="H8" s="65" t="s">
        <v>117</v>
      </c>
    </row>
    <row r="9" spans="1:20" ht="18" customHeight="1" thickBot="1">
      <c r="A9" s="96" t="s">
        <v>118</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05">
        <v>12049</v>
      </c>
      <c r="C10" s="77">
        <v>0</v>
      </c>
      <c r="D10" s="103">
        <f t="shared" si="0"/>
        <v>0</v>
      </c>
      <c r="E10" s="77">
        <v>14811</v>
      </c>
      <c r="F10" s="103">
        <f t="shared" si="1"/>
        <v>-18.648301937748972</v>
      </c>
      <c r="O10"/>
      <c r="P10"/>
      <c r="Q10"/>
      <c r="R10"/>
      <c r="S10"/>
      <c r="T10"/>
    </row>
    <row r="11" spans="1:20" ht="17.25" customHeight="1" thickBot="1">
      <c r="A11" s="96" t="s">
        <v>119</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33" t="s">
        <v>413</v>
      </c>
      <c r="B18" s="1333"/>
      <c r="C18" s="1333"/>
      <c r="D18" s="1333"/>
      <c r="E18" s="1333"/>
      <c r="F18" s="1333"/>
      <c r="K18"/>
      <c r="L18"/>
      <c r="M18"/>
      <c r="O18"/>
      <c r="P18"/>
      <c r="Q18"/>
      <c r="R18"/>
      <c r="S18"/>
      <c r="T18"/>
    </row>
    <row r="19" spans="1:20" ht="16.5" customHeight="1" thickBot="1">
      <c r="A19" s="1324" t="s">
        <v>122</v>
      </c>
      <c r="B19" s="1326" t="s">
        <v>408</v>
      </c>
      <c r="C19" s="1327"/>
      <c r="D19" s="1328"/>
      <c r="E19" s="1329" t="s">
        <v>409</v>
      </c>
      <c r="F19" s="1331" t="s">
        <v>410</v>
      </c>
      <c r="K19"/>
      <c r="L19"/>
      <c r="M19"/>
      <c r="O19"/>
      <c r="P19"/>
      <c r="Q19"/>
      <c r="R19"/>
      <c r="S19"/>
      <c r="T19"/>
    </row>
    <row r="20" spans="1:20" ht="21" customHeight="1" thickBot="1">
      <c r="A20" s="1325"/>
      <c r="B20" s="94" t="s">
        <v>218</v>
      </c>
      <c r="C20" s="94" t="s">
        <v>323</v>
      </c>
      <c r="D20" s="94" t="s">
        <v>324</v>
      </c>
      <c r="E20" s="1330"/>
      <c r="F20" s="1332"/>
      <c r="K20"/>
      <c r="L20"/>
      <c r="M20"/>
      <c r="O20"/>
      <c r="P20"/>
      <c r="Q20"/>
      <c r="R20"/>
      <c r="S20"/>
      <c r="T20"/>
    </row>
    <row r="21" spans="1:20" ht="14.5" thickBot="1">
      <c r="A21" s="18" t="s">
        <v>116</v>
      </c>
      <c r="B21" s="205">
        <v>41721.821000000004</v>
      </c>
      <c r="C21" s="201">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214</v>
      </c>
      <c r="B23" s="205">
        <v>40226</v>
      </c>
      <c r="C23" s="202">
        <v>0</v>
      </c>
      <c r="D23" s="102">
        <f t="shared" si="2"/>
        <v>0</v>
      </c>
      <c r="E23" s="77">
        <v>32923</v>
      </c>
      <c r="F23" s="102">
        <f t="shared" si="3"/>
        <v>22.182061173040125</v>
      </c>
      <c r="O23"/>
      <c r="P23"/>
      <c r="Q23"/>
      <c r="R23"/>
      <c r="S23"/>
      <c r="T23"/>
    </row>
    <row r="24" spans="1:20" ht="14.5" thickBot="1">
      <c r="A24" s="18" t="s">
        <v>119</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120</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121</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326</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23"/>
      <c r="D30" s="1323"/>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23"/>
      <c r="C41" s="1323"/>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38" t="s">
        <v>411</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row>
    <row r="3" spans="1:24" ht="15.75" customHeight="1">
      <c r="A3" s="1339" t="s">
        <v>412</v>
      </c>
      <c r="B3" s="1339"/>
      <c r="C3" s="1339"/>
      <c r="D3" s="1339"/>
      <c r="E3" s="1339"/>
      <c r="F3" s="1339"/>
      <c r="P3" s="36"/>
    </row>
    <row r="4" spans="1:24" ht="4.5" customHeight="1">
      <c r="A4" s="37"/>
      <c r="B4" s="37"/>
      <c r="C4" s="35"/>
      <c r="D4" s="35"/>
    </row>
    <row r="5" spans="1:24" ht="14.5" thickBot="1">
      <c r="A5" s="38" t="s">
        <v>124</v>
      </c>
      <c r="B5" s="1340" t="s">
        <v>125</v>
      </c>
      <c r="C5" s="1340"/>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406</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5">
      <c r="A35"/>
      <c r="B35"/>
      <c r="C35"/>
      <c r="D35"/>
      <c r="E35"/>
      <c r="F35"/>
      <c r="G35"/>
      <c r="H35"/>
      <c r="I35"/>
      <c r="J35"/>
      <c r="K35"/>
      <c r="L35"/>
      <c r="M35"/>
      <c r="N35"/>
      <c r="O35"/>
      <c r="P35" s="51" t="s">
        <v>247</v>
      </c>
      <c r="Q35" s="52">
        <v>1346.011</v>
      </c>
      <c r="R35" s="52">
        <v>307.959</v>
      </c>
      <c r="S35" s="62">
        <v>4.3707474046869876</v>
      </c>
    </row>
    <row r="36" spans="1:19" ht="16"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422</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423</v>
      </c>
      <c r="B60">
        <v>2319</v>
      </c>
      <c r="C60">
        <v>1958</v>
      </c>
      <c r="D60"/>
      <c r="E60"/>
      <c r="F60"/>
      <c r="G60"/>
      <c r="H60"/>
      <c r="I60"/>
      <c r="J60"/>
      <c r="K60"/>
      <c r="L60"/>
      <c r="M60"/>
      <c r="P60"/>
      <c r="Q60"/>
      <c r="R60"/>
      <c r="S60"/>
    </row>
    <row r="61" spans="1:19">
      <c r="A61" t="s">
        <v>424</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425</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426</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427</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428</v>
      </c>
      <c r="B88">
        <v>30695</v>
      </c>
      <c r="C88">
        <v>8246</v>
      </c>
      <c r="D88"/>
      <c r="E88"/>
      <c r="F88"/>
      <c r="G88"/>
      <c r="H88"/>
      <c r="I88"/>
      <c r="J88"/>
      <c r="K88"/>
      <c r="L88"/>
      <c r="M88"/>
    </row>
    <row r="89" spans="1:13">
      <c r="A89" t="s">
        <v>429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38" t="s">
        <v>414</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c r="Y2" s="1338"/>
      <c r="Z2" s="1338"/>
      <c r="AA2" s="1338"/>
    </row>
    <row r="3" spans="1:27" ht="18" customHeight="1">
      <c r="A3" s="1341" t="s">
        <v>412</v>
      </c>
      <c r="B3" s="1341"/>
      <c r="C3" s="1341"/>
      <c r="D3" s="1341"/>
      <c r="E3" s="1341"/>
      <c r="F3" s="1341"/>
      <c r="G3" s="134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405</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33" t="s">
        <v>417</v>
      </c>
      <c r="B5" s="1333"/>
      <c r="C5" s="1333"/>
      <c r="D5" s="1333"/>
      <c r="E5" s="1333"/>
      <c r="F5" s="1333"/>
      <c r="H5" s="61" t="s">
        <v>228</v>
      </c>
    </row>
    <row r="6" spans="1:20" ht="15.75" customHeight="1" thickBot="1">
      <c r="A6" s="1334" t="s">
        <v>115</v>
      </c>
      <c r="B6" s="1326" t="s">
        <v>419</v>
      </c>
      <c r="C6" s="1327"/>
      <c r="D6" s="1328"/>
      <c r="E6" s="1329" t="s">
        <v>363</v>
      </c>
      <c r="F6" s="1331" t="s">
        <v>364</v>
      </c>
    </row>
    <row r="7" spans="1:20" ht="21" customHeight="1" thickBot="1">
      <c r="A7" s="1342"/>
      <c r="B7" s="140" t="s">
        <v>218</v>
      </c>
      <c r="C7" s="140" t="s">
        <v>220</v>
      </c>
      <c r="D7" s="140" t="s">
        <v>221</v>
      </c>
      <c r="E7" s="1330"/>
      <c r="F7" s="1332"/>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33" t="s">
        <v>418</v>
      </c>
      <c r="B18" s="1333"/>
      <c r="C18" s="1333"/>
      <c r="D18" s="1333"/>
      <c r="E18" s="1333"/>
      <c r="F18" s="1333"/>
      <c r="K18"/>
      <c r="L18"/>
      <c r="M18"/>
      <c r="N18"/>
      <c r="O18"/>
      <c r="P18"/>
      <c r="Q18"/>
      <c r="R18"/>
      <c r="S18"/>
      <c r="T18"/>
    </row>
    <row r="19" spans="1:20" ht="16.5" customHeight="1" thickBot="1">
      <c r="A19" s="1324" t="s">
        <v>122</v>
      </c>
      <c r="B19" s="1326" t="s">
        <v>419</v>
      </c>
      <c r="C19" s="1327"/>
      <c r="D19" s="1328"/>
      <c r="E19" s="1329" t="s">
        <v>363</v>
      </c>
      <c r="F19" s="1331" t="s">
        <v>364</v>
      </c>
      <c r="I19"/>
      <c r="J19"/>
      <c r="K19"/>
      <c r="L19"/>
      <c r="M19"/>
      <c r="N19"/>
      <c r="O19"/>
      <c r="P19"/>
      <c r="Q19"/>
      <c r="R19"/>
      <c r="S19"/>
      <c r="T19"/>
    </row>
    <row r="20" spans="1:20" ht="21" customHeight="1" thickBot="1">
      <c r="A20" s="1325"/>
      <c r="B20" s="94" t="s">
        <v>218</v>
      </c>
      <c r="C20" s="94" t="s">
        <v>323</v>
      </c>
      <c r="D20" s="94" t="s">
        <v>324</v>
      </c>
      <c r="E20" s="1330"/>
      <c r="F20" s="1332"/>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43"/>
      <c r="B27" s="1343"/>
      <c r="C27" s="1343"/>
      <c r="D27" s="1343"/>
      <c r="E27" s="1343"/>
      <c r="F27" s="134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23"/>
      <c r="D32" s="1323"/>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23"/>
      <c r="C43" s="1323"/>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38" t="s">
        <v>415</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row>
    <row r="3" spans="1:24" ht="15.75" customHeight="1">
      <c r="A3" s="1339" t="s">
        <v>416</v>
      </c>
      <c r="B3" s="1339"/>
      <c r="C3" s="1339"/>
      <c r="D3" s="1339"/>
      <c r="E3" s="1339"/>
      <c r="F3" s="1339"/>
      <c r="P3" s="36"/>
    </row>
    <row r="4" spans="1:24" ht="4.5" customHeight="1">
      <c r="A4" s="37"/>
      <c r="B4" s="37"/>
      <c r="C4" s="35"/>
      <c r="D4" s="35"/>
    </row>
    <row r="5" spans="1:24" ht="14.5" thickBot="1">
      <c r="A5" s="38" t="s">
        <v>124</v>
      </c>
      <c r="B5" s="1340" t="s">
        <v>125</v>
      </c>
      <c r="C5" s="1340"/>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406</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247</v>
      </c>
      <c r="L21" s="52">
        <v>11788.025</v>
      </c>
      <c r="M21" s="52">
        <v>3706.7730000000001</v>
      </c>
      <c r="N21" s="62">
        <v>3.1801313433544487</v>
      </c>
      <c r="P21" s="51" t="s">
        <v>245</v>
      </c>
      <c r="Q21" s="52">
        <v>4970.7569999999996</v>
      </c>
      <c r="R21" s="52">
        <v>1525.162</v>
      </c>
      <c r="S21" s="62">
        <v>3.2591665672236783</v>
      </c>
    </row>
    <row r="22" spans="1:19" ht="15.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359</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326</v>
      </c>
      <c r="C34"/>
      <c r="D34"/>
      <c r="E34"/>
      <c r="F34"/>
      <c r="G34"/>
      <c r="H34"/>
      <c r="I34"/>
      <c r="J34"/>
      <c r="K34"/>
      <c r="L34"/>
      <c r="M34"/>
      <c r="N34"/>
      <c r="P34" s="51" t="s">
        <v>369</v>
      </c>
      <c r="Q34" s="52">
        <v>1295.9179999999999</v>
      </c>
      <c r="R34" s="52">
        <v>324.99400000000003</v>
      </c>
      <c r="S34" s="62">
        <v>3.9875136156359803</v>
      </c>
    </row>
    <row r="35" spans="1:19" ht="16" thickBot="1">
      <c r="A35"/>
      <c r="B35"/>
      <c r="C35"/>
      <c r="D35"/>
      <c r="E35"/>
      <c r="F35"/>
      <c r="G35"/>
      <c r="H35"/>
      <c r="I35"/>
      <c r="J35"/>
      <c r="K35"/>
      <c r="L35"/>
      <c r="M35"/>
      <c r="N35"/>
      <c r="P35" s="114" t="s">
        <v>367</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38" t="s">
        <v>420</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c r="Y2" s="1338"/>
      <c r="Z2" s="1338"/>
      <c r="AA2" s="1338"/>
    </row>
    <row r="3" spans="1:27" ht="18" customHeight="1">
      <c r="A3" s="1344" t="s">
        <v>421</v>
      </c>
      <c r="B3" s="1344"/>
      <c r="C3" s="1344"/>
      <c r="D3" s="1344"/>
      <c r="E3" s="1344"/>
      <c r="F3" s="1344"/>
      <c r="G3" s="134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zoomScaleNormal="100" workbookViewId="0">
      <selection activeCell="L2" sqref="L2"/>
    </sheetView>
  </sheetViews>
  <sheetFormatPr defaultColWidth="9.1796875" defaultRowHeight="15.5"/>
  <cols>
    <col min="1" max="1" width="25.1796875" style="277" customWidth="1"/>
    <col min="2" max="2" width="11.26953125" style="277" customWidth="1"/>
    <col min="3" max="4" width="12" style="277" bestFit="1" customWidth="1"/>
    <col min="5" max="5" width="8.81640625" style="277" bestFit="1" customWidth="1"/>
    <col min="6" max="6" width="12.1796875" style="277" bestFit="1" customWidth="1"/>
    <col min="7" max="7" width="9.81640625" style="277" bestFit="1" customWidth="1"/>
    <col min="8" max="8" width="11.54296875" style="277" bestFit="1" customWidth="1"/>
    <col min="9" max="9" width="13" style="277" customWidth="1"/>
    <col min="10" max="10" width="14" style="277" customWidth="1"/>
    <col min="11" max="11" width="11.7265625" style="277" customWidth="1"/>
    <col min="12" max="12" width="13.1796875" style="277" customWidth="1"/>
    <col min="13" max="13" width="9.1796875" style="277"/>
    <col min="14" max="14" width="17.7265625" style="277" customWidth="1"/>
    <col min="15" max="15" width="37.7265625" style="277" customWidth="1"/>
    <col min="16" max="16384" width="9.1796875" style="277"/>
  </cols>
  <sheetData>
    <row r="1" spans="1:19" ht="31.5" customHeight="1">
      <c r="A1" s="1219" t="s">
        <v>64</v>
      </c>
      <c r="B1" s="1219"/>
      <c r="C1" s="1219"/>
      <c r="D1" s="1219"/>
      <c r="E1" s="1219"/>
      <c r="F1" s="1219"/>
      <c r="G1" s="1219"/>
      <c r="H1" s="1219"/>
      <c r="I1" s="1219"/>
      <c r="J1" s="1219"/>
      <c r="K1" s="1219"/>
      <c r="L1" s="1219"/>
      <c r="M1" s="216"/>
    </row>
    <row r="2" spans="1:19" ht="31.5" customHeight="1" thickBot="1">
      <c r="A2" s="1218" t="s">
        <v>538</v>
      </c>
      <c r="B2" s="1218"/>
      <c r="C2" s="1218"/>
      <c r="D2" s="1218"/>
      <c r="E2" s="1218"/>
      <c r="F2" s="1218"/>
      <c r="G2" s="1218"/>
      <c r="H2" s="1218"/>
      <c r="I2" s="1218"/>
      <c r="J2" s="1218"/>
      <c r="K2"/>
      <c r="L2"/>
      <c r="M2" s="216"/>
    </row>
    <row r="3" spans="1:19" ht="16" thickBot="1">
      <c r="A3" s="278"/>
      <c r="B3" s="279"/>
      <c r="C3" s="279"/>
      <c r="D3" s="279"/>
      <c r="E3" s="280" t="s">
        <v>4</v>
      </c>
      <c r="F3" s="281"/>
      <c r="G3" s="279"/>
      <c r="H3" s="279"/>
      <c r="I3" s="279"/>
      <c r="J3" s="279"/>
      <c r="K3" s="279"/>
      <c r="L3" s="282"/>
    </row>
    <row r="4" spans="1:19" ht="39" customHeight="1" thickBot="1">
      <c r="A4" s="217"/>
      <c r="B4" s="1225" t="s">
        <v>471</v>
      </c>
      <c r="C4" s="1226"/>
      <c r="D4" s="1226"/>
      <c r="E4" s="1226"/>
      <c r="F4" s="1226"/>
      <c r="G4" s="1227"/>
      <c r="H4" s="1221" t="s">
        <v>51</v>
      </c>
      <c r="I4" s="1222"/>
      <c r="J4" s="1228" t="s">
        <v>432</v>
      </c>
      <c r="K4" s="1223" t="s">
        <v>52</v>
      </c>
      <c r="L4" s="1224"/>
      <c r="N4" s="925"/>
      <c r="O4" s="882"/>
      <c r="P4" s="882"/>
      <c r="Q4" s="882"/>
      <c r="R4" s="882"/>
      <c r="S4" s="882"/>
    </row>
    <row r="5" spans="1:19" ht="31">
      <c r="A5" s="218" t="s">
        <v>53</v>
      </c>
      <c r="B5" s="219" t="s">
        <v>54</v>
      </c>
      <c r="C5" s="220" t="s">
        <v>61</v>
      </c>
      <c r="D5" s="220" t="s">
        <v>62</v>
      </c>
      <c r="E5" s="221"/>
      <c r="F5" s="222" t="s">
        <v>331</v>
      </c>
      <c r="G5" s="223"/>
      <c r="H5" s="224" t="s">
        <v>55</v>
      </c>
      <c r="I5" s="225" t="s">
        <v>66</v>
      </c>
      <c r="J5" s="1229"/>
      <c r="K5" s="226" t="s">
        <v>50</v>
      </c>
      <c r="L5" s="227" t="s">
        <v>58</v>
      </c>
    </row>
    <row r="6" spans="1:19" ht="21" customHeight="1" thickBot="1">
      <c r="A6" s="228"/>
      <c r="B6" s="432" t="s">
        <v>530</v>
      </c>
      <c r="C6" s="432" t="s">
        <v>530</v>
      </c>
      <c r="D6" s="432" t="s">
        <v>530</v>
      </c>
      <c r="E6" s="229" t="s">
        <v>97</v>
      </c>
      <c r="F6" s="230" t="s">
        <v>330</v>
      </c>
      <c r="G6" s="231" t="s">
        <v>56</v>
      </c>
      <c r="H6" s="432" t="s">
        <v>530</v>
      </c>
      <c r="I6" s="232" t="s">
        <v>65</v>
      </c>
      <c r="J6" s="233"/>
      <c r="K6" s="432" t="s">
        <v>530</v>
      </c>
      <c r="L6" s="234" t="s">
        <v>57</v>
      </c>
    </row>
    <row r="7" spans="1:19" ht="28.5" customHeight="1" thickBot="1">
      <c r="A7" s="283" t="s">
        <v>18</v>
      </c>
      <c r="B7" s="235">
        <v>10.603451433276913</v>
      </c>
      <c r="C7" s="236">
        <v>20469.983461924541</v>
      </c>
      <c r="D7" s="236">
        <v>20879.383131163031</v>
      </c>
      <c r="E7" s="237">
        <v>-8.4422804039174806E-2</v>
      </c>
      <c r="F7" s="238">
        <v>2.4850845109627766</v>
      </c>
      <c r="G7" s="239">
        <v>9.5715734414971561</v>
      </c>
      <c r="H7" s="240">
        <v>319.96481470358583</v>
      </c>
      <c r="I7" s="237">
        <v>0.98384635519458163</v>
      </c>
      <c r="J7" s="240">
        <v>19.587702916247665</v>
      </c>
      <c r="K7" s="241">
        <v>100</v>
      </c>
      <c r="L7" s="242" t="s">
        <v>19</v>
      </c>
    </row>
    <row r="8" spans="1:19" ht="25.5" customHeight="1">
      <c r="A8" s="284" t="s">
        <v>74</v>
      </c>
      <c r="B8" s="243">
        <v>11.007049434629234</v>
      </c>
      <c r="C8" s="244">
        <v>20421.241993746258</v>
      </c>
      <c r="D8" s="244">
        <v>20829.666833621184</v>
      </c>
      <c r="E8" s="245">
        <v>1.3829371021700405</v>
      </c>
      <c r="F8" s="246">
        <v>1.3625398239390216</v>
      </c>
      <c r="G8" s="247">
        <v>26.158225136035583</v>
      </c>
      <c r="H8" s="248">
        <v>274.26315789473682</v>
      </c>
      <c r="I8" s="246">
        <v>12.333875852851477</v>
      </c>
      <c r="J8" s="249">
        <v>-5</v>
      </c>
      <c r="K8" s="249">
        <v>0.11412096822631991</v>
      </c>
      <c r="L8" s="250">
        <v>-2.9536552244876738E-2</v>
      </c>
      <c r="O8"/>
      <c r="P8"/>
    </row>
    <row r="9" spans="1:19" ht="24" customHeight="1">
      <c r="A9" s="285" t="s">
        <v>75</v>
      </c>
      <c r="B9" s="251">
        <v>11.756898065414031</v>
      </c>
      <c r="C9" s="252">
        <v>22057.970103966283</v>
      </c>
      <c r="D9" s="252">
        <v>22499.12950604561</v>
      </c>
      <c r="E9" s="253">
        <v>0.32984025853190679</v>
      </c>
      <c r="F9" s="254">
        <v>3.1524040995941305</v>
      </c>
      <c r="G9" s="255">
        <v>9.4367894878093423</v>
      </c>
      <c r="H9" s="256">
        <v>357.32317855794645</v>
      </c>
      <c r="I9" s="257">
        <v>1.1524036598554337</v>
      </c>
      <c r="J9" s="258">
        <v>31.660039761431413</v>
      </c>
      <c r="K9" s="258">
        <v>31.821731034896988</v>
      </c>
      <c r="L9" s="259">
        <v>2.9178379160922212</v>
      </c>
      <c r="N9" s="689"/>
      <c r="O9"/>
      <c r="P9"/>
    </row>
    <row r="10" spans="1:19" ht="24" customHeight="1">
      <c r="A10" s="285" t="s">
        <v>76</v>
      </c>
      <c r="B10" s="251">
        <v>11.622577469134203</v>
      </c>
      <c r="C10" s="252">
        <v>21805.961480551974</v>
      </c>
      <c r="D10" s="252">
        <v>22242.080710163013</v>
      </c>
      <c r="E10" s="253">
        <v>0.68902722824465912</v>
      </c>
      <c r="F10" s="254">
        <v>2.996540643990945</v>
      </c>
      <c r="G10" s="255">
        <v>9.0871235145518305</v>
      </c>
      <c r="H10" s="260">
        <v>398.83570750237419</v>
      </c>
      <c r="I10" s="254">
        <v>-0.8713757847967003</v>
      </c>
      <c r="J10" s="261">
        <v>30.807453416149066</v>
      </c>
      <c r="K10" s="261">
        <v>6.3247041864376241</v>
      </c>
      <c r="L10" s="262">
        <v>0.54248898747195806</v>
      </c>
      <c r="O10"/>
      <c r="P10"/>
    </row>
    <row r="11" spans="1:19" ht="24" customHeight="1">
      <c r="A11" s="285" t="s">
        <v>77</v>
      </c>
      <c r="B11" s="263" t="s">
        <v>72</v>
      </c>
      <c r="C11" s="1118" t="s">
        <v>468</v>
      </c>
      <c r="D11" s="1118" t="s">
        <v>468</v>
      </c>
      <c r="E11" s="264" t="s">
        <v>72</v>
      </c>
      <c r="F11" s="265" t="s">
        <v>72</v>
      </c>
      <c r="G11" s="266" t="s">
        <v>72</v>
      </c>
      <c r="H11" s="1119" t="s">
        <v>468</v>
      </c>
      <c r="I11" s="264" t="s">
        <v>72</v>
      </c>
      <c r="J11" s="267" t="s">
        <v>72</v>
      </c>
      <c r="K11" s="267">
        <v>0.36038200492522077</v>
      </c>
      <c r="L11" s="268" t="s">
        <v>72</v>
      </c>
      <c r="O11"/>
      <c r="P11"/>
    </row>
    <row r="12" spans="1:19" ht="24" customHeight="1">
      <c r="A12" s="285" t="s">
        <v>71</v>
      </c>
      <c r="B12" s="251">
        <v>8.7556354670124001</v>
      </c>
      <c r="C12" s="252">
        <v>17978.717591401233</v>
      </c>
      <c r="D12" s="252">
        <v>18338.291943229258</v>
      </c>
      <c r="E12" s="253">
        <v>0.27736924342314806</v>
      </c>
      <c r="F12" s="254">
        <v>0.99003193023332148</v>
      </c>
      <c r="G12" s="255">
        <v>12.951686205274182</v>
      </c>
      <c r="H12" s="260">
        <v>289.27839312283021</v>
      </c>
      <c r="I12" s="254">
        <v>0.21977356414125426</v>
      </c>
      <c r="J12" s="261">
        <v>12.854477611940299</v>
      </c>
      <c r="K12" s="261">
        <v>36.332512463211003</v>
      </c>
      <c r="L12" s="262">
        <v>-2.1677030230697056</v>
      </c>
      <c r="O12"/>
      <c r="P12"/>
    </row>
    <row r="13" spans="1:19" ht="24" customHeight="1" thickBot="1">
      <c r="A13" s="286" t="s">
        <v>78</v>
      </c>
      <c r="B13" s="269">
        <v>10.804296257595549</v>
      </c>
      <c r="C13" s="270">
        <v>20857.71478300299</v>
      </c>
      <c r="D13" s="270">
        <v>21274.86907866305</v>
      </c>
      <c r="E13" s="271">
        <v>-2.4801379064244786</v>
      </c>
      <c r="F13" s="272">
        <v>1.2102008894330063</v>
      </c>
      <c r="G13" s="273">
        <v>1.8922753199587325</v>
      </c>
      <c r="H13" s="274">
        <v>296.76402877697842</v>
      </c>
      <c r="I13" s="272">
        <v>-0.91720093052238094</v>
      </c>
      <c r="J13" s="275">
        <v>14.781172584640792</v>
      </c>
      <c r="K13" s="275">
        <v>25.046549342302843</v>
      </c>
      <c r="L13" s="276">
        <v>-1.0488392512900298</v>
      </c>
      <c r="O13"/>
      <c r="P13"/>
    </row>
    <row r="14" spans="1:19">
      <c r="A14" s="287"/>
      <c r="B14" s="288"/>
    </row>
    <row r="15" spans="1:19" ht="46.5" customHeight="1">
      <c r="A15" s="1220" t="s">
        <v>441</v>
      </c>
      <c r="B15" s="1220"/>
      <c r="C15" s="1220"/>
      <c r="D15" s="1220"/>
      <c r="E15" s="1220"/>
      <c r="F15" s="1220"/>
      <c r="G15" s="1220"/>
      <c r="H15" s="1220"/>
      <c r="I15" s="1220"/>
      <c r="J15" s="1220"/>
      <c r="K15" s="1220"/>
      <c r="L15" s="1220"/>
    </row>
    <row r="16" spans="1:19" ht="33.75" customHeight="1">
      <c r="A16" s="1220" t="s">
        <v>442</v>
      </c>
      <c r="B16" s="1220"/>
      <c r="C16" s="1220"/>
      <c r="D16" s="1220"/>
      <c r="E16" s="1220"/>
      <c r="F16" s="1220"/>
      <c r="G16" s="1220"/>
      <c r="H16" s="1220"/>
      <c r="I16" s="1220"/>
      <c r="J16" s="1220"/>
      <c r="K16" s="1220"/>
      <c r="L16" s="1220"/>
    </row>
    <row r="17" spans="1:12">
      <c r="A17" s="1220" t="s">
        <v>114</v>
      </c>
      <c r="B17" s="1220"/>
      <c r="C17" s="1220"/>
      <c r="D17" s="1220"/>
      <c r="E17" s="1220"/>
      <c r="F17" s="1220"/>
      <c r="G17" s="1220"/>
      <c r="H17" s="1220"/>
      <c r="I17" s="1220"/>
      <c r="J17" s="1220"/>
      <c r="K17" s="1220"/>
      <c r="L17" s="1220"/>
    </row>
    <row r="18" spans="1:12">
      <c r="A18" s="289" t="s">
        <v>443</v>
      </c>
      <c r="B18" s="289"/>
      <c r="C18" s="289"/>
      <c r="D18" s="289"/>
      <c r="E18" s="289"/>
      <c r="F18" s="289"/>
      <c r="G18" s="289"/>
    </row>
    <row r="19" spans="1:12">
      <c r="A19" s="289"/>
    </row>
    <row r="23" spans="1:12">
      <c r="A23" s="1218"/>
      <c r="B23" s="1218"/>
      <c r="C23" s="1218"/>
      <c r="D23" s="1218"/>
      <c r="E23" s="1218"/>
      <c r="F23" s="1218"/>
      <c r="G23" s="1218"/>
      <c r="H23" s="1218"/>
      <c r="I23" s="1218"/>
      <c r="J23" s="1218"/>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33" t="s">
        <v>399</v>
      </c>
      <c r="B5" s="1333"/>
      <c r="C5" s="1333"/>
      <c r="D5" s="1333"/>
      <c r="E5" s="1333"/>
      <c r="F5" s="1333"/>
      <c r="H5" s="61" t="s">
        <v>228</v>
      </c>
    </row>
    <row r="6" spans="1:20" ht="15.75" customHeight="1" thickBot="1">
      <c r="A6" s="1334" t="s">
        <v>115</v>
      </c>
      <c r="B6" s="1326" t="s">
        <v>398</v>
      </c>
      <c r="C6" s="1327"/>
      <c r="D6" s="1328"/>
      <c r="E6" s="1329" t="s">
        <v>392</v>
      </c>
      <c r="F6" s="1331" t="s">
        <v>393</v>
      </c>
    </row>
    <row r="7" spans="1:20" ht="21" customHeight="1" thickBot="1">
      <c r="A7" s="1342"/>
      <c r="B7" s="140" t="s">
        <v>218</v>
      </c>
      <c r="C7" s="140" t="s">
        <v>220</v>
      </c>
      <c r="D7" s="140" t="s">
        <v>221</v>
      </c>
      <c r="E7" s="1330"/>
      <c r="F7" s="1332"/>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33" t="s">
        <v>400</v>
      </c>
      <c r="B18" s="1333"/>
      <c r="C18" s="1333"/>
      <c r="D18" s="1333"/>
      <c r="E18" s="1333"/>
      <c r="F18" s="1333"/>
      <c r="O18"/>
      <c r="P18"/>
      <c r="Q18"/>
      <c r="R18"/>
      <c r="S18"/>
      <c r="T18"/>
    </row>
    <row r="19" spans="1:20" ht="16.5" customHeight="1" thickBot="1">
      <c r="A19" s="1324" t="s">
        <v>122</v>
      </c>
      <c r="B19" s="1326" t="s">
        <v>398</v>
      </c>
      <c r="C19" s="1327"/>
      <c r="D19" s="1328"/>
      <c r="E19" s="1329" t="s">
        <v>392</v>
      </c>
      <c r="F19" s="1331" t="s">
        <v>393</v>
      </c>
      <c r="K19"/>
      <c r="L19"/>
      <c r="M19"/>
      <c r="O19"/>
      <c r="P19"/>
      <c r="Q19"/>
      <c r="R19"/>
      <c r="S19"/>
      <c r="T19"/>
    </row>
    <row r="20" spans="1:20" ht="21" customHeight="1" thickBot="1">
      <c r="A20" s="1325"/>
      <c r="B20" s="94" t="s">
        <v>218</v>
      </c>
      <c r="C20" s="94" t="s">
        <v>323</v>
      </c>
      <c r="D20" s="94" t="s">
        <v>324</v>
      </c>
      <c r="E20" s="1330"/>
      <c r="F20" s="1332"/>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43"/>
      <c r="B27" s="1343"/>
      <c r="C27" s="1343"/>
      <c r="D27" s="1343"/>
      <c r="E27" s="1343"/>
      <c r="F27" s="134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23"/>
      <c r="D32" s="1323"/>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23"/>
      <c r="C43" s="1323"/>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38" t="s">
        <v>391</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row>
    <row r="3" spans="1:24" ht="15.75" customHeight="1">
      <c r="A3" s="1339" t="s">
        <v>390</v>
      </c>
      <c r="B3" s="1339"/>
      <c r="C3" s="1339"/>
      <c r="D3" s="1339"/>
      <c r="E3" s="1339"/>
      <c r="F3" s="1339"/>
      <c r="P3" s="36"/>
    </row>
    <row r="4" spans="1:24" ht="4.5" customHeight="1">
      <c r="A4" s="37"/>
      <c r="B4" s="37"/>
      <c r="C4" s="35"/>
      <c r="D4" s="35"/>
    </row>
    <row r="5" spans="1:24" ht="14.5" thickBot="1">
      <c r="A5" s="38" t="s">
        <v>124</v>
      </c>
      <c r="B5" s="1340" t="s">
        <v>125</v>
      </c>
      <c r="C5" s="1340"/>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394</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266</v>
      </c>
      <c r="B12" s="52">
        <v>1735.22</v>
      </c>
      <c r="C12" s="52">
        <v>848</v>
      </c>
      <c r="D12" s="62">
        <v>4.2556291033410423</v>
      </c>
      <c r="H12" s="21"/>
      <c r="K12" s="51" t="s">
        <v>144</v>
      </c>
      <c r="L12" s="52">
        <v>41922.322</v>
      </c>
      <c r="M12" s="52">
        <v>6536.9639999999999</v>
      </c>
      <c r="N12" s="62">
        <v>6.4131180774439018</v>
      </c>
      <c r="P12" s="51" t="s">
        <v>394</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394</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5">
      <c r="A21"/>
      <c r="B21"/>
      <c r="C21"/>
      <c r="D21"/>
      <c r="K21" s="51" t="s">
        <v>247</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38" t="s">
        <v>395</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c r="Y2" s="1338"/>
      <c r="Z2" s="1338"/>
      <c r="AA2" s="1338"/>
    </row>
    <row r="3" spans="1:27" ht="18" customHeight="1">
      <c r="A3" s="1344" t="s">
        <v>396</v>
      </c>
      <c r="B3" s="1344"/>
      <c r="C3" s="1344"/>
      <c r="D3" s="1344"/>
      <c r="E3" s="1344"/>
      <c r="F3" s="1344"/>
      <c r="G3" s="134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394</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394</v>
      </c>
      <c r="L10" s="52">
        <v>6544.26</v>
      </c>
      <c r="M10" s="52">
        <v>1423.0550000000001</v>
      </c>
      <c r="N10" s="62">
        <v>4.598740034643777</v>
      </c>
      <c r="P10" s="51" t="s">
        <v>142</v>
      </c>
      <c r="Q10" s="52">
        <v>3942.2060000000001</v>
      </c>
      <c r="R10" s="52">
        <v>1214.0619999999999</v>
      </c>
      <c r="S10" s="62">
        <v>3.2471208224950625</v>
      </c>
    </row>
    <row r="11" spans="1:27" ht="16" thickBot="1">
      <c r="A11" s="51" t="s">
        <v>394</v>
      </c>
      <c r="B11" s="52">
        <v>6995.2089999999998</v>
      </c>
      <c r="C11" s="52">
        <v>17580</v>
      </c>
      <c r="D11" s="62">
        <v>3.1061379359342114</v>
      </c>
      <c r="E11" s="89"/>
      <c r="F11" s="51" t="s">
        <v>394</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397</v>
      </c>
      <c r="Q14" s="52">
        <v>483.07799999999997</v>
      </c>
      <c r="R14" s="52">
        <v>89.262</v>
      </c>
      <c r="S14" s="62">
        <v>5.4119110035625457</v>
      </c>
    </row>
    <row r="15" spans="1:27" ht="15.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0" zoomScale="80" zoomScaleNormal="80" workbookViewId="0">
      <selection activeCell="N427" sqref="N427"/>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695"/>
      <c r="D3" s="695"/>
      <c r="E3" s="6" t="s">
        <v>242</v>
      </c>
      <c r="F3" s="695"/>
      <c r="G3" s="695"/>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71" t="s">
        <v>186</v>
      </c>
      <c r="C6" s="1374" t="s">
        <v>18</v>
      </c>
      <c r="D6" s="1374" t="s">
        <v>187</v>
      </c>
      <c r="E6" s="1364" t="s">
        <v>188</v>
      </c>
      <c r="F6" s="1365"/>
      <c r="G6" s="1375"/>
      <c r="H6" s="1388" t="s">
        <v>189</v>
      </c>
      <c r="I6" s="1364" t="s">
        <v>190</v>
      </c>
      <c r="J6" s="1365"/>
      <c r="K6" s="1366"/>
      <c r="L6"/>
    </row>
    <row r="7" spans="2:12" ht="12.75" customHeight="1">
      <c r="B7" s="1372"/>
      <c r="C7" s="1350"/>
      <c r="D7" s="1350"/>
      <c r="E7" s="1354" t="s">
        <v>209</v>
      </c>
      <c r="F7" s="1349" t="s">
        <v>210</v>
      </c>
      <c r="G7" s="1349" t="s">
        <v>211</v>
      </c>
      <c r="H7" s="1360"/>
      <c r="I7" s="1354" t="s">
        <v>191</v>
      </c>
      <c r="J7" s="1354" t="s">
        <v>20</v>
      </c>
      <c r="K7" s="1357" t="s">
        <v>243</v>
      </c>
      <c r="L7"/>
    </row>
    <row r="8" spans="2:12" ht="12.5">
      <c r="B8" s="1372"/>
      <c r="C8" s="1350"/>
      <c r="D8" s="1350"/>
      <c r="E8" s="1355"/>
      <c r="F8" s="1350"/>
      <c r="G8" s="1350"/>
      <c r="H8" s="1360"/>
      <c r="I8" s="1355"/>
      <c r="J8" s="1355"/>
      <c r="K8" s="1381"/>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68" t="s">
        <v>193</v>
      </c>
      <c r="D11" s="1368"/>
      <c r="E11" s="1368"/>
      <c r="F11" s="1368"/>
      <c r="G11" s="1368"/>
      <c r="H11" s="1368"/>
      <c r="I11" s="1368"/>
      <c r="J11" s="1368"/>
      <c r="K11" s="1369"/>
      <c r="L11"/>
    </row>
    <row r="12" spans="2:12" ht="12.5">
      <c r="B12" s="147"/>
      <c r="C12" s="68"/>
      <c r="D12" s="68"/>
      <c r="E12" s="68"/>
      <c r="F12" s="68"/>
      <c r="G12" s="68"/>
      <c r="H12" s="68"/>
      <c r="I12" s="68"/>
      <c r="J12" s="68"/>
      <c r="K12" s="148"/>
      <c r="L12"/>
    </row>
    <row r="13" spans="2:12" ht="14">
      <c r="B13" s="692" t="s">
        <v>194</v>
      </c>
      <c r="C13" s="161">
        <v>160405</v>
      </c>
      <c r="D13" s="161">
        <v>4252</v>
      </c>
      <c r="E13" s="161">
        <v>1993</v>
      </c>
      <c r="F13" s="161">
        <v>1899</v>
      </c>
      <c r="G13" s="161">
        <v>360</v>
      </c>
      <c r="H13" s="161">
        <v>156153</v>
      </c>
      <c r="I13" s="161">
        <v>25576</v>
      </c>
      <c r="J13" s="161">
        <v>49577</v>
      </c>
      <c r="K13" s="170">
        <v>81000</v>
      </c>
      <c r="L13"/>
    </row>
    <row r="14" spans="2:12" ht="14">
      <c r="B14" s="692" t="s">
        <v>195</v>
      </c>
      <c r="C14" s="161">
        <v>118397</v>
      </c>
      <c r="D14" s="161">
        <v>3761</v>
      </c>
      <c r="E14" s="161">
        <v>1965</v>
      </c>
      <c r="F14" s="161">
        <v>1503</v>
      </c>
      <c r="G14" s="161">
        <v>293</v>
      </c>
      <c r="H14" s="161">
        <v>114636</v>
      </c>
      <c r="I14" s="161">
        <v>20407</v>
      </c>
      <c r="J14" s="161">
        <v>32761</v>
      </c>
      <c r="K14" s="170">
        <v>61468</v>
      </c>
      <c r="L14"/>
    </row>
    <row r="15" spans="2:12" ht="14">
      <c r="B15" s="692" t="s">
        <v>196</v>
      </c>
      <c r="C15" s="161">
        <v>154468</v>
      </c>
      <c r="D15" s="163">
        <v>4195</v>
      </c>
      <c r="E15" s="163">
        <v>2254</v>
      </c>
      <c r="F15" s="163">
        <v>1618</v>
      </c>
      <c r="G15" s="162">
        <v>323</v>
      </c>
      <c r="H15" s="161">
        <v>150273</v>
      </c>
      <c r="I15" s="163">
        <v>25918</v>
      </c>
      <c r="J15" s="163">
        <v>43821</v>
      </c>
      <c r="K15" s="171">
        <v>80534</v>
      </c>
      <c r="L15"/>
    </row>
    <row r="16" spans="2:12" ht="14">
      <c r="B16" s="692" t="s">
        <v>197</v>
      </c>
      <c r="C16" s="161">
        <v>147058</v>
      </c>
      <c r="D16" s="161">
        <v>4501</v>
      </c>
      <c r="E16" s="162">
        <v>2298</v>
      </c>
      <c r="F16" s="162">
        <v>1927</v>
      </c>
      <c r="G16" s="161">
        <v>276</v>
      </c>
      <c r="H16" s="161">
        <v>142557</v>
      </c>
      <c r="I16" s="161">
        <v>23715</v>
      </c>
      <c r="J16" s="161">
        <v>40827</v>
      </c>
      <c r="K16" s="170">
        <v>78015</v>
      </c>
      <c r="L16"/>
    </row>
    <row r="17" spans="2:12" ht="14">
      <c r="B17" s="692" t="s">
        <v>198</v>
      </c>
      <c r="C17" s="161">
        <v>161636</v>
      </c>
      <c r="D17" s="70">
        <v>4146</v>
      </c>
      <c r="E17" s="165">
        <v>2119</v>
      </c>
      <c r="F17" s="156">
        <v>1793</v>
      </c>
      <c r="G17" s="156">
        <v>234</v>
      </c>
      <c r="H17" s="70">
        <v>157490</v>
      </c>
      <c r="I17" s="165">
        <v>27516</v>
      </c>
      <c r="J17" s="165">
        <v>43584</v>
      </c>
      <c r="K17" s="172">
        <v>86390</v>
      </c>
      <c r="L17"/>
    </row>
    <row r="18" spans="2:12" ht="14">
      <c r="B18" s="692" t="s">
        <v>199</v>
      </c>
      <c r="C18" s="161">
        <v>148239</v>
      </c>
      <c r="D18" s="161">
        <v>3808</v>
      </c>
      <c r="E18" s="162">
        <v>1579</v>
      </c>
      <c r="F18" s="162">
        <v>1924</v>
      </c>
      <c r="G18" s="161">
        <v>305</v>
      </c>
      <c r="H18" s="161">
        <v>144431</v>
      </c>
      <c r="I18" s="161">
        <v>25807</v>
      </c>
      <c r="J18" s="161">
        <v>41213</v>
      </c>
      <c r="K18" s="170">
        <v>77411</v>
      </c>
      <c r="L18"/>
    </row>
    <row r="19" spans="2:12" ht="14">
      <c r="B19" s="692" t="s">
        <v>200</v>
      </c>
      <c r="C19" s="161">
        <v>164233</v>
      </c>
      <c r="D19" s="71">
        <v>4006</v>
      </c>
      <c r="E19" s="163">
        <v>1618</v>
      </c>
      <c r="F19" s="162">
        <v>2184</v>
      </c>
      <c r="G19" s="162">
        <v>204</v>
      </c>
      <c r="H19" s="161">
        <v>160227</v>
      </c>
      <c r="I19" s="163">
        <v>29167</v>
      </c>
      <c r="J19" s="163">
        <v>48974</v>
      </c>
      <c r="K19" s="171">
        <v>82086</v>
      </c>
      <c r="L19"/>
    </row>
    <row r="20" spans="2:12" ht="14">
      <c r="B20" s="692" t="s">
        <v>201</v>
      </c>
      <c r="C20" s="161">
        <v>158429</v>
      </c>
      <c r="D20" s="71">
        <v>4264</v>
      </c>
      <c r="E20" s="163">
        <v>1814</v>
      </c>
      <c r="F20" s="163">
        <v>2211</v>
      </c>
      <c r="G20" s="162">
        <v>239</v>
      </c>
      <c r="H20" s="161">
        <v>154165</v>
      </c>
      <c r="I20" s="163">
        <v>23293</v>
      </c>
      <c r="J20" s="163">
        <v>45921</v>
      </c>
      <c r="K20" s="171">
        <v>84951</v>
      </c>
      <c r="L20"/>
    </row>
    <row r="21" spans="2:12" ht="14">
      <c r="B21" s="692" t="s">
        <v>202</v>
      </c>
      <c r="C21" s="161">
        <v>165011</v>
      </c>
      <c r="D21" s="161">
        <v>4401</v>
      </c>
      <c r="E21" s="162">
        <v>1788</v>
      </c>
      <c r="F21" s="162">
        <v>2285</v>
      </c>
      <c r="G21" s="161">
        <v>328</v>
      </c>
      <c r="H21" s="161">
        <v>160610</v>
      </c>
      <c r="I21" s="161">
        <v>25702</v>
      </c>
      <c r="J21" s="161">
        <v>48609</v>
      </c>
      <c r="K21" s="170">
        <v>86299</v>
      </c>
      <c r="L21"/>
    </row>
    <row r="22" spans="2:12" ht="14">
      <c r="B22" s="692" t="s">
        <v>203</v>
      </c>
      <c r="C22" s="161">
        <v>175970</v>
      </c>
      <c r="D22" s="71">
        <v>4827</v>
      </c>
      <c r="E22" s="163">
        <v>1922</v>
      </c>
      <c r="F22" s="163">
        <v>2405</v>
      </c>
      <c r="G22" s="163">
        <v>500</v>
      </c>
      <c r="H22" s="162">
        <v>171143</v>
      </c>
      <c r="I22" s="163">
        <v>28318</v>
      </c>
      <c r="J22" s="163">
        <v>60364</v>
      </c>
      <c r="K22" s="171">
        <v>82461</v>
      </c>
      <c r="L22"/>
    </row>
    <row r="23" spans="2:12" ht="14">
      <c r="B23" s="693" t="s">
        <v>204</v>
      </c>
      <c r="C23" s="161">
        <v>158698</v>
      </c>
      <c r="D23" s="163">
        <v>4572</v>
      </c>
      <c r="E23" s="163">
        <v>1754</v>
      </c>
      <c r="F23" s="163">
        <v>2398</v>
      </c>
      <c r="G23" s="163">
        <v>420</v>
      </c>
      <c r="H23" s="163">
        <v>154126</v>
      </c>
      <c r="I23" s="163">
        <v>24642</v>
      </c>
      <c r="J23" s="163">
        <v>50394</v>
      </c>
      <c r="K23" s="171">
        <v>79090</v>
      </c>
      <c r="L23"/>
    </row>
    <row r="24" spans="2:12" ht="14">
      <c r="B24" s="693"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45" t="s">
        <v>206</v>
      </c>
      <c r="D28" s="1345"/>
      <c r="E28" s="1345"/>
      <c r="F28" s="1345"/>
      <c r="G28" s="1345"/>
      <c r="H28" s="1345"/>
      <c r="I28" s="1345"/>
      <c r="J28" s="1345"/>
      <c r="K28" s="1346"/>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47" t="s">
        <v>186</v>
      </c>
      <c r="C45" s="1349" t="s">
        <v>18</v>
      </c>
      <c r="D45" s="1349" t="s">
        <v>187</v>
      </c>
      <c r="E45" s="1351" t="s">
        <v>188</v>
      </c>
      <c r="F45" s="1352"/>
      <c r="G45" s="1353"/>
      <c r="H45" s="1349" t="s">
        <v>189</v>
      </c>
      <c r="I45" s="1351" t="s">
        <v>190</v>
      </c>
      <c r="J45" s="1352"/>
      <c r="K45" s="1380"/>
      <c r="L45"/>
    </row>
    <row r="46" spans="2:12" ht="12.75" customHeight="1">
      <c r="B46" s="1348"/>
      <c r="C46" s="1350"/>
      <c r="D46" s="1350"/>
      <c r="E46" s="1354" t="s">
        <v>209</v>
      </c>
      <c r="F46" s="1349" t="s">
        <v>210</v>
      </c>
      <c r="G46" s="1349" t="s">
        <v>211</v>
      </c>
      <c r="H46" s="1350"/>
      <c r="I46" s="1354" t="s">
        <v>191</v>
      </c>
      <c r="J46" s="1354" t="s">
        <v>20</v>
      </c>
      <c r="K46" s="1357" t="s">
        <v>192</v>
      </c>
      <c r="L46"/>
    </row>
    <row r="47" spans="2:12" ht="12.75" customHeight="1">
      <c r="B47" s="1389"/>
      <c r="C47" s="1367"/>
      <c r="D47" s="1367"/>
      <c r="E47" s="1356"/>
      <c r="F47" s="1367"/>
      <c r="G47" s="1367"/>
      <c r="H47" s="1367"/>
      <c r="I47" s="1356"/>
      <c r="J47" s="1356"/>
      <c r="K47" s="1358"/>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45" t="s">
        <v>207</v>
      </c>
      <c r="D50" s="1345"/>
      <c r="E50" s="1345"/>
      <c r="F50" s="1345"/>
      <c r="G50" s="1345"/>
      <c r="H50" s="1345"/>
      <c r="I50" s="1345"/>
      <c r="J50" s="1345"/>
      <c r="K50" s="1346"/>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694"/>
      <c r="G67" s="694"/>
      <c r="H67" s="694"/>
      <c r="I67" s="694"/>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70" t="s">
        <v>325</v>
      </c>
      <c r="C84" s="1370"/>
      <c r="D84" s="1370"/>
      <c r="E84" s="1370"/>
      <c r="F84" s="1370"/>
      <c r="G84" s="1370"/>
      <c r="H84" s="1370"/>
      <c r="I84" s="1370"/>
      <c r="J84" s="1370"/>
      <c r="K84" s="1370"/>
    </row>
    <row r="85" spans="2:11" ht="18.5" thickBot="1">
      <c r="B85" s="84"/>
      <c r="C85" s="84"/>
      <c r="D85" s="84"/>
      <c r="E85" s="84"/>
      <c r="F85" s="85" t="s">
        <v>185</v>
      </c>
      <c r="G85" s="84"/>
      <c r="H85" s="84"/>
      <c r="I85" s="84"/>
      <c r="J85" s="84"/>
      <c r="K85" s="84"/>
    </row>
    <row r="86" spans="2:11" ht="12.75" customHeight="1">
      <c r="B86" s="1371" t="s">
        <v>186</v>
      </c>
      <c r="C86" s="1374" t="s">
        <v>18</v>
      </c>
      <c r="D86" s="1374" t="s">
        <v>187</v>
      </c>
      <c r="E86" s="1364" t="s">
        <v>188</v>
      </c>
      <c r="F86" s="1365"/>
      <c r="G86" s="1375"/>
      <c r="H86" s="1388" t="s">
        <v>189</v>
      </c>
      <c r="I86" s="1364" t="s">
        <v>190</v>
      </c>
      <c r="J86" s="1365"/>
      <c r="K86" s="1366"/>
    </row>
    <row r="87" spans="2:11" ht="11.25" customHeight="1">
      <c r="B87" s="1372"/>
      <c r="C87" s="1350"/>
      <c r="D87" s="1350"/>
      <c r="E87" s="1354" t="s">
        <v>209</v>
      </c>
      <c r="F87" s="1349" t="s">
        <v>210</v>
      </c>
      <c r="G87" s="1349" t="s">
        <v>211</v>
      </c>
      <c r="H87" s="1360"/>
      <c r="I87" s="1354" t="s">
        <v>191</v>
      </c>
      <c r="J87" s="1354" t="s">
        <v>20</v>
      </c>
      <c r="K87" s="1357" t="s">
        <v>243</v>
      </c>
    </row>
    <row r="88" spans="2:11" ht="11.25" customHeight="1">
      <c r="B88" s="1372"/>
      <c r="C88" s="1350"/>
      <c r="D88" s="1350"/>
      <c r="E88" s="1355"/>
      <c r="F88" s="1350"/>
      <c r="G88" s="1350"/>
      <c r="H88" s="1360"/>
      <c r="I88" s="1355"/>
      <c r="J88" s="1355"/>
      <c r="K88" s="1381"/>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68" t="s">
        <v>193</v>
      </c>
      <c r="D91" s="1368"/>
      <c r="E91" s="1368"/>
      <c r="F91" s="1368"/>
      <c r="G91" s="1368"/>
      <c r="H91" s="1368"/>
      <c r="I91" s="1368"/>
      <c r="J91" s="1368"/>
      <c r="K91" s="1369"/>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45" t="s">
        <v>206</v>
      </c>
      <c r="D108" s="1345"/>
      <c r="E108" s="1345"/>
      <c r="F108" s="1345"/>
      <c r="G108" s="1345"/>
      <c r="H108" s="1345"/>
      <c r="I108" s="1345"/>
      <c r="J108" s="1345"/>
      <c r="K108" s="1346"/>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3">
      <c r="B124" s="180"/>
      <c r="C124" s="151"/>
      <c r="D124" s="151"/>
      <c r="E124" s="151"/>
      <c r="F124" s="151"/>
      <c r="G124" s="151"/>
      <c r="H124" s="151"/>
      <c r="I124" s="151"/>
      <c r="J124" s="151"/>
      <c r="K124" s="181"/>
    </row>
    <row r="125" spans="2:14" ht="12.75" customHeight="1">
      <c r="B125" s="1347" t="s">
        <v>186</v>
      </c>
      <c r="C125" s="1349" t="s">
        <v>18</v>
      </c>
      <c r="D125" s="1349" t="s">
        <v>187</v>
      </c>
      <c r="E125" s="1351" t="s">
        <v>188</v>
      </c>
      <c r="F125" s="1352"/>
      <c r="G125" s="1353"/>
      <c r="H125" s="1359" t="s">
        <v>189</v>
      </c>
      <c r="I125" s="1361" t="s">
        <v>190</v>
      </c>
      <c r="J125" s="1362"/>
      <c r="K125" s="1363"/>
    </row>
    <row r="126" spans="2:14" ht="11.25" customHeight="1">
      <c r="B126" s="1348"/>
      <c r="C126" s="1350"/>
      <c r="D126" s="1350"/>
      <c r="E126" s="1354" t="s">
        <v>209</v>
      </c>
      <c r="F126" s="1349" t="s">
        <v>210</v>
      </c>
      <c r="G126" s="1349" t="s">
        <v>211</v>
      </c>
      <c r="H126" s="1360"/>
      <c r="I126" s="1354" t="s">
        <v>191</v>
      </c>
      <c r="J126" s="1354" t="s">
        <v>20</v>
      </c>
      <c r="K126" s="1357" t="s">
        <v>192</v>
      </c>
    </row>
    <row r="127" spans="2:14" ht="11.25" customHeight="1">
      <c r="B127" s="1348"/>
      <c r="C127" s="1350"/>
      <c r="D127" s="1350"/>
      <c r="E127" s="1355"/>
      <c r="F127" s="1350"/>
      <c r="G127" s="1350"/>
      <c r="H127" s="1360"/>
      <c r="I127" s="1356"/>
      <c r="J127" s="1356"/>
      <c r="K127" s="1358"/>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45" t="s">
        <v>207</v>
      </c>
      <c r="D130" s="1345"/>
      <c r="E130" s="1345"/>
      <c r="F130" s="1345"/>
      <c r="G130" s="1345"/>
      <c r="H130" s="1345"/>
      <c r="I130" s="1345"/>
      <c r="J130" s="1345"/>
      <c r="K130" s="1346"/>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70" t="s">
        <v>371</v>
      </c>
      <c r="C163" s="1370"/>
      <c r="D163" s="1370"/>
      <c r="E163" s="1370"/>
      <c r="F163" s="1370"/>
      <c r="G163" s="1370"/>
      <c r="H163" s="1370"/>
      <c r="I163" s="1370"/>
      <c r="J163" s="1370"/>
      <c r="K163" s="1370"/>
      <c r="L163"/>
    </row>
    <row r="164" spans="2:12" ht="18.5" thickBot="1">
      <c r="B164" s="84"/>
      <c r="C164" s="84"/>
      <c r="D164" s="84"/>
      <c r="E164" s="84"/>
      <c r="F164" s="85" t="s">
        <v>185</v>
      </c>
      <c r="G164" s="84"/>
      <c r="H164" s="84"/>
      <c r="I164" s="84"/>
      <c r="J164" s="84"/>
      <c r="K164" s="84"/>
    </row>
    <row r="165" spans="2:12" ht="12.75" customHeight="1">
      <c r="B165" s="1371" t="s">
        <v>186</v>
      </c>
      <c r="C165" s="1374" t="s">
        <v>18</v>
      </c>
      <c r="D165" s="1374" t="s">
        <v>187</v>
      </c>
      <c r="E165" s="1384" t="s">
        <v>188</v>
      </c>
      <c r="F165" s="1385"/>
      <c r="G165" s="1386"/>
      <c r="H165" s="1374" t="s">
        <v>189</v>
      </c>
      <c r="I165" s="1384" t="s">
        <v>190</v>
      </c>
      <c r="J165" s="1385"/>
      <c r="K165" s="1387"/>
    </row>
    <row r="166" spans="2:12" ht="11.25" customHeight="1">
      <c r="B166" s="1372"/>
      <c r="C166" s="1350"/>
      <c r="D166" s="1350"/>
      <c r="E166" s="1355" t="s">
        <v>209</v>
      </c>
      <c r="F166" s="1350" t="s">
        <v>210</v>
      </c>
      <c r="G166" s="1350" t="s">
        <v>211</v>
      </c>
      <c r="H166" s="1350"/>
      <c r="I166" s="1355" t="s">
        <v>191</v>
      </c>
      <c r="J166" s="1355" t="s">
        <v>20</v>
      </c>
      <c r="K166" s="1381" t="s">
        <v>243</v>
      </c>
    </row>
    <row r="167" spans="2:12" ht="17.25" customHeight="1">
      <c r="B167" s="1372"/>
      <c r="C167" s="1350"/>
      <c r="D167" s="1350"/>
      <c r="E167" s="1355"/>
      <c r="F167" s="1350"/>
      <c r="G167" s="1350"/>
      <c r="H167" s="1350"/>
      <c r="I167" s="1355"/>
      <c r="J167" s="1355"/>
      <c r="K167" s="1381"/>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368" t="s">
        <v>193</v>
      </c>
      <c r="D170" s="1368"/>
      <c r="E170" s="1368"/>
      <c r="F170" s="1368"/>
      <c r="G170" s="1368"/>
      <c r="H170" s="1368"/>
      <c r="I170" s="1368"/>
      <c r="J170" s="1368"/>
      <c r="K170" s="1369"/>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45" t="s">
        <v>206</v>
      </c>
      <c r="D187" s="1345"/>
      <c r="E187" s="1345"/>
      <c r="F187" s="1345"/>
      <c r="G187" s="1345"/>
      <c r="H187" s="1345"/>
      <c r="I187" s="1345"/>
      <c r="J187" s="1345"/>
      <c r="K187" s="1346"/>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47" t="s">
        <v>186</v>
      </c>
      <c r="C204" s="1349" t="s">
        <v>18</v>
      </c>
      <c r="D204" s="1349" t="s">
        <v>187</v>
      </c>
      <c r="E204" s="1351" t="s">
        <v>188</v>
      </c>
      <c r="F204" s="1352"/>
      <c r="G204" s="1353"/>
      <c r="H204" s="1359" t="s">
        <v>189</v>
      </c>
      <c r="I204" s="1361" t="s">
        <v>190</v>
      </c>
      <c r="J204" s="1362"/>
      <c r="K204" s="1363"/>
    </row>
    <row r="205" spans="2:11" ht="11.25" customHeight="1">
      <c r="B205" s="1348"/>
      <c r="C205" s="1350"/>
      <c r="D205" s="1350"/>
      <c r="E205" s="1354" t="s">
        <v>209</v>
      </c>
      <c r="F205" s="1349" t="s">
        <v>210</v>
      </c>
      <c r="G205" s="1349" t="s">
        <v>211</v>
      </c>
      <c r="H205" s="1360"/>
      <c r="I205" s="1354" t="s">
        <v>191</v>
      </c>
      <c r="J205" s="1354" t="s">
        <v>20</v>
      </c>
      <c r="K205" s="1357" t="s">
        <v>192</v>
      </c>
    </row>
    <row r="206" spans="2:11" ht="11.25" customHeight="1">
      <c r="B206" s="1348"/>
      <c r="C206" s="1350"/>
      <c r="D206" s="1350"/>
      <c r="E206" s="1355"/>
      <c r="F206" s="1350"/>
      <c r="G206" s="1350"/>
      <c r="H206" s="1360"/>
      <c r="I206" s="1356"/>
      <c r="J206" s="1356"/>
      <c r="K206" s="1358"/>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45" t="s">
        <v>207</v>
      </c>
      <c r="D209" s="1345"/>
      <c r="E209" s="1345"/>
      <c r="F209" s="1345"/>
      <c r="G209" s="1345"/>
      <c r="H209" s="1345"/>
      <c r="I209" s="1345"/>
      <c r="J209" s="1345"/>
      <c r="K209" s="1346"/>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70" t="s">
        <v>431</v>
      </c>
      <c r="C243" s="1370"/>
      <c r="D243" s="1370"/>
      <c r="E243" s="1370"/>
      <c r="F243" s="1370"/>
      <c r="G243" s="1370"/>
      <c r="H243" s="1370"/>
      <c r="I243" s="1370"/>
      <c r="J243" s="1370"/>
      <c r="K243" s="1370"/>
    </row>
    <row r="244" spans="2:11" ht="18.5" thickBot="1">
      <c r="B244" s="84"/>
      <c r="C244" s="84"/>
      <c r="D244" s="84"/>
      <c r="E244" s="84"/>
      <c r="F244" s="85" t="s">
        <v>185</v>
      </c>
      <c r="G244" s="84"/>
      <c r="H244" s="84"/>
      <c r="I244" s="84"/>
      <c r="J244" s="84"/>
      <c r="K244" s="84"/>
    </row>
    <row r="245" spans="2:11" ht="12.5">
      <c r="B245" s="1371" t="s">
        <v>186</v>
      </c>
      <c r="C245" s="1374" t="s">
        <v>18</v>
      </c>
      <c r="D245" s="1374" t="s">
        <v>187</v>
      </c>
      <c r="E245" s="1384" t="s">
        <v>188</v>
      </c>
      <c r="F245" s="1385"/>
      <c r="G245" s="1386"/>
      <c r="H245" s="1374" t="s">
        <v>189</v>
      </c>
      <c r="I245" s="1384" t="s">
        <v>190</v>
      </c>
      <c r="J245" s="1385"/>
      <c r="K245" s="1387"/>
    </row>
    <row r="246" spans="2:11">
      <c r="B246" s="1372"/>
      <c r="C246" s="1350"/>
      <c r="D246" s="1350"/>
      <c r="E246" s="1355" t="s">
        <v>209</v>
      </c>
      <c r="F246" s="1350" t="s">
        <v>210</v>
      </c>
      <c r="G246" s="1350" t="s">
        <v>211</v>
      </c>
      <c r="H246" s="1350"/>
      <c r="I246" s="1355" t="s">
        <v>191</v>
      </c>
      <c r="J246" s="1355" t="s">
        <v>20</v>
      </c>
      <c r="K246" s="1381" t="s">
        <v>243</v>
      </c>
    </row>
    <row r="247" spans="2:11" ht="11" thickBot="1">
      <c r="B247" s="1382"/>
      <c r="C247" s="1383"/>
      <c r="D247" s="1383"/>
      <c r="E247" s="1390"/>
      <c r="F247" s="1383"/>
      <c r="G247" s="1383"/>
      <c r="H247" s="1383"/>
      <c r="I247" s="1390"/>
      <c r="J247" s="1390"/>
      <c r="K247" s="1391"/>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368" t="s">
        <v>193</v>
      </c>
      <c r="D250" s="1368"/>
      <c r="E250" s="1368"/>
      <c r="F250" s="1368"/>
      <c r="G250" s="1368"/>
      <c r="H250" s="1368"/>
      <c r="I250" s="1368"/>
      <c r="J250" s="1368"/>
      <c r="K250" s="1369"/>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45" t="s">
        <v>206</v>
      </c>
      <c r="D267" s="1345"/>
      <c r="E267" s="1345"/>
      <c r="F267" s="1345"/>
      <c r="G267" s="1345"/>
      <c r="H267" s="1345"/>
      <c r="I267" s="1345"/>
      <c r="J267" s="1345"/>
      <c r="K267" s="1346"/>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47" t="s">
        <v>186</v>
      </c>
      <c r="C284" s="1349" t="s">
        <v>18</v>
      </c>
      <c r="D284" s="1349" t="s">
        <v>187</v>
      </c>
      <c r="E284" s="1351" t="s">
        <v>188</v>
      </c>
      <c r="F284" s="1352"/>
      <c r="G284" s="1353"/>
      <c r="H284" s="1359" t="s">
        <v>189</v>
      </c>
      <c r="I284" s="1361" t="s">
        <v>190</v>
      </c>
      <c r="J284" s="1362"/>
      <c r="K284" s="1363"/>
    </row>
    <row r="285" spans="2:11" ht="11.25" customHeight="1">
      <c r="B285" s="1348"/>
      <c r="C285" s="1350"/>
      <c r="D285" s="1350"/>
      <c r="E285" s="1354" t="s">
        <v>209</v>
      </c>
      <c r="F285" s="1349" t="s">
        <v>210</v>
      </c>
      <c r="G285" s="1349" t="s">
        <v>211</v>
      </c>
      <c r="H285" s="1360"/>
      <c r="I285" s="1354" t="s">
        <v>191</v>
      </c>
      <c r="J285" s="1354" t="s">
        <v>20</v>
      </c>
      <c r="K285" s="1357" t="s">
        <v>192</v>
      </c>
    </row>
    <row r="286" spans="2:11" ht="11.25" customHeight="1">
      <c r="B286" s="1348"/>
      <c r="C286" s="1350"/>
      <c r="D286" s="1350"/>
      <c r="E286" s="1355"/>
      <c r="F286" s="1350"/>
      <c r="G286" s="1350"/>
      <c r="H286" s="1360"/>
      <c r="I286" s="1356"/>
      <c r="J286" s="1356"/>
      <c r="K286" s="1358"/>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45" t="s">
        <v>207</v>
      </c>
      <c r="D289" s="1345"/>
      <c r="E289" s="1345"/>
      <c r="F289" s="1345"/>
      <c r="G289" s="1345"/>
      <c r="H289" s="1345"/>
      <c r="I289" s="1345"/>
      <c r="J289" s="1345"/>
      <c r="K289" s="1346"/>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76" t="s">
        <v>459</v>
      </c>
      <c r="C323" s="1377"/>
      <c r="D323" s="1377"/>
      <c r="E323" s="1377"/>
      <c r="F323" s="1377"/>
      <c r="G323" s="1377"/>
      <c r="H323" s="1377"/>
      <c r="I323" s="1377"/>
      <c r="J323" s="1377"/>
      <c r="K323" s="1378"/>
    </row>
    <row r="324" spans="2:11" ht="18">
      <c r="B324" s="696"/>
      <c r="C324" s="697"/>
      <c r="D324" s="697"/>
      <c r="E324" s="697"/>
      <c r="F324" s="434" t="s">
        <v>185</v>
      </c>
      <c r="G324" s="697"/>
      <c r="H324" s="697"/>
      <c r="I324" s="697"/>
      <c r="J324" s="697"/>
      <c r="K324" s="698"/>
    </row>
    <row r="325" spans="2:11" ht="12.5">
      <c r="B325" s="1379" t="s">
        <v>186</v>
      </c>
      <c r="C325" s="1349" t="s">
        <v>18</v>
      </c>
      <c r="D325" s="1349" t="s">
        <v>187</v>
      </c>
      <c r="E325" s="1351" t="s">
        <v>188</v>
      </c>
      <c r="F325" s="1352"/>
      <c r="G325" s="1353"/>
      <c r="H325" s="1359" t="s">
        <v>189</v>
      </c>
      <c r="I325" s="1351" t="s">
        <v>190</v>
      </c>
      <c r="J325" s="1352"/>
      <c r="K325" s="1380"/>
    </row>
    <row r="326" spans="2:11">
      <c r="B326" s="1372"/>
      <c r="C326" s="1350"/>
      <c r="D326" s="1350"/>
      <c r="E326" s="1354" t="s">
        <v>209</v>
      </c>
      <c r="F326" s="1349" t="s">
        <v>210</v>
      </c>
      <c r="G326" s="1349" t="s">
        <v>211</v>
      </c>
      <c r="H326" s="1360"/>
      <c r="I326" s="1354" t="s">
        <v>191</v>
      </c>
      <c r="J326" s="1354" t="s">
        <v>20</v>
      </c>
      <c r="K326" s="1357" t="s">
        <v>243</v>
      </c>
    </row>
    <row r="327" spans="2:11">
      <c r="B327" s="1372"/>
      <c r="C327" s="1350"/>
      <c r="D327" s="1350"/>
      <c r="E327" s="1355"/>
      <c r="F327" s="1350"/>
      <c r="G327" s="1350"/>
      <c r="H327" s="1360"/>
      <c r="I327" s="1355"/>
      <c r="J327" s="1355"/>
      <c r="K327" s="1381"/>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68" t="s">
        <v>193</v>
      </c>
      <c r="D330" s="1368"/>
      <c r="E330" s="1368"/>
      <c r="F330" s="1368"/>
      <c r="G330" s="1368"/>
      <c r="H330" s="1368"/>
      <c r="I330" s="1368"/>
      <c r="J330" s="1368"/>
      <c r="K330" s="1369"/>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687">
        <v>2945</v>
      </c>
      <c r="E336" s="452">
        <v>1490</v>
      </c>
      <c r="F336" s="453">
        <v>1101</v>
      </c>
      <c r="G336" s="453">
        <v>354</v>
      </c>
      <c r="H336" s="687">
        <v>148102</v>
      </c>
      <c r="I336" s="452">
        <v>27100</v>
      </c>
      <c r="J336" s="452">
        <v>38353</v>
      </c>
      <c r="K336" s="688">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45" t="s">
        <v>206</v>
      </c>
      <c r="D347" s="1345"/>
      <c r="E347" s="1345"/>
      <c r="F347" s="1345"/>
      <c r="G347" s="1345"/>
      <c r="H347" s="1345"/>
      <c r="I347" s="1345"/>
      <c r="J347" s="1345"/>
      <c r="K347" s="1346"/>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52">
        <v>162284</v>
      </c>
      <c r="E353" s="452">
        <v>51355</v>
      </c>
      <c r="F353" s="452">
        <v>63157</v>
      </c>
      <c r="G353" s="452">
        <v>47772</v>
      </c>
      <c r="H353" s="452">
        <v>45694063</v>
      </c>
      <c r="I353" s="452">
        <v>7461819</v>
      </c>
      <c r="J353" s="452">
        <v>10755546</v>
      </c>
      <c r="K353" s="688">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47" t="s">
        <v>186</v>
      </c>
      <c r="C364" s="1349" t="s">
        <v>18</v>
      </c>
      <c r="D364" s="1349" t="s">
        <v>187</v>
      </c>
      <c r="E364" s="1351" t="s">
        <v>188</v>
      </c>
      <c r="F364" s="1352"/>
      <c r="G364" s="1353"/>
      <c r="H364" s="1359" t="s">
        <v>189</v>
      </c>
      <c r="I364" s="1361" t="s">
        <v>190</v>
      </c>
      <c r="J364" s="1362"/>
      <c r="K364" s="1363"/>
    </row>
    <row r="365" spans="2:11" ht="11.25" customHeight="1">
      <c r="B365" s="1348"/>
      <c r="C365" s="1350"/>
      <c r="D365" s="1350"/>
      <c r="E365" s="1354" t="s">
        <v>209</v>
      </c>
      <c r="F365" s="1349" t="s">
        <v>210</v>
      </c>
      <c r="G365" s="1349" t="s">
        <v>211</v>
      </c>
      <c r="H365" s="1360"/>
      <c r="I365" s="1354" t="s">
        <v>191</v>
      </c>
      <c r="J365" s="1354" t="s">
        <v>20</v>
      </c>
      <c r="K365" s="1357" t="s">
        <v>192</v>
      </c>
    </row>
    <row r="366" spans="2:11" ht="11.25" customHeight="1">
      <c r="B366" s="1348"/>
      <c r="C366" s="1350"/>
      <c r="D366" s="1350"/>
      <c r="E366" s="1355"/>
      <c r="F366" s="1350"/>
      <c r="G366" s="1350"/>
      <c r="H366" s="1360"/>
      <c r="I366" s="1356"/>
      <c r="J366" s="1356"/>
      <c r="K366" s="1358"/>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45" t="s">
        <v>207</v>
      </c>
      <c r="D369" s="1345"/>
      <c r="E369" s="1345"/>
      <c r="F369" s="1345"/>
      <c r="G369" s="1345"/>
      <c r="H369" s="1345"/>
      <c r="I369" s="1345"/>
      <c r="J369" s="1345"/>
      <c r="K369" s="1346"/>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52">
        <v>286702</v>
      </c>
      <c r="E375" s="452">
        <v>91156</v>
      </c>
      <c r="F375" s="452">
        <v>111222</v>
      </c>
      <c r="G375" s="452">
        <v>84324</v>
      </c>
      <c r="H375" s="452">
        <v>90137980</v>
      </c>
      <c r="I375" s="452">
        <v>14710488</v>
      </c>
      <c r="J375" s="452">
        <v>22097348</v>
      </c>
      <c r="K375" s="688">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5"/>
      <c r="C385" s="7"/>
      <c r="D385" s="7"/>
      <c r="E385" s="7"/>
      <c r="F385" s="7"/>
      <c r="G385" s="7"/>
      <c r="H385" s="7"/>
      <c r="I385" s="7"/>
      <c r="J385" s="7"/>
      <c r="K385" s="436"/>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70" t="s">
        <v>505</v>
      </c>
      <c r="C402" s="1370"/>
      <c r="D402" s="1370"/>
      <c r="E402" s="1370"/>
      <c r="F402" s="1370"/>
      <c r="G402" s="1370"/>
      <c r="H402" s="1370"/>
      <c r="I402" s="1370"/>
      <c r="J402" s="1370"/>
      <c r="K402" s="1370"/>
    </row>
    <row r="403" spans="2:11" ht="18.5" thickBot="1">
      <c r="B403" s="84"/>
      <c r="C403" s="84"/>
      <c r="D403" s="84"/>
      <c r="E403" s="84"/>
      <c r="F403" s="85" t="s">
        <v>185</v>
      </c>
      <c r="G403" s="84"/>
      <c r="H403" s="84"/>
      <c r="I403" s="84"/>
      <c r="J403" s="84"/>
      <c r="K403" s="84"/>
    </row>
    <row r="404" spans="2:11" ht="12.65" customHeight="1">
      <c r="B404" s="1371" t="s">
        <v>186</v>
      </c>
      <c r="C404" s="1374" t="s">
        <v>18</v>
      </c>
      <c r="D404" s="1374" t="s">
        <v>187</v>
      </c>
      <c r="E404" s="1364" t="s">
        <v>188</v>
      </c>
      <c r="F404" s="1365"/>
      <c r="G404" s="1375"/>
      <c r="H404" s="1374" t="s">
        <v>189</v>
      </c>
      <c r="I404" s="1364" t="s">
        <v>190</v>
      </c>
      <c r="J404" s="1365"/>
      <c r="K404" s="1366"/>
    </row>
    <row r="405" spans="2:11" ht="10.5" customHeight="1">
      <c r="B405" s="1372"/>
      <c r="C405" s="1350"/>
      <c r="D405" s="1350"/>
      <c r="E405" s="1354" t="s">
        <v>209</v>
      </c>
      <c r="F405" s="1349" t="s">
        <v>210</v>
      </c>
      <c r="G405" s="1349" t="s">
        <v>211</v>
      </c>
      <c r="H405" s="1350"/>
      <c r="I405" s="1354" t="s">
        <v>191</v>
      </c>
      <c r="J405" s="1354" t="s">
        <v>20</v>
      </c>
      <c r="K405" s="1357" t="s">
        <v>243</v>
      </c>
    </row>
    <row r="406" spans="2:11" ht="10.5" customHeight="1">
      <c r="B406" s="1373"/>
      <c r="C406" s="1367"/>
      <c r="D406" s="1367"/>
      <c r="E406" s="1356"/>
      <c r="F406" s="1367"/>
      <c r="G406" s="1367"/>
      <c r="H406" s="1367"/>
      <c r="I406" s="1356"/>
      <c r="J406" s="1356"/>
      <c r="K406" s="1358"/>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68" t="s">
        <v>193</v>
      </c>
      <c r="D409" s="1368"/>
      <c r="E409" s="1368"/>
      <c r="F409" s="1368"/>
      <c r="G409" s="1368"/>
      <c r="H409" s="1368"/>
      <c r="I409" s="1368"/>
      <c r="J409" s="1368"/>
      <c r="K409" s="1369"/>
    </row>
    <row r="410" spans="2:11" ht="12.5">
      <c r="B410" s="147"/>
      <c r="C410" s="68"/>
      <c r="D410" s="68"/>
      <c r="E410" s="68"/>
      <c r="F410" s="68"/>
      <c r="G410" s="68"/>
      <c r="H410" s="68"/>
      <c r="I410" s="68"/>
      <c r="J410" s="68"/>
      <c r="K410" s="148"/>
    </row>
    <row r="411" spans="2:11" ht="12.5">
      <c r="B411" s="169" t="s">
        <v>194</v>
      </c>
      <c r="C411" s="161">
        <f t="shared" ref="C411:C417" si="70">D411+H411</f>
        <v>174252</v>
      </c>
      <c r="D411" s="161">
        <v>4925</v>
      </c>
      <c r="E411" s="161">
        <v>3069</v>
      </c>
      <c r="F411" s="161">
        <v>1526</v>
      </c>
      <c r="G411" s="161">
        <v>330</v>
      </c>
      <c r="H411" s="161">
        <v>169327</v>
      </c>
      <c r="I411" s="161">
        <v>29858</v>
      </c>
      <c r="J411" s="161">
        <v>58031</v>
      </c>
      <c r="K411" s="171">
        <v>81438</v>
      </c>
    </row>
    <row r="412" spans="2:11" ht="12.5">
      <c r="B412" s="169" t="s">
        <v>195</v>
      </c>
      <c r="C412" s="161">
        <f t="shared" si="70"/>
        <v>177518</v>
      </c>
      <c r="D412" s="161">
        <v>4260</v>
      </c>
      <c r="E412" s="161">
        <v>2676</v>
      </c>
      <c r="F412" s="161">
        <v>1293</v>
      </c>
      <c r="G412" s="161">
        <v>291</v>
      </c>
      <c r="H412" s="161">
        <v>173258</v>
      </c>
      <c r="I412" s="161">
        <v>32673</v>
      </c>
      <c r="J412" s="161">
        <v>56573</v>
      </c>
      <c r="K412" s="171">
        <v>84012</v>
      </c>
    </row>
    <row r="413" spans="2:11" ht="12.5">
      <c r="B413" s="169" t="s">
        <v>196</v>
      </c>
      <c r="C413" s="161">
        <f t="shared" si="70"/>
        <v>183998</v>
      </c>
      <c r="D413" s="163">
        <v>4569</v>
      </c>
      <c r="E413" s="163">
        <v>2727</v>
      </c>
      <c r="F413" s="163">
        <v>1451</v>
      </c>
      <c r="G413" s="162">
        <v>391</v>
      </c>
      <c r="H413" s="161">
        <v>179429</v>
      </c>
      <c r="I413" s="163">
        <v>32809</v>
      </c>
      <c r="J413" s="163">
        <v>57757</v>
      </c>
      <c r="K413" s="171">
        <v>88863</v>
      </c>
    </row>
    <row r="414" spans="2:11" ht="12.5">
      <c r="B414" s="169" t="s">
        <v>197</v>
      </c>
      <c r="C414" s="161">
        <f t="shared" si="70"/>
        <v>176668</v>
      </c>
      <c r="D414" s="161">
        <v>3806</v>
      </c>
      <c r="E414" s="162">
        <v>2084</v>
      </c>
      <c r="F414" s="162">
        <v>1468</v>
      </c>
      <c r="G414" s="161">
        <v>254</v>
      </c>
      <c r="H414" s="161">
        <v>172862</v>
      </c>
      <c r="I414" s="161">
        <v>32080</v>
      </c>
      <c r="J414" s="161">
        <v>54887</v>
      </c>
      <c r="K414" s="171">
        <v>85895</v>
      </c>
    </row>
    <row r="415" spans="2:11" ht="12.5">
      <c r="B415" s="169" t="s">
        <v>198</v>
      </c>
      <c r="C415" s="161">
        <f t="shared" si="70"/>
        <v>171464</v>
      </c>
      <c r="D415" s="687">
        <v>3619</v>
      </c>
      <c r="E415" s="452">
        <v>2145</v>
      </c>
      <c r="F415" s="453">
        <v>1237</v>
      </c>
      <c r="G415" s="453">
        <v>237</v>
      </c>
      <c r="H415" s="687">
        <v>167845</v>
      </c>
      <c r="I415" s="452">
        <v>30928</v>
      </c>
      <c r="J415" s="452">
        <v>49276</v>
      </c>
      <c r="K415" s="688">
        <v>87641</v>
      </c>
    </row>
    <row r="416" spans="2:11" ht="12.5">
      <c r="B416" s="169" t="s">
        <v>199</v>
      </c>
      <c r="C416" s="161">
        <f t="shared" si="70"/>
        <v>171114</v>
      </c>
      <c r="D416" s="161">
        <v>3515</v>
      </c>
      <c r="E416" s="162">
        <v>1893</v>
      </c>
      <c r="F416" s="162">
        <v>1261</v>
      </c>
      <c r="G416" s="161">
        <v>361</v>
      </c>
      <c r="H416" s="161">
        <v>167599</v>
      </c>
      <c r="I416" s="161">
        <v>32455</v>
      </c>
      <c r="J416" s="161">
        <v>50357</v>
      </c>
      <c r="K416" s="171">
        <v>84787</v>
      </c>
    </row>
    <row r="417" spans="2:11" ht="12.5">
      <c r="B417" s="169" t="s">
        <v>200</v>
      </c>
      <c r="C417" s="161">
        <f t="shared" si="70"/>
        <v>175974</v>
      </c>
      <c r="D417" s="71">
        <v>3671</v>
      </c>
      <c r="E417" s="163">
        <v>2114</v>
      </c>
      <c r="F417" s="162">
        <v>1321</v>
      </c>
      <c r="G417" s="162">
        <v>236</v>
      </c>
      <c r="H417" s="161">
        <v>172303</v>
      </c>
      <c r="I417" s="163">
        <v>32740</v>
      </c>
      <c r="J417" s="163">
        <v>56404</v>
      </c>
      <c r="K417" s="171">
        <v>83159</v>
      </c>
    </row>
    <row r="418" spans="2:11" ht="12.5">
      <c r="B418" s="169" t="s">
        <v>201</v>
      </c>
      <c r="C418" s="161">
        <f>D418+H418</f>
        <v>171602</v>
      </c>
      <c r="D418" s="71">
        <v>3853</v>
      </c>
      <c r="E418" s="163">
        <v>2343</v>
      </c>
      <c r="F418" s="163">
        <v>1333</v>
      </c>
      <c r="G418" s="162">
        <v>177</v>
      </c>
      <c r="H418" s="161">
        <v>167749</v>
      </c>
      <c r="I418" s="163">
        <v>31163</v>
      </c>
      <c r="J418" s="163">
        <v>57280</v>
      </c>
      <c r="K418" s="171">
        <v>79306</v>
      </c>
    </row>
    <row r="419" spans="2:11" ht="12.5">
      <c r="B419" s="169" t="s">
        <v>202</v>
      </c>
      <c r="C419" s="161">
        <f>D419+H419</f>
        <v>169425</v>
      </c>
      <c r="D419" s="161">
        <v>3652</v>
      </c>
      <c r="E419" s="162">
        <v>1991</v>
      </c>
      <c r="F419" s="162">
        <v>1437</v>
      </c>
      <c r="G419" s="161">
        <v>224</v>
      </c>
      <c r="H419" s="161">
        <v>165773</v>
      </c>
      <c r="I419" s="161">
        <v>31674</v>
      </c>
      <c r="J419" s="161">
        <v>54787</v>
      </c>
      <c r="K419" s="171">
        <v>79312</v>
      </c>
    </row>
    <row r="420" spans="2:11" ht="12.5">
      <c r="B420" s="174" t="s">
        <v>203</v>
      </c>
      <c r="C420" s="161"/>
      <c r="D420" s="71"/>
      <c r="E420" s="163"/>
      <c r="F420" s="163"/>
      <c r="G420" s="163"/>
      <c r="H420" s="162"/>
      <c r="I420" s="163"/>
      <c r="J420" s="163"/>
      <c r="K420" s="171"/>
    </row>
    <row r="421" spans="2:11" ht="12.5">
      <c r="B421" s="174" t="s">
        <v>204</v>
      </c>
      <c r="C421" s="161"/>
      <c r="D421" s="163"/>
      <c r="E421" s="163"/>
      <c r="F421" s="163"/>
      <c r="G421" s="163"/>
      <c r="H421" s="163"/>
      <c r="I421" s="163"/>
      <c r="J421" s="163"/>
      <c r="K421" s="171"/>
    </row>
    <row r="422" spans="2:11" ht="12.5">
      <c r="B422" s="174" t="s">
        <v>205</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5">
      <c r="B425" s="149"/>
      <c r="C425" s="150"/>
      <c r="D425" s="150"/>
      <c r="E425" s="150"/>
      <c r="F425" s="150"/>
      <c r="G425" s="150"/>
      <c r="H425" s="150"/>
      <c r="I425" s="150"/>
      <c r="J425" s="150"/>
      <c r="K425" s="178"/>
    </row>
    <row r="426" spans="2:11" ht="13">
      <c r="B426" s="149"/>
      <c r="C426" s="1345" t="s">
        <v>206</v>
      </c>
      <c r="D426" s="1345"/>
      <c r="E426" s="1345"/>
      <c r="F426" s="1345"/>
      <c r="G426" s="1345"/>
      <c r="H426" s="1345"/>
      <c r="I426" s="1345"/>
      <c r="J426" s="1345"/>
      <c r="K426" s="1346"/>
    </row>
    <row r="427" spans="2:11" ht="12.5">
      <c r="B427" s="147"/>
      <c r="C427" s="150"/>
      <c r="D427" s="150"/>
      <c r="E427" s="150"/>
      <c r="F427" s="150"/>
      <c r="G427" s="150"/>
      <c r="H427" s="150"/>
      <c r="I427" s="150"/>
      <c r="J427" s="150"/>
      <c r="K427" s="178"/>
    </row>
    <row r="428" spans="2:11" ht="12.5">
      <c r="B428" s="179" t="s">
        <v>194</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5">
      <c r="B429" s="179" t="s">
        <v>195</v>
      </c>
      <c r="C429" s="161">
        <f t="shared" si="72"/>
        <v>52984301</v>
      </c>
      <c r="D429" s="161">
        <v>216787</v>
      </c>
      <c r="E429" s="161">
        <v>90499</v>
      </c>
      <c r="F429" s="161">
        <v>83162</v>
      </c>
      <c r="G429" s="161">
        <v>43126</v>
      </c>
      <c r="H429" s="161">
        <v>52767514</v>
      </c>
      <c r="I429" s="161">
        <v>8943124</v>
      </c>
      <c r="J429" s="161">
        <v>15497438</v>
      </c>
      <c r="K429" s="171">
        <v>28326952</v>
      </c>
    </row>
    <row r="430" spans="2:11" ht="12.5">
      <c r="B430" s="179" t="s">
        <v>196</v>
      </c>
      <c r="C430" s="161">
        <f t="shared" si="72"/>
        <v>55519500</v>
      </c>
      <c r="D430" s="163">
        <v>231743</v>
      </c>
      <c r="E430" s="163">
        <v>94320</v>
      </c>
      <c r="F430" s="163">
        <v>85025</v>
      </c>
      <c r="G430" s="162">
        <v>52398</v>
      </c>
      <c r="H430" s="161">
        <v>55287757</v>
      </c>
      <c r="I430" s="163">
        <v>8980360</v>
      </c>
      <c r="J430" s="163">
        <v>16377632</v>
      </c>
      <c r="K430" s="171">
        <v>29929765</v>
      </c>
    </row>
    <row r="431" spans="2:11" ht="12.5">
      <c r="B431" s="179" t="s">
        <v>197</v>
      </c>
      <c r="C431" s="161">
        <f t="shared" si="72"/>
        <v>53890313</v>
      </c>
      <c r="D431" s="161">
        <v>195378</v>
      </c>
      <c r="E431" s="162">
        <v>72023</v>
      </c>
      <c r="F431" s="162">
        <v>82864</v>
      </c>
      <c r="G431" s="161">
        <v>40491</v>
      </c>
      <c r="H431" s="161">
        <v>53694935</v>
      </c>
      <c r="I431" s="161">
        <v>8842345</v>
      </c>
      <c r="J431" s="161">
        <v>15372754</v>
      </c>
      <c r="K431" s="171">
        <v>29479836</v>
      </c>
    </row>
    <row r="432" spans="2:11" ht="12.5">
      <c r="B432" s="179" t="s">
        <v>198</v>
      </c>
      <c r="C432" s="161">
        <f t="shared" si="72"/>
        <v>52248200</v>
      </c>
      <c r="D432" s="452">
        <v>178559</v>
      </c>
      <c r="E432" s="452">
        <v>73246</v>
      </c>
      <c r="F432" s="452">
        <v>74351</v>
      </c>
      <c r="G432" s="452">
        <v>30962</v>
      </c>
      <c r="H432" s="452">
        <v>52069641</v>
      </c>
      <c r="I432" s="452">
        <v>8568539</v>
      </c>
      <c r="J432" s="452">
        <v>13978628</v>
      </c>
      <c r="K432" s="688">
        <v>29522474</v>
      </c>
    </row>
    <row r="433" spans="2:11" ht="12.5">
      <c r="B433" s="179" t="s">
        <v>199</v>
      </c>
      <c r="C433" s="161">
        <f t="shared" si="72"/>
        <v>51782055</v>
      </c>
      <c r="D433" s="161">
        <v>193103</v>
      </c>
      <c r="E433" s="162">
        <v>67424</v>
      </c>
      <c r="F433" s="162">
        <v>72796</v>
      </c>
      <c r="G433" s="161">
        <v>52883</v>
      </c>
      <c r="H433" s="161">
        <v>51588952</v>
      </c>
      <c r="I433" s="161">
        <v>8996917</v>
      </c>
      <c r="J433" s="161">
        <v>13831440</v>
      </c>
      <c r="K433" s="171">
        <v>28760595</v>
      </c>
    </row>
    <row r="434" spans="2:11" ht="12.5">
      <c r="B434" s="179" t="s">
        <v>200</v>
      </c>
      <c r="C434" s="161">
        <f t="shared" si="72"/>
        <v>52186220</v>
      </c>
      <c r="D434" s="163">
        <v>192340</v>
      </c>
      <c r="E434" s="163">
        <v>74743</v>
      </c>
      <c r="F434" s="163">
        <v>81950</v>
      </c>
      <c r="G434" s="162">
        <v>35647</v>
      </c>
      <c r="H434" s="161">
        <v>51993880</v>
      </c>
      <c r="I434" s="163">
        <v>8800672</v>
      </c>
      <c r="J434" s="163">
        <v>15391829</v>
      </c>
      <c r="K434" s="171">
        <v>27801379</v>
      </c>
    </row>
    <row r="435" spans="2:11" ht="12.5">
      <c r="B435" s="179" t="s">
        <v>201</v>
      </c>
      <c r="C435" s="161">
        <f t="shared" si="72"/>
        <v>50426418</v>
      </c>
      <c r="D435" s="163">
        <v>193104</v>
      </c>
      <c r="E435" s="163">
        <v>81612</v>
      </c>
      <c r="F435" s="163">
        <v>82105</v>
      </c>
      <c r="G435" s="162">
        <v>29387</v>
      </c>
      <c r="H435" s="161">
        <v>50233314</v>
      </c>
      <c r="I435" s="163">
        <v>8259602</v>
      </c>
      <c r="J435" s="163">
        <v>15679418</v>
      </c>
      <c r="K435" s="171">
        <v>26294294</v>
      </c>
    </row>
    <row r="436" spans="2:11" ht="12.5">
      <c r="B436" s="179" t="s">
        <v>202</v>
      </c>
      <c r="C436" s="161">
        <f t="shared" si="72"/>
        <v>49972934</v>
      </c>
      <c r="D436" s="163">
        <v>186694</v>
      </c>
      <c r="E436" s="163">
        <v>69464</v>
      </c>
      <c r="F436" s="163">
        <v>82206</v>
      </c>
      <c r="G436" s="162">
        <v>35024</v>
      </c>
      <c r="H436" s="161">
        <v>49786240</v>
      </c>
      <c r="I436" s="163">
        <v>8556532</v>
      </c>
      <c r="J436" s="163">
        <v>14676416</v>
      </c>
      <c r="K436" s="171">
        <v>26553292</v>
      </c>
    </row>
    <row r="437" spans="2:11" ht="12.5">
      <c r="B437" s="179" t="s">
        <v>203</v>
      </c>
      <c r="C437" s="161"/>
      <c r="D437" s="163"/>
      <c r="E437" s="163"/>
      <c r="F437" s="163"/>
      <c r="G437" s="163"/>
      <c r="H437" s="162"/>
      <c r="I437" s="163"/>
      <c r="J437" s="163"/>
      <c r="K437" s="171"/>
    </row>
    <row r="438" spans="2:11" ht="12.5">
      <c r="B438" s="179" t="s">
        <v>204</v>
      </c>
      <c r="C438" s="161"/>
      <c r="D438" s="163"/>
      <c r="E438" s="163"/>
      <c r="F438" s="163"/>
      <c r="G438" s="163"/>
      <c r="H438" s="162"/>
      <c r="I438" s="163"/>
      <c r="J438" s="163"/>
      <c r="K438" s="171"/>
    </row>
    <row r="439" spans="2:11" ht="12.5">
      <c r="B439" s="179" t="s">
        <v>205</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3">
      <c r="B442" s="180"/>
      <c r="C442" s="151"/>
      <c r="D442" s="151"/>
      <c r="E442" s="151"/>
      <c r="F442" s="151"/>
      <c r="G442" s="151"/>
      <c r="H442" s="151"/>
      <c r="I442" s="151"/>
      <c r="J442" s="151"/>
      <c r="K442" s="181"/>
    </row>
    <row r="443" spans="2:11" ht="12.65" customHeight="1">
      <c r="B443" s="1347" t="s">
        <v>186</v>
      </c>
      <c r="C443" s="1349" t="s">
        <v>18</v>
      </c>
      <c r="D443" s="1349" t="s">
        <v>187</v>
      </c>
      <c r="E443" s="1351" t="s">
        <v>188</v>
      </c>
      <c r="F443" s="1352"/>
      <c r="G443" s="1353"/>
      <c r="H443" s="1359" t="s">
        <v>189</v>
      </c>
      <c r="I443" s="1361" t="s">
        <v>190</v>
      </c>
      <c r="J443" s="1362"/>
      <c r="K443" s="1363"/>
    </row>
    <row r="444" spans="2:11" ht="10.5" customHeight="1">
      <c r="B444" s="1348"/>
      <c r="C444" s="1350"/>
      <c r="D444" s="1350"/>
      <c r="E444" s="1354" t="s">
        <v>209</v>
      </c>
      <c r="F444" s="1349" t="s">
        <v>210</v>
      </c>
      <c r="G444" s="1349" t="s">
        <v>211</v>
      </c>
      <c r="H444" s="1360"/>
      <c r="I444" s="1354" t="s">
        <v>191</v>
      </c>
      <c r="J444" s="1354" t="s">
        <v>20</v>
      </c>
      <c r="K444" s="1357" t="s">
        <v>192</v>
      </c>
    </row>
    <row r="445" spans="2:11" ht="10.5" customHeight="1">
      <c r="B445" s="1348"/>
      <c r="C445" s="1350"/>
      <c r="D445" s="1350"/>
      <c r="E445" s="1355"/>
      <c r="F445" s="1350"/>
      <c r="G445" s="1350"/>
      <c r="H445" s="1360"/>
      <c r="I445" s="1356"/>
      <c r="J445" s="1356"/>
      <c r="K445" s="1358"/>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345" t="s">
        <v>207</v>
      </c>
      <c r="D448" s="1345"/>
      <c r="E448" s="1345"/>
      <c r="F448" s="1345"/>
      <c r="G448" s="1345"/>
      <c r="H448" s="1345"/>
      <c r="I448" s="1345"/>
      <c r="J448" s="1345"/>
      <c r="K448" s="1346"/>
    </row>
    <row r="449" spans="2:11" ht="13">
      <c r="B449" s="149"/>
      <c r="C449" s="154"/>
      <c r="D449" s="154"/>
      <c r="E449" s="154"/>
      <c r="F449" s="154"/>
      <c r="G449" s="154"/>
      <c r="H449" s="154"/>
      <c r="I449" s="154"/>
      <c r="J449" s="154"/>
      <c r="K449" s="183"/>
    </row>
    <row r="450" spans="2:11" ht="12.5">
      <c r="B450" s="179" t="s">
        <v>194</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5">
      <c r="B451" s="179" t="s">
        <v>195</v>
      </c>
      <c r="C451" s="161">
        <f t="shared" si="74"/>
        <v>105321244</v>
      </c>
      <c r="D451" s="161">
        <v>379264</v>
      </c>
      <c r="E451" s="161">
        <v>158473</v>
      </c>
      <c r="F451" s="161">
        <v>145542</v>
      </c>
      <c r="G451" s="161">
        <v>75249</v>
      </c>
      <c r="H451" s="161">
        <v>104941980</v>
      </c>
      <c r="I451" s="161">
        <v>17723888</v>
      </c>
      <c r="J451" s="161">
        <v>32336697</v>
      </c>
      <c r="K451" s="171">
        <v>54881395</v>
      </c>
    </row>
    <row r="452" spans="2:11" ht="12.5">
      <c r="B452" s="179" t="s">
        <v>196</v>
      </c>
      <c r="C452" s="161">
        <f t="shared" si="74"/>
        <v>109461933</v>
      </c>
      <c r="D452" s="163">
        <v>410883</v>
      </c>
      <c r="E452" s="163">
        <v>166496</v>
      </c>
      <c r="F452" s="163">
        <v>151070</v>
      </c>
      <c r="G452" s="162">
        <v>93317</v>
      </c>
      <c r="H452" s="161">
        <v>109051050</v>
      </c>
      <c r="I452" s="163">
        <v>17731808</v>
      </c>
      <c r="J452" s="163">
        <v>33444590</v>
      </c>
      <c r="K452" s="171">
        <v>57874652</v>
      </c>
    </row>
    <row r="453" spans="2:11" ht="12.5">
      <c r="B453" s="179" t="s">
        <v>197</v>
      </c>
      <c r="C453" s="161">
        <f t="shared" si="74"/>
        <v>106113753</v>
      </c>
      <c r="D453" s="161">
        <v>346638</v>
      </c>
      <c r="E453" s="162">
        <v>126834</v>
      </c>
      <c r="F453" s="162">
        <v>148077</v>
      </c>
      <c r="G453" s="162">
        <v>71727</v>
      </c>
      <c r="H453" s="161">
        <v>105767115</v>
      </c>
      <c r="I453" s="162">
        <v>17394591</v>
      </c>
      <c r="J453" s="162">
        <v>31657087</v>
      </c>
      <c r="K453" s="171">
        <v>56715437</v>
      </c>
    </row>
    <row r="454" spans="2:11" ht="12.5">
      <c r="B454" s="179" t="s">
        <v>198</v>
      </c>
      <c r="C454" s="161">
        <f t="shared" si="74"/>
        <v>103066539</v>
      </c>
      <c r="D454" s="452">
        <v>315882</v>
      </c>
      <c r="E454" s="452">
        <v>128517</v>
      </c>
      <c r="F454" s="452">
        <v>130959</v>
      </c>
      <c r="G454" s="452">
        <v>56406</v>
      </c>
      <c r="H454" s="452">
        <v>102750657</v>
      </c>
      <c r="I454" s="452">
        <v>16922016</v>
      </c>
      <c r="J454" s="452">
        <v>28384842</v>
      </c>
      <c r="K454" s="688">
        <v>57443799</v>
      </c>
    </row>
    <row r="455" spans="2:11" ht="12.5">
      <c r="B455" s="179" t="s">
        <v>199</v>
      </c>
      <c r="C455" s="161">
        <f t="shared" si="74"/>
        <v>101945798</v>
      </c>
      <c r="D455" s="161">
        <v>338042</v>
      </c>
      <c r="E455" s="162">
        <v>118122</v>
      </c>
      <c r="F455" s="162">
        <v>127692</v>
      </c>
      <c r="G455" s="162">
        <v>92228</v>
      </c>
      <c r="H455" s="161">
        <v>101607756</v>
      </c>
      <c r="I455" s="162">
        <v>17649304</v>
      </c>
      <c r="J455" s="162">
        <v>28233898</v>
      </c>
      <c r="K455" s="171">
        <v>55724554</v>
      </c>
    </row>
    <row r="456" spans="2:11" ht="12.5">
      <c r="B456" s="179" t="s">
        <v>200</v>
      </c>
      <c r="C456" s="161">
        <f t="shared" si="74"/>
        <v>103194163</v>
      </c>
      <c r="D456" s="163">
        <v>338831</v>
      </c>
      <c r="E456" s="163">
        <v>130505</v>
      </c>
      <c r="F456" s="163">
        <v>143969</v>
      </c>
      <c r="G456" s="162">
        <v>64357</v>
      </c>
      <c r="H456" s="161">
        <v>102855332</v>
      </c>
      <c r="I456" s="163">
        <v>17387623</v>
      </c>
      <c r="J456" s="163">
        <v>31722892</v>
      </c>
      <c r="K456" s="171">
        <v>53744817</v>
      </c>
    </row>
    <row r="457" spans="2:11" ht="12.5">
      <c r="B457" s="179" t="s">
        <v>201</v>
      </c>
      <c r="C457" s="161">
        <f t="shared" si="74"/>
        <v>100205674</v>
      </c>
      <c r="D457" s="163">
        <v>339625</v>
      </c>
      <c r="E457" s="163">
        <v>142839</v>
      </c>
      <c r="F457" s="163">
        <v>143327</v>
      </c>
      <c r="G457" s="162">
        <v>53459</v>
      </c>
      <c r="H457" s="161">
        <v>99866049</v>
      </c>
      <c r="I457" s="163">
        <v>16415870</v>
      </c>
      <c r="J457" s="163">
        <v>32281017</v>
      </c>
      <c r="K457" s="171">
        <v>51169162</v>
      </c>
    </row>
    <row r="458" spans="2:11" ht="12.5">
      <c r="B458" s="179" t="s">
        <v>202</v>
      </c>
      <c r="C458" s="161">
        <f t="shared" si="74"/>
        <v>100175558</v>
      </c>
      <c r="D458" s="161">
        <v>331665</v>
      </c>
      <c r="E458" s="162">
        <v>122774</v>
      </c>
      <c r="F458" s="162">
        <v>144879</v>
      </c>
      <c r="G458" s="162">
        <v>64012</v>
      </c>
      <c r="H458" s="161">
        <v>99843893</v>
      </c>
      <c r="I458" s="162">
        <v>16977030</v>
      </c>
      <c r="J458" s="162">
        <v>31530242</v>
      </c>
      <c r="K458" s="171">
        <v>51336621</v>
      </c>
    </row>
    <row r="459" spans="2:11" ht="12.5">
      <c r="B459" s="179" t="s">
        <v>203</v>
      </c>
      <c r="C459" s="161"/>
      <c r="D459" s="163"/>
      <c r="E459" s="163"/>
      <c r="F459" s="163"/>
      <c r="G459" s="163"/>
      <c r="H459" s="162"/>
      <c r="I459" s="163"/>
      <c r="J459" s="163"/>
      <c r="K459" s="171"/>
    </row>
    <row r="460" spans="2:11" ht="12.5">
      <c r="B460" s="179" t="s">
        <v>204</v>
      </c>
      <c r="C460" s="161"/>
      <c r="D460" s="163"/>
      <c r="E460" s="163"/>
      <c r="F460" s="163"/>
      <c r="G460" s="163"/>
      <c r="H460" s="162"/>
      <c r="I460" s="163"/>
      <c r="J460" s="163"/>
      <c r="K460" s="171"/>
    </row>
    <row r="461" spans="2:11" ht="12.5">
      <c r="B461" s="179" t="s">
        <v>205</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
      <c r="B464" s="8"/>
      <c r="F464" s="948" t="s">
        <v>208</v>
      </c>
      <c r="G464" s="948"/>
      <c r="H464" s="948"/>
      <c r="I464" s="949"/>
      <c r="J464" s="949"/>
      <c r="K464" s="9"/>
    </row>
    <row r="465" spans="2:11">
      <c r="B465" s="8" t="s">
        <v>194</v>
      </c>
      <c r="C465" s="950">
        <f>C450/C411</f>
        <v>575.11445492734663</v>
      </c>
      <c r="D465" s="950">
        <f t="shared" ref="D465:K466" si="76">D450/D411</f>
        <v>83.678375634517764</v>
      </c>
      <c r="E465" s="950">
        <f t="shared" si="76"/>
        <v>58.338220918866078</v>
      </c>
      <c r="F465" s="950">
        <f t="shared" si="76"/>
        <v>101.73263433813892</v>
      </c>
      <c r="G465" s="950">
        <f t="shared" si="76"/>
        <v>235.85454545454544</v>
      </c>
      <c r="H465" s="950">
        <f t="shared" si="76"/>
        <v>589.40823377252298</v>
      </c>
      <c r="I465" s="950">
        <f t="shared" si="76"/>
        <v>532.36120972603658</v>
      </c>
      <c r="J465" s="950">
        <f t="shared" si="76"/>
        <v>572.36714859299343</v>
      </c>
      <c r="K465" s="856">
        <f t="shared" si="76"/>
        <v>622.46677226847419</v>
      </c>
    </row>
    <row r="466" spans="2:11">
      <c r="B466" s="8" t="s">
        <v>195</v>
      </c>
      <c r="C466" s="950">
        <f>C451/C412</f>
        <v>593.29895559886882</v>
      </c>
      <c r="D466" s="950">
        <f t="shared" si="76"/>
        <v>89.029107981220662</v>
      </c>
      <c r="E466" s="950">
        <f t="shared" si="76"/>
        <v>59.220104633781766</v>
      </c>
      <c r="F466" s="950">
        <f t="shared" si="76"/>
        <v>112.5614849187935</v>
      </c>
      <c r="G466" s="950">
        <f t="shared" si="76"/>
        <v>258.58762886597935</v>
      </c>
      <c r="H466" s="950">
        <f t="shared" si="76"/>
        <v>605.6977455586466</v>
      </c>
      <c r="I466" s="950">
        <f t="shared" si="76"/>
        <v>542.4628286352646</v>
      </c>
      <c r="J466" s="950">
        <f t="shared" si="76"/>
        <v>571.59240273628768</v>
      </c>
      <c r="K466" s="856">
        <f t="shared" si="76"/>
        <v>653.25661810217593</v>
      </c>
    </row>
    <row r="467" spans="2:11">
      <c r="B467" s="8" t="s">
        <v>196</v>
      </c>
      <c r="C467" s="950">
        <f t="shared" ref="C467:K476" si="77">C452/C413</f>
        <v>594.90827617691491</v>
      </c>
      <c r="D467" s="950">
        <f t="shared" si="77"/>
        <v>89.928430728824694</v>
      </c>
      <c r="E467" s="950">
        <f t="shared" si="77"/>
        <v>61.054638797213052</v>
      </c>
      <c r="F467" s="950">
        <f t="shared" si="77"/>
        <v>104.1144038594073</v>
      </c>
      <c r="G467" s="950">
        <f t="shared" si="77"/>
        <v>238.66240409207163</v>
      </c>
      <c r="H467" s="950">
        <f t="shared" si="77"/>
        <v>607.76713909122827</v>
      </c>
      <c r="I467" s="950">
        <f t="shared" si="77"/>
        <v>540.4556066932854</v>
      </c>
      <c r="J467" s="950">
        <f t="shared" si="77"/>
        <v>579.05691085063279</v>
      </c>
      <c r="K467" s="856">
        <f t="shared" si="77"/>
        <v>651.27952016024665</v>
      </c>
    </row>
    <row r="468" spans="2:11">
      <c r="B468" s="8" t="s">
        <v>197</v>
      </c>
      <c r="C468" s="950">
        <f t="shared" si="77"/>
        <v>600.63935177847713</v>
      </c>
      <c r="D468" s="950">
        <f t="shared" si="77"/>
        <v>91.076720966894371</v>
      </c>
      <c r="E468" s="950">
        <f t="shared" si="77"/>
        <v>60.86084452975048</v>
      </c>
      <c r="F468" s="950">
        <f t="shared" si="77"/>
        <v>100.86989100817439</v>
      </c>
      <c r="G468" s="950">
        <f t="shared" si="77"/>
        <v>282.38976377952758</v>
      </c>
      <c r="H468" s="950">
        <f t="shared" si="77"/>
        <v>611.85867917760993</v>
      </c>
      <c r="I468" s="950">
        <f t="shared" si="77"/>
        <v>542.2254052369077</v>
      </c>
      <c r="J468" s="950">
        <f t="shared" si="77"/>
        <v>576.76839688815198</v>
      </c>
      <c r="K468" s="856">
        <f t="shared" si="77"/>
        <v>660.28799115198785</v>
      </c>
    </row>
    <row r="469" spans="2:11">
      <c r="B469" s="8" t="s">
        <v>198</v>
      </c>
      <c r="C469" s="950">
        <f t="shared" si="77"/>
        <v>601.0972507348481</v>
      </c>
      <c r="D469" s="950">
        <f t="shared" si="77"/>
        <v>87.284332688588009</v>
      </c>
      <c r="E469" s="950">
        <f t="shared" si="77"/>
        <v>59.914685314685315</v>
      </c>
      <c r="F469" s="950">
        <f t="shared" si="77"/>
        <v>105.86822958771221</v>
      </c>
      <c r="G469" s="950">
        <f t="shared" si="77"/>
        <v>238</v>
      </c>
      <c r="H469" s="950">
        <f t="shared" si="77"/>
        <v>612.17585867913851</v>
      </c>
      <c r="I469" s="950">
        <f t="shared" si="77"/>
        <v>547.1422659079152</v>
      </c>
      <c r="J469" s="950">
        <f t="shared" si="77"/>
        <v>576.03786833346862</v>
      </c>
      <c r="K469" s="856">
        <f t="shared" si="77"/>
        <v>655.44435823415984</v>
      </c>
    </row>
    <row r="470" spans="2:11">
      <c r="B470" s="8" t="s">
        <v>199</v>
      </c>
      <c r="C470" s="950">
        <f t="shared" si="77"/>
        <v>595.77707259487829</v>
      </c>
      <c r="D470" s="950">
        <f t="shared" si="77"/>
        <v>96.171266002844945</v>
      </c>
      <c r="E470" s="950">
        <f t="shared" si="77"/>
        <v>62.39936608557845</v>
      </c>
      <c r="F470" s="950">
        <f t="shared" si="77"/>
        <v>101.26249008723235</v>
      </c>
      <c r="G470" s="950">
        <f t="shared" si="77"/>
        <v>255.47922437673131</v>
      </c>
      <c r="H470" s="950">
        <f t="shared" si="77"/>
        <v>606.25514472043392</v>
      </c>
      <c r="I470" s="950">
        <f t="shared" si="77"/>
        <v>543.8084732706825</v>
      </c>
      <c r="J470" s="950">
        <f t="shared" si="77"/>
        <v>560.6747423396946</v>
      </c>
      <c r="K470" s="856">
        <f t="shared" si="77"/>
        <v>657.22992911649192</v>
      </c>
    </row>
    <row r="471" spans="2:11">
      <c r="B471" s="8" t="s">
        <v>200</v>
      </c>
      <c r="C471" s="950">
        <f t="shared" si="77"/>
        <v>586.41710138997803</v>
      </c>
      <c r="D471" s="950">
        <f t="shared" si="77"/>
        <v>92.299373467719974</v>
      </c>
      <c r="E471" s="950">
        <f t="shared" si="77"/>
        <v>61.733680227057711</v>
      </c>
      <c r="F471" s="950">
        <f t="shared" si="77"/>
        <v>108.98485995457986</v>
      </c>
      <c r="G471" s="950">
        <f t="shared" si="77"/>
        <v>272.69915254237287</v>
      </c>
      <c r="H471" s="950">
        <f t="shared" si="77"/>
        <v>596.9445221499335</v>
      </c>
      <c r="I471" s="950">
        <f t="shared" si="77"/>
        <v>531.0819486866219</v>
      </c>
      <c r="J471" s="950">
        <f t="shared" si="77"/>
        <v>562.42273597617191</v>
      </c>
      <c r="K471" s="856">
        <f t="shared" si="77"/>
        <v>646.28984235019664</v>
      </c>
    </row>
    <row r="472" spans="2:11">
      <c r="B472" s="8" t="s">
        <v>201</v>
      </c>
      <c r="C472" s="950">
        <f t="shared" si="77"/>
        <v>583.94234332933183</v>
      </c>
      <c r="D472" s="950">
        <f t="shared" si="77"/>
        <v>88.145600830521673</v>
      </c>
      <c r="E472" s="950">
        <f t="shared" si="77"/>
        <v>60.964148527528806</v>
      </c>
      <c r="F472" s="950">
        <f t="shared" si="77"/>
        <v>107.52213053263316</v>
      </c>
      <c r="G472" s="950">
        <f t="shared" si="77"/>
        <v>302.0282485875706</v>
      </c>
      <c r="H472" s="950">
        <f t="shared" si="77"/>
        <v>595.33021955421498</v>
      </c>
      <c r="I472" s="950">
        <f t="shared" si="77"/>
        <v>526.77437987356802</v>
      </c>
      <c r="J472" s="950">
        <f t="shared" si="77"/>
        <v>563.56524092178768</v>
      </c>
      <c r="K472" s="856">
        <f t="shared" si="77"/>
        <v>645.21173681688651</v>
      </c>
    </row>
    <row r="473" spans="2:11">
      <c r="B473" s="8" t="s">
        <v>202</v>
      </c>
      <c r="C473" s="950">
        <f t="shared" si="77"/>
        <v>591.26786483694855</v>
      </c>
      <c r="D473" s="950">
        <f t="shared" si="77"/>
        <v>90.817360350492876</v>
      </c>
      <c r="E473" s="950">
        <f t="shared" si="77"/>
        <v>61.664490205926668</v>
      </c>
      <c r="F473" s="950">
        <f t="shared" si="77"/>
        <v>100.8204592901879</v>
      </c>
      <c r="G473" s="950">
        <f t="shared" si="77"/>
        <v>285.76785714285717</v>
      </c>
      <c r="H473" s="950">
        <f t="shared" si="77"/>
        <v>602.29285227389266</v>
      </c>
      <c r="I473" s="950">
        <f t="shared" si="77"/>
        <v>535.9926122371661</v>
      </c>
      <c r="J473" s="950">
        <f t="shared" si="77"/>
        <v>575.50590468541805</v>
      </c>
      <c r="K473" s="856">
        <f t="shared" si="77"/>
        <v>647.27432166633048</v>
      </c>
    </row>
    <row r="474" spans="2:11">
      <c r="B474" s="8" t="s">
        <v>203</v>
      </c>
      <c r="C474" s="950" t="e">
        <f t="shared" si="77"/>
        <v>#DIV/0!</v>
      </c>
      <c r="D474" s="950" t="e">
        <f t="shared" si="77"/>
        <v>#DIV/0!</v>
      </c>
      <c r="E474" s="950" t="e">
        <f t="shared" si="77"/>
        <v>#DIV/0!</v>
      </c>
      <c r="F474" s="950" t="e">
        <f t="shared" si="77"/>
        <v>#DIV/0!</v>
      </c>
      <c r="G474" s="950" t="e">
        <f t="shared" si="77"/>
        <v>#DIV/0!</v>
      </c>
      <c r="H474" s="950" t="e">
        <f t="shared" si="77"/>
        <v>#DIV/0!</v>
      </c>
      <c r="I474" s="950" t="e">
        <f t="shared" si="77"/>
        <v>#DIV/0!</v>
      </c>
      <c r="J474" s="950" t="e">
        <f t="shared" si="77"/>
        <v>#DIV/0!</v>
      </c>
      <c r="K474" s="856" t="e">
        <f t="shared" si="77"/>
        <v>#DIV/0!</v>
      </c>
    </row>
    <row r="475" spans="2:11">
      <c r="B475" s="8" t="s">
        <v>204</v>
      </c>
      <c r="C475" s="950" t="e">
        <f t="shared" si="77"/>
        <v>#DIV/0!</v>
      </c>
      <c r="D475" s="950" t="e">
        <f t="shared" si="77"/>
        <v>#DIV/0!</v>
      </c>
      <c r="E475" s="950" t="e">
        <f t="shared" si="77"/>
        <v>#DIV/0!</v>
      </c>
      <c r="F475" s="950" t="e">
        <f t="shared" si="77"/>
        <v>#DIV/0!</v>
      </c>
      <c r="G475" s="950" t="e">
        <f t="shared" si="77"/>
        <v>#DIV/0!</v>
      </c>
      <c r="H475" s="950" t="e">
        <f t="shared" si="77"/>
        <v>#DIV/0!</v>
      </c>
      <c r="I475" s="950" t="e">
        <f t="shared" si="77"/>
        <v>#DIV/0!</v>
      </c>
      <c r="J475" s="950" t="e">
        <f t="shared" si="77"/>
        <v>#DIV/0!</v>
      </c>
      <c r="K475" s="856" t="e">
        <f t="shared" si="77"/>
        <v>#DIV/0!</v>
      </c>
    </row>
    <row r="476" spans="2:11" ht="11" thickBot="1">
      <c r="B476" s="857" t="s">
        <v>205</v>
      </c>
      <c r="C476" s="863" t="e">
        <f t="shared" si="77"/>
        <v>#DIV/0!</v>
      </c>
      <c r="D476" s="863" t="e">
        <f t="shared" si="77"/>
        <v>#DIV/0!</v>
      </c>
      <c r="E476" s="863" t="e">
        <f t="shared" si="77"/>
        <v>#DIV/0!</v>
      </c>
      <c r="F476" s="863" t="e">
        <f t="shared" si="77"/>
        <v>#DIV/0!</v>
      </c>
      <c r="G476" s="863" t="e">
        <f t="shared" si="77"/>
        <v>#DIV/0!</v>
      </c>
      <c r="H476" s="863" t="e">
        <f t="shared" si="77"/>
        <v>#DIV/0!</v>
      </c>
      <c r="I476" s="863" t="e">
        <f t="shared" si="77"/>
        <v>#DIV/0!</v>
      </c>
      <c r="J476" s="863" t="e">
        <f t="shared" si="77"/>
        <v>#DIV/0!</v>
      </c>
      <c r="K476" s="864"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09" customWidth="1"/>
    <col min="2" max="17" width="8.7265625" style="409"/>
    <col min="18" max="18" width="16" style="409" customWidth="1"/>
    <col min="19" max="256" width="8.7265625" style="409"/>
    <col min="257" max="257" width="13.7265625" style="409" customWidth="1"/>
    <col min="258" max="512" width="8.7265625" style="409"/>
    <col min="513" max="513" width="13.7265625" style="409" customWidth="1"/>
    <col min="514" max="768" width="8.7265625" style="409"/>
    <col min="769" max="769" width="13.7265625" style="409" customWidth="1"/>
    <col min="770" max="1024" width="8.7265625" style="409"/>
    <col min="1025" max="1025" width="13.7265625" style="409" customWidth="1"/>
    <col min="1026" max="1280" width="8.7265625" style="409"/>
    <col min="1281" max="1281" width="13.7265625" style="409" customWidth="1"/>
    <col min="1282" max="1536" width="8.7265625" style="409"/>
    <col min="1537" max="1537" width="13.7265625" style="409" customWidth="1"/>
    <col min="1538" max="1792" width="8.7265625" style="409"/>
    <col min="1793" max="1793" width="13.7265625" style="409" customWidth="1"/>
    <col min="1794" max="2048" width="8.7265625" style="409"/>
    <col min="2049" max="2049" width="13.7265625" style="409" customWidth="1"/>
    <col min="2050" max="2304" width="8.7265625" style="409"/>
    <col min="2305" max="2305" width="13.7265625" style="409" customWidth="1"/>
    <col min="2306" max="2560" width="8.7265625" style="409"/>
    <col min="2561" max="2561" width="13.7265625" style="409" customWidth="1"/>
    <col min="2562" max="2816" width="8.7265625" style="409"/>
    <col min="2817" max="2817" width="13.7265625" style="409" customWidth="1"/>
    <col min="2818" max="3072" width="8.7265625" style="409"/>
    <col min="3073" max="3073" width="13.7265625" style="409" customWidth="1"/>
    <col min="3074" max="3328" width="8.7265625" style="409"/>
    <col min="3329" max="3329" width="13.7265625" style="409" customWidth="1"/>
    <col min="3330" max="3584" width="8.7265625" style="409"/>
    <col min="3585" max="3585" width="13.7265625" style="409" customWidth="1"/>
    <col min="3586" max="3840" width="8.7265625" style="409"/>
    <col min="3841" max="3841" width="13.7265625" style="409" customWidth="1"/>
    <col min="3842" max="4096" width="8.7265625" style="409"/>
    <col min="4097" max="4097" width="13.7265625" style="409" customWidth="1"/>
    <col min="4098" max="4352" width="8.7265625" style="409"/>
    <col min="4353" max="4353" width="13.7265625" style="409" customWidth="1"/>
    <col min="4354" max="4608" width="8.7265625" style="409"/>
    <col min="4609" max="4609" width="13.7265625" style="409" customWidth="1"/>
    <col min="4610" max="4864" width="8.7265625" style="409"/>
    <col min="4865" max="4865" width="13.7265625" style="409" customWidth="1"/>
    <col min="4866" max="5120" width="8.7265625" style="409"/>
    <col min="5121" max="5121" width="13.7265625" style="409" customWidth="1"/>
    <col min="5122" max="5376" width="8.7265625" style="409"/>
    <col min="5377" max="5377" width="13.7265625" style="409" customWidth="1"/>
    <col min="5378" max="5632" width="8.7265625" style="409"/>
    <col min="5633" max="5633" width="13.7265625" style="409" customWidth="1"/>
    <col min="5634" max="5888" width="8.7265625" style="409"/>
    <col min="5889" max="5889" width="13.7265625" style="409" customWidth="1"/>
    <col min="5890" max="6144" width="8.7265625" style="409"/>
    <col min="6145" max="6145" width="13.7265625" style="409" customWidth="1"/>
    <col min="6146" max="6400" width="8.7265625" style="409"/>
    <col min="6401" max="6401" width="13.7265625" style="409" customWidth="1"/>
    <col min="6402" max="6656" width="8.7265625" style="409"/>
    <col min="6657" max="6657" width="13.7265625" style="409" customWidth="1"/>
    <col min="6658" max="6912" width="8.7265625" style="409"/>
    <col min="6913" max="6913" width="13.7265625" style="409" customWidth="1"/>
    <col min="6914" max="7168" width="8.7265625" style="409"/>
    <col min="7169" max="7169" width="13.7265625" style="409" customWidth="1"/>
    <col min="7170" max="7424" width="8.7265625" style="409"/>
    <col min="7425" max="7425" width="13.7265625" style="409" customWidth="1"/>
    <col min="7426" max="7680" width="8.7265625" style="409"/>
    <col min="7681" max="7681" width="13.7265625" style="409" customWidth="1"/>
    <col min="7682" max="7936" width="8.7265625" style="409"/>
    <col min="7937" max="7937" width="13.7265625" style="409" customWidth="1"/>
    <col min="7938" max="8192" width="8.7265625" style="409"/>
    <col min="8193" max="8193" width="13.7265625" style="409" customWidth="1"/>
    <col min="8194" max="8448" width="8.7265625" style="409"/>
    <col min="8449" max="8449" width="13.7265625" style="409" customWidth="1"/>
    <col min="8450" max="8704" width="8.7265625" style="409"/>
    <col min="8705" max="8705" width="13.7265625" style="409" customWidth="1"/>
    <col min="8706" max="8960" width="8.7265625" style="409"/>
    <col min="8961" max="8961" width="13.7265625" style="409" customWidth="1"/>
    <col min="8962" max="9216" width="8.7265625" style="409"/>
    <col min="9217" max="9217" width="13.7265625" style="409" customWidth="1"/>
    <col min="9218" max="9472" width="8.7265625" style="409"/>
    <col min="9473" max="9473" width="13.7265625" style="409" customWidth="1"/>
    <col min="9474" max="9728" width="8.7265625" style="409"/>
    <col min="9729" max="9729" width="13.7265625" style="409" customWidth="1"/>
    <col min="9730" max="9984" width="8.7265625" style="409"/>
    <col min="9985" max="9985" width="13.7265625" style="409" customWidth="1"/>
    <col min="9986" max="10240" width="8.7265625" style="409"/>
    <col min="10241" max="10241" width="13.7265625" style="409" customWidth="1"/>
    <col min="10242" max="10496" width="8.7265625" style="409"/>
    <col min="10497" max="10497" width="13.7265625" style="409" customWidth="1"/>
    <col min="10498" max="10752" width="8.7265625" style="409"/>
    <col min="10753" max="10753" width="13.7265625" style="409" customWidth="1"/>
    <col min="10754" max="11008" width="8.7265625" style="409"/>
    <col min="11009" max="11009" width="13.7265625" style="409" customWidth="1"/>
    <col min="11010" max="11264" width="8.7265625" style="409"/>
    <col min="11265" max="11265" width="13.7265625" style="409" customWidth="1"/>
    <col min="11266" max="11520" width="8.7265625" style="409"/>
    <col min="11521" max="11521" width="13.7265625" style="409" customWidth="1"/>
    <col min="11522" max="11776" width="8.7265625" style="409"/>
    <col min="11777" max="11777" width="13.7265625" style="409" customWidth="1"/>
    <col min="11778" max="12032" width="8.7265625" style="409"/>
    <col min="12033" max="12033" width="13.7265625" style="409" customWidth="1"/>
    <col min="12034" max="12288" width="8.7265625" style="409"/>
    <col min="12289" max="12289" width="13.7265625" style="409" customWidth="1"/>
    <col min="12290" max="12544" width="8.7265625" style="409"/>
    <col min="12545" max="12545" width="13.7265625" style="409" customWidth="1"/>
    <col min="12546" max="12800" width="8.7265625" style="409"/>
    <col min="12801" max="12801" width="13.7265625" style="409" customWidth="1"/>
    <col min="12802" max="13056" width="8.7265625" style="409"/>
    <col min="13057" max="13057" width="13.7265625" style="409" customWidth="1"/>
    <col min="13058" max="13312" width="8.7265625" style="409"/>
    <col min="13313" max="13313" width="13.7265625" style="409" customWidth="1"/>
    <col min="13314" max="13568" width="8.7265625" style="409"/>
    <col min="13569" max="13569" width="13.7265625" style="409" customWidth="1"/>
    <col min="13570" max="13824" width="8.7265625" style="409"/>
    <col min="13825" max="13825" width="13.7265625" style="409" customWidth="1"/>
    <col min="13826" max="14080" width="8.7265625" style="409"/>
    <col min="14081" max="14081" width="13.7265625" style="409" customWidth="1"/>
    <col min="14082" max="14336" width="8.7265625" style="409"/>
    <col min="14337" max="14337" width="13.7265625" style="409" customWidth="1"/>
    <col min="14338" max="14592" width="8.7265625" style="409"/>
    <col min="14593" max="14593" width="13.7265625" style="409" customWidth="1"/>
    <col min="14594" max="14848" width="8.7265625" style="409"/>
    <col min="14849" max="14849" width="13.7265625" style="409" customWidth="1"/>
    <col min="14850" max="15104" width="8.7265625" style="409"/>
    <col min="15105" max="15105" width="13.7265625" style="409" customWidth="1"/>
    <col min="15106" max="15360" width="8.7265625" style="409"/>
    <col min="15361" max="15361" width="13.7265625" style="409" customWidth="1"/>
    <col min="15362" max="15616" width="8.7265625" style="409"/>
    <col min="15617" max="15617" width="13.7265625" style="409" customWidth="1"/>
    <col min="15618" max="15872" width="8.7265625" style="409"/>
    <col min="15873" max="15873" width="13.7265625" style="409" customWidth="1"/>
    <col min="15874" max="16128" width="8.7265625" style="409"/>
    <col min="16129" max="16129" width="13.7265625" style="409" customWidth="1"/>
    <col min="16130" max="16384" width="8.7265625" style="409"/>
  </cols>
  <sheetData>
    <row r="1" spans="1:21">
      <c r="A1" s="1392" t="s">
        <v>470</v>
      </c>
      <c r="B1" s="1392"/>
      <c r="C1" s="1392"/>
      <c r="D1" s="1392"/>
      <c r="E1" s="1392"/>
      <c r="F1" s="1392"/>
      <c r="G1" s="1392"/>
      <c r="H1" s="1392"/>
      <c r="I1" s="1392"/>
      <c r="J1" s="1392"/>
      <c r="K1" s="1392"/>
      <c r="L1" s="1392"/>
      <c r="M1" s="1392"/>
      <c r="N1" s="1392"/>
    </row>
    <row r="2" spans="1:21" ht="15" thickBot="1">
      <c r="G2" s="610" t="s">
        <v>238</v>
      </c>
    </row>
    <row r="3" spans="1:21">
      <c r="A3" s="611" t="s">
        <v>239</v>
      </c>
      <c r="B3" s="612" t="s">
        <v>161</v>
      </c>
      <c r="C3" s="612" t="s">
        <v>162</v>
      </c>
      <c r="D3" s="612" t="s">
        <v>163</v>
      </c>
      <c r="E3" s="612" t="s">
        <v>164</v>
      </c>
      <c r="F3" s="612" t="s">
        <v>165</v>
      </c>
      <c r="G3" s="612" t="s">
        <v>166</v>
      </c>
      <c r="H3" s="612" t="s">
        <v>167</v>
      </c>
      <c r="I3" s="612" t="s">
        <v>168</v>
      </c>
      <c r="J3" s="612" t="s">
        <v>169</v>
      </c>
      <c r="K3" s="612" t="s">
        <v>170</v>
      </c>
      <c r="L3" s="612" t="s">
        <v>171</v>
      </c>
      <c r="M3" s="612" t="s">
        <v>172</v>
      </c>
      <c r="N3" s="612" t="s">
        <v>173</v>
      </c>
    </row>
    <row r="4" spans="1:21">
      <c r="A4" s="614">
        <v>2019</v>
      </c>
      <c r="B4" s="615">
        <v>354.37491656654714</v>
      </c>
      <c r="C4" s="615">
        <v>356.43838796545651</v>
      </c>
      <c r="D4" s="615">
        <v>357.2969949465724</v>
      </c>
      <c r="E4" s="615">
        <v>357.47446683623537</v>
      </c>
      <c r="F4" s="615">
        <v>361.2054005838466</v>
      </c>
      <c r="G4" s="615">
        <v>357.93540852897377</v>
      </c>
      <c r="H4" s="615">
        <v>354.2490676912646</v>
      </c>
      <c r="I4" s="615">
        <v>353.13528487554794</v>
      </c>
      <c r="J4" s="615">
        <v>352.05841293166753</v>
      </c>
      <c r="K4" s="615">
        <v>345</v>
      </c>
      <c r="L4" s="615">
        <v>349.6</v>
      </c>
      <c r="M4" s="615">
        <v>354.4</v>
      </c>
      <c r="N4" s="616">
        <v>354.2</v>
      </c>
    </row>
    <row r="5" spans="1:21">
      <c r="A5" s="614">
        <v>2020</v>
      </c>
      <c r="B5" s="615">
        <v>354.8</v>
      </c>
      <c r="C5" s="615">
        <v>355</v>
      </c>
      <c r="D5" s="615">
        <v>356.13</v>
      </c>
      <c r="E5" s="615">
        <v>354.02</v>
      </c>
      <c r="F5" s="615">
        <v>356.2</v>
      </c>
      <c r="G5" s="615">
        <v>358.1</v>
      </c>
      <c r="H5" s="615">
        <v>352.8</v>
      </c>
      <c r="I5" s="615">
        <v>350.8</v>
      </c>
      <c r="J5" s="615">
        <v>346.7</v>
      </c>
      <c r="K5" s="615">
        <v>345</v>
      </c>
      <c r="L5" s="615">
        <v>347.8</v>
      </c>
      <c r="M5" s="615">
        <v>347.4</v>
      </c>
      <c r="N5" s="616">
        <v>352.3</v>
      </c>
    </row>
    <row r="6" spans="1:21">
      <c r="A6" s="614">
        <v>2021</v>
      </c>
      <c r="B6" s="615">
        <v>350.5</v>
      </c>
      <c r="C6" s="615">
        <v>354.1</v>
      </c>
      <c r="D6" s="615">
        <v>354.1</v>
      </c>
      <c r="E6" s="615">
        <v>354.4</v>
      </c>
      <c r="F6" s="615">
        <v>353.4</v>
      </c>
      <c r="G6" s="615">
        <v>352.5</v>
      </c>
      <c r="H6" s="615">
        <v>348.2</v>
      </c>
      <c r="I6" s="615">
        <v>348.4</v>
      </c>
      <c r="J6" s="615">
        <v>343.2</v>
      </c>
      <c r="K6" s="615">
        <v>402.6</v>
      </c>
      <c r="L6" s="615">
        <v>345.6</v>
      </c>
      <c r="M6" s="615">
        <v>347</v>
      </c>
      <c r="N6" s="616">
        <v>349.8</v>
      </c>
    </row>
    <row r="7" spans="1:21" ht="18.5">
      <c r="A7" s="614">
        <v>2022</v>
      </c>
      <c r="B7" s="615">
        <v>350.1</v>
      </c>
      <c r="C7" s="615">
        <v>354.4</v>
      </c>
      <c r="D7" s="615">
        <v>351</v>
      </c>
      <c r="E7" s="615">
        <v>354.6</v>
      </c>
      <c r="F7" s="615">
        <v>353.3</v>
      </c>
      <c r="G7" s="615">
        <v>351.4</v>
      </c>
      <c r="H7" s="615">
        <v>352</v>
      </c>
      <c r="I7" s="615">
        <v>350.9</v>
      </c>
      <c r="J7" s="615">
        <v>347.5</v>
      </c>
      <c r="K7" s="615">
        <v>349.1</v>
      </c>
      <c r="L7" s="615">
        <v>348</v>
      </c>
      <c r="M7" s="615">
        <v>348.7</v>
      </c>
      <c r="N7" s="616">
        <v>351</v>
      </c>
      <c r="Q7" s="320"/>
      <c r="R7" s="321"/>
      <c r="S7" s="321"/>
      <c r="T7" s="321"/>
      <c r="U7" s="321"/>
    </row>
    <row r="8" spans="1:21" ht="18.5">
      <c r="A8" s="614">
        <v>2023</v>
      </c>
      <c r="B8" s="615">
        <v>352.3</v>
      </c>
      <c r="C8" s="615">
        <v>353.3</v>
      </c>
      <c r="D8" s="615">
        <v>354.9</v>
      </c>
      <c r="E8" s="615">
        <v>351.4</v>
      </c>
      <c r="F8" s="615">
        <v>285.10000000000002</v>
      </c>
      <c r="G8" s="615">
        <v>350</v>
      </c>
      <c r="H8" s="615">
        <v>343.9</v>
      </c>
      <c r="I8" s="615">
        <v>349.2</v>
      </c>
      <c r="J8" s="615">
        <v>346.2</v>
      </c>
      <c r="K8" s="615">
        <v>347.6</v>
      </c>
      <c r="L8" s="615">
        <v>349.6</v>
      </c>
      <c r="M8" s="615">
        <v>347.9</v>
      </c>
      <c r="N8" s="616">
        <v>350.3</v>
      </c>
      <c r="Q8" s="320"/>
      <c r="R8" s="321"/>
      <c r="S8" s="321"/>
      <c r="T8" s="321"/>
      <c r="U8" s="321"/>
    </row>
    <row r="9" spans="1:21" ht="15" thickBot="1">
      <c r="A9" s="617">
        <v>2024</v>
      </c>
      <c r="B9" s="618">
        <v>352</v>
      </c>
      <c r="C9" s="618">
        <v>352.4</v>
      </c>
      <c r="D9" s="618">
        <v>353.5</v>
      </c>
      <c r="E9" s="618">
        <v>354.7</v>
      </c>
      <c r="F9" s="618">
        <v>357.3</v>
      </c>
      <c r="G9" s="618">
        <v>359</v>
      </c>
      <c r="H9" s="618">
        <v>356.2</v>
      </c>
      <c r="I9" s="618"/>
      <c r="J9" s="618"/>
      <c r="K9" s="618"/>
      <c r="L9" s="618"/>
      <c r="M9" s="618"/>
      <c r="N9" s="619"/>
    </row>
    <row r="11" spans="1:21" ht="15" thickBot="1">
      <c r="G11" s="620" t="s">
        <v>240</v>
      </c>
      <c r="N11" s="621"/>
    </row>
    <row r="12" spans="1:21">
      <c r="A12" s="611" t="s">
        <v>239</v>
      </c>
      <c r="B12" s="612" t="s">
        <v>161</v>
      </c>
      <c r="C12" s="612" t="s">
        <v>162</v>
      </c>
      <c r="D12" s="612" t="s">
        <v>163</v>
      </c>
      <c r="E12" s="612" t="s">
        <v>164</v>
      </c>
      <c r="F12" s="612" t="s">
        <v>165</v>
      </c>
      <c r="G12" s="612" t="s">
        <v>166</v>
      </c>
      <c r="H12" s="612" t="s">
        <v>167</v>
      </c>
      <c r="I12" s="612" t="s">
        <v>168</v>
      </c>
      <c r="J12" s="612" t="s">
        <v>169</v>
      </c>
      <c r="K12" s="612" t="s">
        <v>170</v>
      </c>
      <c r="L12" s="612" t="s">
        <v>171</v>
      </c>
      <c r="M12" s="612" t="s">
        <v>172</v>
      </c>
      <c r="N12" s="612" t="s">
        <v>173</v>
      </c>
    </row>
    <row r="13" spans="1:21">
      <c r="A13" s="614">
        <v>2019</v>
      </c>
      <c r="B13" s="615">
        <v>281.27826336739287</v>
      </c>
      <c r="C13" s="615">
        <v>284.30536717690359</v>
      </c>
      <c r="D13" s="615">
        <v>286.22046450702811</v>
      </c>
      <c r="E13" s="615">
        <v>290.8767352564733</v>
      </c>
      <c r="F13" s="615">
        <v>285.31500572737696</v>
      </c>
      <c r="G13" s="615">
        <v>281.29946839929153</v>
      </c>
      <c r="H13" s="615">
        <v>274.8623926185175</v>
      </c>
      <c r="I13" s="615">
        <v>271.9152332887009</v>
      </c>
      <c r="J13" s="615">
        <v>273.41321243523339</v>
      </c>
      <c r="K13" s="615">
        <v>276.3</v>
      </c>
      <c r="L13" s="615">
        <v>279.2</v>
      </c>
      <c r="M13" s="615">
        <v>286.5</v>
      </c>
      <c r="N13" s="616">
        <v>286.2</v>
      </c>
    </row>
    <row r="14" spans="1:21">
      <c r="A14" s="614">
        <v>2020</v>
      </c>
      <c r="B14" s="615">
        <v>286.2</v>
      </c>
      <c r="C14" s="615">
        <v>288.2</v>
      </c>
      <c r="D14" s="615">
        <v>287.13</v>
      </c>
      <c r="E14" s="615">
        <v>286.24</v>
      </c>
      <c r="F14" s="615">
        <v>285.8</v>
      </c>
      <c r="G14" s="615">
        <v>286</v>
      </c>
      <c r="H14" s="615">
        <v>280.5</v>
      </c>
      <c r="I14" s="615">
        <v>277.2</v>
      </c>
      <c r="J14" s="615">
        <v>277.2</v>
      </c>
      <c r="K14" s="615">
        <v>277.7</v>
      </c>
      <c r="L14" s="615">
        <v>281.60000000000002</v>
      </c>
      <c r="M14" s="615">
        <v>284.8</v>
      </c>
      <c r="N14" s="616">
        <v>282.8</v>
      </c>
    </row>
    <row r="15" spans="1:21">
      <c r="A15" s="614">
        <v>2021</v>
      </c>
      <c r="B15" s="615">
        <v>288.3</v>
      </c>
      <c r="C15" s="615">
        <v>294.5</v>
      </c>
      <c r="D15" s="615">
        <v>289.10000000000002</v>
      </c>
      <c r="E15" s="615">
        <v>288.5</v>
      </c>
      <c r="F15" s="615">
        <v>287.5</v>
      </c>
      <c r="G15" s="615">
        <v>281.89999999999998</v>
      </c>
      <c r="H15" s="615">
        <v>275.89999999999998</v>
      </c>
      <c r="I15" s="615">
        <v>274.10000000000002</v>
      </c>
      <c r="J15" s="615">
        <v>275.2</v>
      </c>
      <c r="K15" s="615">
        <v>279.5</v>
      </c>
      <c r="L15" s="615">
        <v>281.5</v>
      </c>
      <c r="M15" s="615">
        <v>283</v>
      </c>
      <c r="N15" s="616">
        <v>283</v>
      </c>
    </row>
    <row r="16" spans="1:21">
      <c r="A16" s="614">
        <v>2022</v>
      </c>
      <c r="B16" s="615">
        <v>285.2</v>
      </c>
      <c r="C16" s="615">
        <v>286.8</v>
      </c>
      <c r="D16" s="615">
        <v>286.5</v>
      </c>
      <c r="E16" s="615">
        <v>288.10000000000002</v>
      </c>
      <c r="F16" s="615">
        <v>285.7</v>
      </c>
      <c r="G16" s="615">
        <v>281.39999999999998</v>
      </c>
      <c r="H16" s="615">
        <v>278</v>
      </c>
      <c r="I16" s="615">
        <v>274.3</v>
      </c>
      <c r="J16" s="615">
        <v>275.60000000000002</v>
      </c>
      <c r="K16" s="615">
        <v>279.60000000000002</v>
      </c>
      <c r="L16" s="615">
        <v>281.3</v>
      </c>
      <c r="M16" s="615">
        <v>283</v>
      </c>
      <c r="N16" s="616">
        <v>281.89999999999998</v>
      </c>
    </row>
    <row r="17" spans="1:14">
      <c r="A17" s="614">
        <v>2023</v>
      </c>
      <c r="B17" s="615">
        <v>287</v>
      </c>
      <c r="C17" s="615">
        <v>289.5</v>
      </c>
      <c r="D17" s="615">
        <v>286.60000000000002</v>
      </c>
      <c r="E17" s="615">
        <v>285.39999999999998</v>
      </c>
      <c r="F17" s="615">
        <v>285.10000000000002</v>
      </c>
      <c r="G17" s="615">
        <v>281.89999999999998</v>
      </c>
      <c r="H17" s="615">
        <v>277.39999999999998</v>
      </c>
      <c r="I17" s="615">
        <v>273.5</v>
      </c>
      <c r="J17" s="615">
        <v>277.10000000000002</v>
      </c>
      <c r="K17" s="615">
        <v>277.5</v>
      </c>
      <c r="L17" s="615">
        <v>280.8</v>
      </c>
      <c r="M17" s="615">
        <v>282.60000000000002</v>
      </c>
      <c r="N17" s="616">
        <v>281.89999999999998</v>
      </c>
    </row>
    <row r="18" spans="1:14" ht="15" thickBot="1">
      <c r="A18" s="617">
        <v>2024</v>
      </c>
      <c r="B18" s="618">
        <v>286.3</v>
      </c>
      <c r="C18" s="618">
        <v>289.3</v>
      </c>
      <c r="D18" s="618">
        <v>287.89999999999998</v>
      </c>
      <c r="E18" s="618">
        <v>286.7</v>
      </c>
      <c r="F18" s="618">
        <v>285.39999999999998</v>
      </c>
      <c r="G18" s="618">
        <v>285.39999999999998</v>
      </c>
      <c r="H18" s="618">
        <v>280.7</v>
      </c>
      <c r="I18" s="618"/>
      <c r="J18" s="618"/>
      <c r="K18" s="618"/>
      <c r="L18" s="618"/>
      <c r="M18" s="618"/>
      <c r="N18" s="619"/>
    </row>
    <row r="20" spans="1:14" ht="15" thickBot="1">
      <c r="G20" s="620" t="s">
        <v>241</v>
      </c>
      <c r="N20" s="621"/>
    </row>
    <row r="21" spans="1:14">
      <c r="A21" s="611" t="s">
        <v>239</v>
      </c>
      <c r="B21" s="612" t="s">
        <v>161</v>
      </c>
      <c r="C21" s="612" t="s">
        <v>162</v>
      </c>
      <c r="D21" s="612" t="s">
        <v>163</v>
      </c>
      <c r="E21" s="612" t="s">
        <v>164</v>
      </c>
      <c r="F21" s="612" t="s">
        <v>165</v>
      </c>
      <c r="G21" s="612" t="s">
        <v>166</v>
      </c>
      <c r="H21" s="612" t="s">
        <v>167</v>
      </c>
      <c r="I21" s="612" t="s">
        <v>168</v>
      </c>
      <c r="J21" s="612" t="s">
        <v>169</v>
      </c>
      <c r="K21" s="612" t="s">
        <v>170</v>
      </c>
      <c r="L21" s="612" t="s">
        <v>171</v>
      </c>
      <c r="M21" s="612" t="s">
        <v>172</v>
      </c>
      <c r="N21" s="612" t="s">
        <v>173</v>
      </c>
    </row>
    <row r="22" spans="1:14">
      <c r="A22" s="614">
        <v>2019</v>
      </c>
      <c r="B22" s="615">
        <v>287.03444832750858</v>
      </c>
      <c r="C22" s="615">
        <v>289.1459538749898</v>
      </c>
      <c r="D22" s="615">
        <v>288.5072199817875</v>
      </c>
      <c r="E22" s="615">
        <v>290.10412746204969</v>
      </c>
      <c r="F22" s="615">
        <v>292.71949231485786</v>
      </c>
      <c r="G22" s="615">
        <v>289.1722528130237</v>
      </c>
      <c r="H22" s="615">
        <v>284.60732456803191</v>
      </c>
      <c r="I22" s="615">
        <v>281.83476394849748</v>
      </c>
      <c r="J22" s="615">
        <v>281.74347936186393</v>
      </c>
      <c r="K22" s="615">
        <v>280</v>
      </c>
      <c r="L22" s="615">
        <v>283.39999999999998</v>
      </c>
      <c r="M22" s="615">
        <v>281.7</v>
      </c>
      <c r="N22" s="616">
        <v>280.2</v>
      </c>
    </row>
    <row r="23" spans="1:14">
      <c r="A23" s="614">
        <v>2020</v>
      </c>
      <c r="B23" s="615">
        <v>288.10000000000002</v>
      </c>
      <c r="C23" s="615">
        <v>289.7</v>
      </c>
      <c r="D23" s="615">
        <v>291.47000000000003</v>
      </c>
      <c r="E23" s="615">
        <v>290.86</v>
      </c>
      <c r="F23" s="615">
        <v>294.3</v>
      </c>
      <c r="G23" s="615">
        <v>295</v>
      </c>
      <c r="H23" s="615">
        <v>291.7</v>
      </c>
      <c r="I23" s="615">
        <v>288</v>
      </c>
      <c r="J23" s="615">
        <v>285</v>
      </c>
      <c r="K23" s="615">
        <v>289.7</v>
      </c>
      <c r="L23" s="615">
        <v>286</v>
      </c>
      <c r="M23" s="615">
        <v>288.2</v>
      </c>
      <c r="N23" s="616">
        <v>289.89999999999998</v>
      </c>
    </row>
    <row r="24" spans="1:14">
      <c r="A24" s="613">
        <v>2021</v>
      </c>
      <c r="B24" s="622">
        <v>291.3</v>
      </c>
      <c r="C24" s="622">
        <v>293.10000000000002</v>
      </c>
      <c r="D24" s="622">
        <v>291.60000000000002</v>
      </c>
      <c r="E24" s="622">
        <v>294.10000000000002</v>
      </c>
      <c r="F24" s="622">
        <v>295.60000000000002</v>
      </c>
      <c r="G24" s="622">
        <v>294.60000000000002</v>
      </c>
      <c r="H24" s="622">
        <v>290.5</v>
      </c>
      <c r="I24" s="622">
        <v>288.2</v>
      </c>
      <c r="J24" s="622">
        <v>286.10000000000002</v>
      </c>
      <c r="K24" s="622">
        <v>286</v>
      </c>
      <c r="L24" s="622">
        <v>287.7</v>
      </c>
      <c r="M24" s="622">
        <v>289.5</v>
      </c>
      <c r="N24" s="623">
        <v>290.60000000000002</v>
      </c>
    </row>
    <row r="25" spans="1:14">
      <c r="A25" s="614">
        <v>2022</v>
      </c>
      <c r="B25" s="615">
        <v>292.2</v>
      </c>
      <c r="C25" s="615">
        <v>293.10000000000002</v>
      </c>
      <c r="D25" s="615">
        <v>290.8</v>
      </c>
      <c r="E25" s="615">
        <v>293.3</v>
      </c>
      <c r="F25" s="615">
        <v>295.8</v>
      </c>
      <c r="G25" s="615">
        <v>295.2</v>
      </c>
      <c r="H25" s="615">
        <v>290.10000000000002</v>
      </c>
      <c r="I25" s="615">
        <v>287.8</v>
      </c>
      <c r="J25" s="615">
        <v>288.10000000000002</v>
      </c>
      <c r="K25" s="615">
        <v>288.5</v>
      </c>
      <c r="L25" s="615">
        <v>292.5</v>
      </c>
      <c r="M25" s="615">
        <v>291.5</v>
      </c>
      <c r="N25" s="616">
        <v>291.7</v>
      </c>
    </row>
    <row r="26" spans="1:14">
      <c r="A26" s="614">
        <v>2023</v>
      </c>
      <c r="B26" s="615">
        <v>292.2</v>
      </c>
      <c r="C26" s="615">
        <v>296.10000000000002</v>
      </c>
      <c r="D26" s="615">
        <v>294.5</v>
      </c>
      <c r="E26" s="615">
        <v>293.3</v>
      </c>
      <c r="F26" s="615">
        <v>295.7</v>
      </c>
      <c r="G26" s="615">
        <v>292.39999999999998</v>
      </c>
      <c r="H26" s="615">
        <v>289.8</v>
      </c>
      <c r="I26" s="615">
        <v>288.39999999999998</v>
      </c>
      <c r="J26" s="615">
        <v>289.39999999999998</v>
      </c>
      <c r="K26" s="615">
        <v>289.3</v>
      </c>
      <c r="L26" s="615">
        <v>289.39999999999998</v>
      </c>
      <c r="M26" s="615">
        <v>290.5</v>
      </c>
      <c r="N26" s="616">
        <v>292.10000000000002</v>
      </c>
    </row>
    <row r="27" spans="1:14" ht="15" thickBot="1">
      <c r="A27" s="617">
        <v>2024</v>
      </c>
      <c r="B27" s="618">
        <v>292.89999999999998</v>
      </c>
      <c r="C27" s="618">
        <v>293.10000000000002</v>
      </c>
      <c r="D27" s="618">
        <v>293.5</v>
      </c>
      <c r="E27" s="618">
        <v>295.3</v>
      </c>
      <c r="F27" s="618" t="s">
        <v>508</v>
      </c>
      <c r="G27" s="618">
        <v>298.89999999999998</v>
      </c>
      <c r="H27" s="618">
        <v>295.2</v>
      </c>
      <c r="I27" s="618"/>
      <c r="J27" s="618"/>
      <c r="K27" s="618"/>
      <c r="L27" s="618"/>
      <c r="M27" s="618"/>
      <c r="N27" s="619"/>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172" zoomScale="75" workbookViewId="0">
      <selection activeCell="O219" sqref="O219"/>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93" t="s">
        <v>469</v>
      </c>
      <c r="B1" s="1393"/>
      <c r="C1" s="1393"/>
      <c r="D1" s="1393"/>
      <c r="E1" s="1393"/>
      <c r="F1" s="1393"/>
      <c r="G1" s="1393"/>
      <c r="H1" s="1393"/>
      <c r="I1" s="1393"/>
      <c r="J1" s="1393"/>
      <c r="K1" s="1393"/>
      <c r="L1" s="1393"/>
      <c r="M1" s="1393"/>
      <c r="N1" s="699"/>
      <c r="O1" s="699"/>
      <c r="P1" s="699"/>
      <c r="Q1" s="699"/>
    </row>
    <row r="2" spans="1:25" ht="12.75" hidden="1" customHeight="1">
      <c r="A2" s="1393"/>
      <c r="B2" s="1393"/>
      <c r="C2" s="1393"/>
      <c r="D2" s="1393"/>
      <c r="E2" s="1393"/>
      <c r="F2" s="1393"/>
      <c r="G2" s="1393"/>
      <c r="H2" s="1393"/>
      <c r="I2" s="1393"/>
      <c r="J2" s="1393"/>
      <c r="K2" s="1393"/>
      <c r="L2" s="1393"/>
      <c r="M2" s="1393"/>
      <c r="N2" s="699"/>
      <c r="O2" s="699"/>
      <c r="P2" s="699"/>
      <c r="Q2" s="699"/>
    </row>
    <row r="3" spans="1:25" ht="12.75" hidden="1" customHeight="1">
      <c r="A3" s="1393"/>
      <c r="B3" s="1393"/>
      <c r="C3" s="1393"/>
      <c r="D3" s="1393"/>
      <c r="E3" s="1393"/>
      <c r="F3" s="1393"/>
      <c r="G3" s="1393"/>
      <c r="H3" s="1393"/>
      <c r="I3" s="1393"/>
      <c r="J3" s="1393"/>
      <c r="K3" s="1393"/>
      <c r="L3" s="1393"/>
      <c r="M3" s="1393"/>
      <c r="N3" s="699"/>
      <c r="O3" s="699"/>
      <c r="P3" s="699"/>
      <c r="Q3" s="699"/>
    </row>
    <row r="4" spans="1:25" ht="21">
      <c r="A4" s="700" t="s">
        <v>473</v>
      </c>
      <c r="B4" s="701"/>
      <c r="C4" s="701"/>
      <c r="D4" s="701"/>
      <c r="E4" s="699"/>
      <c r="F4" s="699"/>
      <c r="G4" s="699"/>
      <c r="H4" s="699"/>
      <c r="I4" s="699"/>
      <c r="J4" s="699"/>
      <c r="K4" s="699"/>
      <c r="L4" s="699"/>
      <c r="M4" s="699"/>
      <c r="N4" s="699"/>
      <c r="O4" s="699"/>
      <c r="P4" s="699"/>
      <c r="Q4" s="699"/>
    </row>
    <row r="5" spans="1:25" ht="13">
      <c r="A5" s="699"/>
      <c r="B5" s="699"/>
      <c r="C5" s="699"/>
      <c r="D5" s="699"/>
      <c r="E5" s="699"/>
      <c r="F5" s="699"/>
      <c r="G5" s="699"/>
      <c r="H5" s="699"/>
      <c r="I5" s="699"/>
      <c r="J5" s="699"/>
      <c r="K5" s="699"/>
      <c r="L5" s="699"/>
      <c r="M5" s="699"/>
      <c r="N5" s="699"/>
      <c r="O5" s="699"/>
      <c r="P5" s="699"/>
      <c r="Q5" s="699"/>
    </row>
    <row r="6" spans="1:25" ht="13">
      <c r="A6" s="699"/>
      <c r="B6" s="699"/>
      <c r="C6" s="699"/>
      <c r="D6" s="699"/>
      <c r="E6" s="699"/>
      <c r="F6" s="699"/>
      <c r="G6" s="699"/>
      <c r="H6" s="699"/>
      <c r="I6" s="699"/>
      <c r="J6" s="699"/>
      <c r="K6" s="699"/>
      <c r="L6" s="699"/>
      <c r="M6" s="699"/>
      <c r="N6" s="699"/>
      <c r="O6" s="699"/>
      <c r="P6" s="699"/>
      <c r="Q6" s="699"/>
      <c r="R6"/>
      <c r="S6"/>
      <c r="T6"/>
      <c r="U6"/>
      <c r="V6"/>
      <c r="W6"/>
      <c r="X6"/>
      <c r="Y6"/>
    </row>
    <row r="7" spans="1:25" ht="16" thickBot="1">
      <c r="A7" s="702">
        <v>2019</v>
      </c>
      <c r="B7" s="703"/>
      <c r="C7" s="703"/>
      <c r="D7" s="703"/>
      <c r="E7" s="703"/>
      <c r="F7" s="703"/>
      <c r="G7" s="703"/>
      <c r="H7" s="703"/>
      <c r="I7" s="703"/>
      <c r="J7" s="703"/>
      <c r="K7" s="703"/>
      <c r="L7" s="704" t="s">
        <v>160</v>
      </c>
      <c r="M7" s="703"/>
      <c r="N7" s="705"/>
      <c r="O7" s="703"/>
      <c r="P7" s="706">
        <v>2019</v>
      </c>
      <c r="Q7" s="703"/>
      <c r="R7"/>
      <c r="S7"/>
      <c r="T7"/>
      <c r="U7"/>
      <c r="V7"/>
      <c r="W7"/>
      <c r="X7"/>
      <c r="Y7"/>
    </row>
    <row r="8" spans="1:25" ht="13.5" thickBot="1">
      <c r="A8" s="707"/>
      <c r="B8" s="708" t="s">
        <v>161</v>
      </c>
      <c r="C8" s="708" t="s">
        <v>162</v>
      </c>
      <c r="D8" s="708" t="s">
        <v>163</v>
      </c>
      <c r="E8" s="708" t="s">
        <v>164</v>
      </c>
      <c r="F8" s="708" t="s">
        <v>165</v>
      </c>
      <c r="G8" s="708" t="s">
        <v>166</v>
      </c>
      <c r="H8" s="708" t="s">
        <v>167</v>
      </c>
      <c r="I8" s="708" t="s">
        <v>168</v>
      </c>
      <c r="J8" s="708" t="s">
        <v>169</v>
      </c>
      <c r="K8" s="708" t="s">
        <v>170</v>
      </c>
      <c r="L8" s="708" t="s">
        <v>171</v>
      </c>
      <c r="M8" s="709" t="s">
        <v>172</v>
      </c>
      <c r="N8" s="705"/>
      <c r="O8" s="703"/>
      <c r="P8" s="710"/>
      <c r="Q8" s="711" t="s">
        <v>173</v>
      </c>
      <c r="R8"/>
      <c r="S8"/>
      <c r="T8"/>
      <c r="U8"/>
      <c r="V8"/>
      <c r="W8"/>
      <c r="X8"/>
      <c r="Y8"/>
    </row>
    <row r="9" spans="1:25" ht="13.5" thickBot="1">
      <c r="A9" s="712" t="s">
        <v>174</v>
      </c>
      <c r="B9" s="713">
        <v>13097.004154604951</v>
      </c>
      <c r="C9" s="714">
        <v>12684.171057134958</v>
      </c>
      <c r="D9" s="713">
        <v>12703.509633034411</v>
      </c>
      <c r="E9" s="713">
        <v>12436.800440153134</v>
      </c>
      <c r="F9" s="713">
        <v>12345.728489197405</v>
      </c>
      <c r="G9" s="713">
        <v>11989.180954677902</v>
      </c>
      <c r="H9" s="713">
        <v>11291.15714648953</v>
      </c>
      <c r="I9" s="713">
        <v>11799.833529820378</v>
      </c>
      <c r="J9" s="715">
        <v>11695.57156423378</v>
      </c>
      <c r="K9" s="713">
        <v>11797.730210590606</v>
      </c>
      <c r="L9" s="713">
        <v>12118.735934309996</v>
      </c>
      <c r="M9" s="716">
        <v>12222.309074775932</v>
      </c>
      <c r="N9" s="705"/>
      <c r="O9" s="703"/>
      <c r="P9" s="717" t="s">
        <v>174</v>
      </c>
      <c r="Q9" s="718">
        <v>12171.089276441808</v>
      </c>
      <c r="R9"/>
      <c r="S9"/>
      <c r="T9"/>
      <c r="U9"/>
      <c r="V9"/>
      <c r="W9"/>
      <c r="X9"/>
      <c r="Y9"/>
    </row>
    <row r="10" spans="1:25" ht="13">
      <c r="A10" s="719" t="s">
        <v>179</v>
      </c>
      <c r="B10" s="720">
        <v>12988.229233268361</v>
      </c>
      <c r="C10" s="721">
        <v>13031.089618528611</v>
      </c>
      <c r="D10" s="722">
        <v>12400.045892682925</v>
      </c>
      <c r="E10" s="720">
        <v>12497.066246851389</v>
      </c>
      <c r="F10" s="720">
        <v>12312.575788643535</v>
      </c>
      <c r="G10" s="720">
        <v>11785.570106907893</v>
      </c>
      <c r="H10" s="720">
        <v>11145.261363102236</v>
      </c>
      <c r="I10" s="720">
        <v>12014.568933508892</v>
      </c>
      <c r="J10" s="723">
        <v>11566.950929507175</v>
      </c>
      <c r="K10" s="720">
        <v>12060.398568329721</v>
      </c>
      <c r="L10" s="720">
        <v>12325.822063492065</v>
      </c>
      <c r="M10" s="724">
        <v>12211.818032159268</v>
      </c>
      <c r="N10" s="705"/>
      <c r="O10" s="703"/>
      <c r="P10" s="725" t="s">
        <v>179</v>
      </c>
      <c r="Q10" s="726">
        <v>12139.562253413582</v>
      </c>
      <c r="R10"/>
      <c r="S10"/>
      <c r="T10"/>
      <c r="U10"/>
      <c r="V10"/>
      <c r="W10"/>
      <c r="X10"/>
      <c r="Y10"/>
    </row>
    <row r="11" spans="1:25" ht="13">
      <c r="A11" s="727" t="s">
        <v>175</v>
      </c>
      <c r="B11" s="728">
        <v>14030.74154673591</v>
      </c>
      <c r="C11" s="729">
        <v>13423.206102042845</v>
      </c>
      <c r="D11" s="728">
        <v>13350.258566551605</v>
      </c>
      <c r="E11" s="728">
        <v>12952.008674739422</v>
      </c>
      <c r="F11" s="728">
        <v>12714.496786649555</v>
      </c>
      <c r="G11" s="728">
        <v>12228.876814192541</v>
      </c>
      <c r="H11" s="728">
        <v>11570.90485622989</v>
      </c>
      <c r="I11" s="728">
        <v>12338.817183187308</v>
      </c>
      <c r="J11" s="728">
        <v>12128.42545753275</v>
      </c>
      <c r="K11" s="728">
        <v>12399.186362800923</v>
      </c>
      <c r="L11" s="728">
        <v>12795.433149533852</v>
      </c>
      <c r="M11" s="730">
        <v>12921.228396700371</v>
      </c>
      <c r="N11" s="705"/>
      <c r="O11" s="703"/>
      <c r="P11" s="725" t="s">
        <v>175</v>
      </c>
      <c r="Q11" s="731">
        <v>12736.926723981092</v>
      </c>
      <c r="R11"/>
      <c r="S11"/>
      <c r="T11"/>
      <c r="U11"/>
      <c r="V11"/>
      <c r="W11"/>
      <c r="X11"/>
      <c r="Y11"/>
    </row>
    <row r="12" spans="1:25" ht="13">
      <c r="A12" s="727" t="s">
        <v>176</v>
      </c>
      <c r="B12" s="728">
        <v>13875.267566076433</v>
      </c>
      <c r="C12" s="729">
        <v>13191.644451674416</v>
      </c>
      <c r="D12" s="728">
        <v>13160.242283296824</v>
      </c>
      <c r="E12" s="728">
        <v>12736.915408507588</v>
      </c>
      <c r="F12" s="728">
        <v>12414.167473994701</v>
      </c>
      <c r="G12" s="728">
        <v>11811.682069144254</v>
      </c>
      <c r="H12" s="728">
        <v>11216.262367325109</v>
      </c>
      <c r="I12" s="728">
        <v>12121.702664273735</v>
      </c>
      <c r="J12" s="728">
        <v>11851.896939155471</v>
      </c>
      <c r="K12" s="728">
        <v>12310.877136839459</v>
      </c>
      <c r="L12" s="728">
        <v>12715.43545872936</v>
      </c>
      <c r="M12" s="730">
        <v>12877.909602187496</v>
      </c>
      <c r="N12" s="705"/>
      <c r="O12" s="703"/>
      <c r="P12" s="725" t="s">
        <v>176</v>
      </c>
      <c r="Q12" s="731">
        <v>12496.86604352695</v>
      </c>
      <c r="R12"/>
      <c r="S12"/>
      <c r="T12"/>
      <c r="U12" s="112"/>
      <c r="V12"/>
      <c r="W12"/>
      <c r="X12"/>
      <c r="Y12"/>
    </row>
    <row r="13" spans="1:25" ht="13">
      <c r="A13" s="727" t="s">
        <v>177</v>
      </c>
      <c r="B13" s="728"/>
      <c r="C13" s="732"/>
      <c r="D13" s="728"/>
      <c r="E13" s="728"/>
      <c r="F13" s="728"/>
      <c r="G13" s="728">
        <v>11847.259206798866</v>
      </c>
      <c r="H13" s="728">
        <v>10212.64</v>
      </c>
      <c r="I13" s="728">
        <v>11431</v>
      </c>
      <c r="J13" s="728"/>
      <c r="K13" s="728"/>
      <c r="L13" s="728"/>
      <c r="M13" s="730"/>
      <c r="N13" s="705"/>
      <c r="O13" s="703"/>
      <c r="P13" s="725" t="s">
        <v>177</v>
      </c>
      <c r="Q13" s="731">
        <v>12223.033208241355</v>
      </c>
      <c r="R13"/>
      <c r="S13"/>
      <c r="T13"/>
      <c r="U13" s="112"/>
      <c r="V13"/>
      <c r="W13"/>
      <c r="X13"/>
      <c r="Y13"/>
    </row>
    <row r="14" spans="1:25" ht="13">
      <c r="A14" s="727" t="s">
        <v>71</v>
      </c>
      <c r="B14" s="728">
        <v>11016.435273215879</v>
      </c>
      <c r="C14" s="729">
        <v>10666.092979690597</v>
      </c>
      <c r="D14" s="728">
        <v>10906.563736752352</v>
      </c>
      <c r="E14" s="728">
        <v>10813.265482926516</v>
      </c>
      <c r="F14" s="728">
        <v>10882.550511099018</v>
      </c>
      <c r="G14" s="728">
        <v>10702.803775197364</v>
      </c>
      <c r="H14" s="728">
        <v>9978.5009716631357</v>
      </c>
      <c r="I14" s="728">
        <v>10138.454210471504</v>
      </c>
      <c r="J14" s="728">
        <v>10066.518700800318</v>
      </c>
      <c r="K14" s="728">
        <v>10207.22881650506</v>
      </c>
      <c r="L14" s="728">
        <v>10253.974707400655</v>
      </c>
      <c r="M14" s="730">
        <v>10316.67240328594</v>
      </c>
      <c r="N14" s="705"/>
      <c r="O14" s="703"/>
      <c r="P14" s="725" t="s">
        <v>71</v>
      </c>
      <c r="Q14" s="731">
        <v>10479.725608941915</v>
      </c>
      <c r="R14"/>
      <c r="S14"/>
      <c r="T14"/>
      <c r="U14" s="112"/>
      <c r="V14"/>
      <c r="W14"/>
      <c r="X14"/>
      <c r="Y14"/>
    </row>
    <row r="15" spans="1:25" ht="13.5" thickBot="1">
      <c r="A15" s="733" t="s">
        <v>178</v>
      </c>
      <c r="B15" s="728">
        <v>13526.782125454416</v>
      </c>
      <c r="C15" s="734">
        <v>13304.359447452311</v>
      </c>
      <c r="D15" s="735">
        <v>13381.446812429691</v>
      </c>
      <c r="E15" s="735">
        <v>13303.934942938567</v>
      </c>
      <c r="F15" s="735">
        <v>13241.320895609353</v>
      </c>
      <c r="G15" s="735">
        <v>13044.246213486927</v>
      </c>
      <c r="H15" s="735">
        <v>12473.680771982421</v>
      </c>
      <c r="I15" s="735">
        <v>12708.58078202419</v>
      </c>
      <c r="J15" s="728">
        <v>12836.590469304007</v>
      </c>
      <c r="K15" s="728">
        <v>12864.967865200817</v>
      </c>
      <c r="L15" s="735">
        <v>13101.960516060417</v>
      </c>
      <c r="M15" s="736">
        <v>13163.845129929141</v>
      </c>
      <c r="N15" s="705"/>
      <c r="O15" s="703"/>
      <c r="P15" s="737" t="s">
        <v>178</v>
      </c>
      <c r="Q15" s="738">
        <v>13072.210144053273</v>
      </c>
      <c r="R15"/>
      <c r="S15"/>
      <c r="T15"/>
      <c r="U15" s="112"/>
      <c r="V15"/>
      <c r="W15"/>
      <c r="X15"/>
      <c r="Y15"/>
    </row>
    <row r="16" spans="1:25" ht="13">
      <c r="A16" s="699"/>
      <c r="B16" s="699"/>
      <c r="C16" s="699"/>
      <c r="D16" s="699"/>
      <c r="E16" s="699"/>
      <c r="F16" s="699"/>
      <c r="G16" s="699"/>
      <c r="H16" s="699"/>
      <c r="I16" s="699"/>
      <c r="J16" s="699"/>
      <c r="K16" s="699"/>
      <c r="L16" s="699"/>
      <c r="M16" s="699"/>
      <c r="N16" s="699"/>
      <c r="O16" s="699"/>
      <c r="P16" s="699"/>
      <c r="Q16" s="699"/>
      <c r="R16"/>
      <c r="S16"/>
      <c r="T16"/>
      <c r="U16" s="112"/>
      <c r="V16"/>
      <c r="W16"/>
      <c r="X16"/>
      <c r="Y16"/>
    </row>
    <row r="17" spans="1:25" ht="16" thickBot="1">
      <c r="A17" s="702">
        <v>2020</v>
      </c>
      <c r="B17" s="703"/>
      <c r="C17" s="703"/>
      <c r="D17" s="703"/>
      <c r="E17" s="703"/>
      <c r="F17" s="703"/>
      <c r="G17" s="703"/>
      <c r="H17" s="703"/>
      <c r="I17" s="703"/>
      <c r="J17" s="703"/>
      <c r="K17" s="703"/>
      <c r="L17" s="704" t="s">
        <v>160</v>
      </c>
      <c r="M17" s="703"/>
      <c r="N17" s="705"/>
      <c r="O17" s="703"/>
      <c r="P17" s="706">
        <v>2021</v>
      </c>
      <c r="Q17" s="703"/>
      <c r="R17"/>
      <c r="S17"/>
      <c r="T17"/>
      <c r="U17" s="112"/>
      <c r="V17"/>
      <c r="W17"/>
      <c r="X17"/>
      <c r="Y17"/>
    </row>
    <row r="18" spans="1:25" ht="13.5" thickBot="1">
      <c r="A18" s="707"/>
      <c r="B18" s="708" t="s">
        <v>161</v>
      </c>
      <c r="C18" s="708" t="s">
        <v>162</v>
      </c>
      <c r="D18" s="708" t="s">
        <v>163</v>
      </c>
      <c r="E18" s="708" t="s">
        <v>164</v>
      </c>
      <c r="F18" s="708" t="s">
        <v>165</v>
      </c>
      <c r="G18" s="708" t="s">
        <v>166</v>
      </c>
      <c r="H18" s="708" t="s">
        <v>167</v>
      </c>
      <c r="I18" s="708" t="s">
        <v>168</v>
      </c>
      <c r="J18" s="708" t="s">
        <v>169</v>
      </c>
      <c r="K18" s="708" t="s">
        <v>170</v>
      </c>
      <c r="L18" s="708" t="s">
        <v>171</v>
      </c>
      <c r="M18" s="709" t="s">
        <v>172</v>
      </c>
      <c r="N18" s="705"/>
      <c r="O18" s="703"/>
      <c r="P18" s="710"/>
      <c r="Q18" s="711" t="s">
        <v>173</v>
      </c>
      <c r="R18"/>
      <c r="S18"/>
      <c r="T18"/>
      <c r="U18"/>
      <c r="V18"/>
      <c r="W18"/>
      <c r="X18"/>
      <c r="Y18"/>
    </row>
    <row r="19" spans="1:25" ht="13.5" thickBot="1">
      <c r="A19" s="712" t="s">
        <v>174</v>
      </c>
      <c r="B19" s="739">
        <v>12293.668</v>
      </c>
      <c r="C19" s="739">
        <v>12396.350180400879</v>
      </c>
      <c r="D19" s="713">
        <v>12086.149992818097</v>
      </c>
      <c r="E19" s="713">
        <v>11603.106305993873</v>
      </c>
      <c r="F19" s="713">
        <v>11482.267355568953</v>
      </c>
      <c r="G19" s="713">
        <v>11953</v>
      </c>
      <c r="H19" s="713">
        <v>11835.808663529599</v>
      </c>
      <c r="I19" s="713">
        <v>12357.44353681061</v>
      </c>
      <c r="J19" s="715">
        <v>12414.228648418182</v>
      </c>
      <c r="K19" s="713">
        <v>12328.00888657319</v>
      </c>
      <c r="L19" s="713">
        <v>12268.883311067566</v>
      </c>
      <c r="M19" s="716">
        <v>12719.950048353872</v>
      </c>
      <c r="N19" s="705"/>
      <c r="O19" s="703"/>
      <c r="P19" s="717" t="s">
        <v>174</v>
      </c>
      <c r="Q19" s="718">
        <v>12170.057750049617</v>
      </c>
      <c r="R19"/>
      <c r="S19"/>
      <c r="T19"/>
      <c r="U19"/>
      <c r="V19"/>
      <c r="W19"/>
      <c r="X19"/>
      <c r="Y19"/>
    </row>
    <row r="20" spans="1:25" ht="13">
      <c r="A20" s="740" t="s">
        <v>179</v>
      </c>
      <c r="B20" s="741">
        <v>12386.300999999999</v>
      </c>
      <c r="C20" s="741">
        <v>12278.283069066147</v>
      </c>
      <c r="D20" s="741">
        <v>11949.087602008787</v>
      </c>
      <c r="E20" s="742">
        <v>11425.366477832513</v>
      </c>
      <c r="F20" s="742">
        <v>10861.813765366691</v>
      </c>
      <c r="G20" s="742">
        <v>11785</v>
      </c>
      <c r="H20" s="742">
        <v>12082.539061795218</v>
      </c>
      <c r="I20" s="742">
        <v>12657.339090422689</v>
      </c>
      <c r="J20" s="743">
        <v>12557.838567799301</v>
      </c>
      <c r="K20" s="742">
        <v>12510.25230430529</v>
      </c>
      <c r="L20" s="742">
        <v>12599.191885182312</v>
      </c>
      <c r="M20" s="744">
        <v>13189.330848045396</v>
      </c>
      <c r="N20" s="705"/>
      <c r="O20" s="703"/>
      <c r="P20" s="725" t="s">
        <v>179</v>
      </c>
      <c r="Q20" s="726">
        <v>12341.703778245606</v>
      </c>
      <c r="R20"/>
      <c r="S20"/>
      <c r="T20"/>
      <c r="U20"/>
      <c r="V20"/>
      <c r="W20"/>
      <c r="X20"/>
      <c r="Y20"/>
    </row>
    <row r="21" spans="1:25" ht="13">
      <c r="A21" s="727" t="s">
        <v>175</v>
      </c>
      <c r="B21" s="745">
        <v>12953.451999999999</v>
      </c>
      <c r="C21" s="745">
        <v>12955.442846668257</v>
      </c>
      <c r="D21" s="728">
        <v>12559.678894534463</v>
      </c>
      <c r="E21" s="728">
        <v>12200.715185932797</v>
      </c>
      <c r="F21" s="728">
        <v>12043.432584369706</v>
      </c>
      <c r="G21" s="728">
        <v>12461</v>
      </c>
      <c r="H21" s="728">
        <v>12377.61476700648</v>
      </c>
      <c r="I21" s="728">
        <v>13184.53468439781</v>
      </c>
      <c r="J21" s="728">
        <v>13209.827982744415</v>
      </c>
      <c r="K21" s="728">
        <v>13257.606161299784</v>
      </c>
      <c r="L21" s="728">
        <v>13488.06045421349</v>
      </c>
      <c r="M21" s="730">
        <v>13948.219326498986</v>
      </c>
      <c r="N21" s="705"/>
      <c r="O21" s="703"/>
      <c r="P21" s="725" t="s">
        <v>175</v>
      </c>
      <c r="Q21" s="731">
        <v>12893.07500798921</v>
      </c>
      <c r="R21"/>
      <c r="S21"/>
      <c r="T21"/>
      <c r="U21"/>
      <c r="V21"/>
      <c r="W21"/>
      <c r="X21"/>
      <c r="Y21"/>
    </row>
    <row r="22" spans="1:25" ht="13">
      <c r="A22" s="727" t="s">
        <v>176</v>
      </c>
      <c r="B22" s="745">
        <v>12820.403</v>
      </c>
      <c r="C22" s="745">
        <v>12812.960174322563</v>
      </c>
      <c r="D22" s="728">
        <v>12404.011122590871</v>
      </c>
      <c r="E22" s="728">
        <v>12093.68836494103</v>
      </c>
      <c r="F22" s="728">
        <v>11923.112759720469</v>
      </c>
      <c r="G22" s="728">
        <v>12340</v>
      </c>
      <c r="H22" s="728">
        <v>12218.579332235504</v>
      </c>
      <c r="I22" s="728">
        <v>13155.442783450688</v>
      </c>
      <c r="J22" s="728">
        <v>13187.221007065826</v>
      </c>
      <c r="K22" s="728">
        <v>13185.675775486045</v>
      </c>
      <c r="L22" s="728">
        <v>13410.314130675239</v>
      </c>
      <c r="M22" s="730">
        <v>13871.568263480342</v>
      </c>
      <c r="N22" s="705"/>
      <c r="O22" s="703"/>
      <c r="P22" s="725" t="s">
        <v>176</v>
      </c>
      <c r="Q22" s="731">
        <v>12777.362324998021</v>
      </c>
      <c r="R22"/>
      <c r="S22"/>
      <c r="T22"/>
      <c r="U22"/>
      <c r="V22"/>
      <c r="W22"/>
      <c r="X22"/>
      <c r="Y22"/>
    </row>
    <row r="23" spans="1:25" ht="18.5">
      <c r="A23" s="727" t="s">
        <v>177</v>
      </c>
      <c r="B23" s="745"/>
      <c r="C23" s="746"/>
      <c r="D23" s="728"/>
      <c r="E23" s="728"/>
      <c r="F23" s="728">
        <v>12115.686274509804</v>
      </c>
      <c r="G23" s="728">
        <v>13265</v>
      </c>
      <c r="H23" s="728">
        <v>14324.08</v>
      </c>
      <c r="I23" s="728"/>
      <c r="J23" s="728"/>
      <c r="K23" s="728"/>
      <c r="L23" s="728"/>
      <c r="M23" s="730"/>
      <c r="N23" s="705"/>
      <c r="O23" s="703"/>
      <c r="P23" s="725" t="s">
        <v>177</v>
      </c>
      <c r="Q23" s="731">
        <v>13124.888063427803</v>
      </c>
      <c r="R23"/>
      <c r="S23"/>
      <c r="T23" s="320"/>
      <c r="U23" s="321"/>
      <c r="V23" s="321"/>
      <c r="W23" s="321"/>
      <c r="X23" s="321"/>
      <c r="Y23"/>
    </row>
    <row r="24" spans="1:25" ht="13">
      <c r="A24" s="727" t="s">
        <v>71</v>
      </c>
      <c r="B24" s="745">
        <v>10382.365</v>
      </c>
      <c r="C24" s="745">
        <v>10554.510985315916</v>
      </c>
      <c r="D24" s="728">
        <v>10508.256746814872</v>
      </c>
      <c r="E24" s="728">
        <v>9974.3926900629413</v>
      </c>
      <c r="F24" s="728">
        <v>9676.7357563537662</v>
      </c>
      <c r="G24" s="728">
        <v>10168</v>
      </c>
      <c r="H24" s="728">
        <v>10231.011342407664</v>
      </c>
      <c r="I24" s="728">
        <v>10322.937716844957</v>
      </c>
      <c r="J24" s="728">
        <v>10515.692045277079</v>
      </c>
      <c r="K24" s="728">
        <v>10500.779806665369</v>
      </c>
      <c r="L24" s="728">
        <v>10033.162037806949</v>
      </c>
      <c r="M24" s="730">
        <v>10425.373902081596</v>
      </c>
      <c r="N24" s="705"/>
      <c r="O24" s="703"/>
      <c r="P24" s="725" t="s">
        <v>71</v>
      </c>
      <c r="Q24" s="731">
        <v>10300.833122420103</v>
      </c>
      <c r="R24"/>
      <c r="S24"/>
      <c r="T24"/>
      <c r="U24"/>
      <c r="V24"/>
      <c r="W24"/>
      <c r="X24"/>
      <c r="Y24"/>
    </row>
    <row r="25" spans="1:25" ht="13.5" thickBot="1">
      <c r="A25" s="733" t="s">
        <v>178</v>
      </c>
      <c r="B25" s="747">
        <v>13188.183000000001</v>
      </c>
      <c r="C25" s="747">
        <v>13234.41829236263</v>
      </c>
      <c r="D25" s="735">
        <v>12868.44290816252</v>
      </c>
      <c r="E25" s="735">
        <v>12394.03887979182</v>
      </c>
      <c r="F25" s="735">
        <v>12244.396919750789</v>
      </c>
      <c r="G25" s="735">
        <v>12579</v>
      </c>
      <c r="H25" s="735">
        <v>12568.820974865377</v>
      </c>
      <c r="I25" s="728">
        <v>12894.875569157652</v>
      </c>
      <c r="J25" s="728">
        <v>13049.577112784067</v>
      </c>
      <c r="K25" s="735">
        <v>13089.158608739113</v>
      </c>
      <c r="L25" s="735">
        <v>13055.204323581807</v>
      </c>
      <c r="M25" s="736">
        <v>13341.939160902748</v>
      </c>
      <c r="N25" s="705"/>
      <c r="O25" s="703"/>
      <c r="P25" s="737" t="s">
        <v>178</v>
      </c>
      <c r="Q25" s="738">
        <v>12892.589567786512</v>
      </c>
      <c r="R25"/>
      <c r="S25"/>
      <c r="T25"/>
      <c r="U25"/>
      <c r="V25"/>
      <c r="W25"/>
      <c r="X25"/>
      <c r="Y25"/>
    </row>
    <row r="26" spans="1:25" ht="13">
      <c r="A26" s="699"/>
      <c r="B26" s="699"/>
      <c r="C26" s="699"/>
      <c r="D26" s="699"/>
      <c r="E26" s="699"/>
      <c r="F26" s="699"/>
      <c r="G26" s="699"/>
      <c r="H26" s="699"/>
      <c r="I26" s="699"/>
      <c r="J26" s="699"/>
      <c r="K26" s="699"/>
      <c r="L26" s="699"/>
      <c r="M26" s="699"/>
      <c r="N26" s="699"/>
      <c r="O26" s="699"/>
      <c r="P26" s="699"/>
      <c r="Q26" s="699"/>
      <c r="R26"/>
      <c r="S26"/>
      <c r="T26"/>
      <c r="U26"/>
      <c r="V26"/>
      <c r="W26"/>
      <c r="X26"/>
      <c r="Y26"/>
    </row>
    <row r="27" spans="1:25" ht="16" thickBot="1">
      <c r="A27" s="702">
        <v>2021</v>
      </c>
      <c r="B27" s="703"/>
      <c r="C27" s="703"/>
      <c r="D27" s="703"/>
      <c r="E27" s="703"/>
      <c r="F27" s="703"/>
      <c r="G27" s="703"/>
      <c r="H27" s="703"/>
      <c r="I27" s="703"/>
      <c r="J27" s="703"/>
      <c r="K27" s="703"/>
      <c r="L27" s="704" t="s">
        <v>160</v>
      </c>
      <c r="M27" s="703"/>
      <c r="N27" s="705"/>
      <c r="O27" s="703"/>
      <c r="P27" s="706">
        <v>2021</v>
      </c>
      <c r="Q27" s="703"/>
      <c r="R27"/>
      <c r="S27"/>
      <c r="T27"/>
      <c r="U27"/>
      <c r="V27"/>
      <c r="W27"/>
      <c r="X27"/>
      <c r="Y27"/>
    </row>
    <row r="28" spans="1:25" ht="13.5" thickBot="1">
      <c r="A28" s="707"/>
      <c r="B28" s="708" t="s">
        <v>161</v>
      </c>
      <c r="C28" s="708" t="s">
        <v>162</v>
      </c>
      <c r="D28" s="708" t="s">
        <v>163</v>
      </c>
      <c r="E28" s="708" t="s">
        <v>164</v>
      </c>
      <c r="F28" s="708" t="s">
        <v>165</v>
      </c>
      <c r="G28" s="708" t="s">
        <v>166</v>
      </c>
      <c r="H28" s="708" t="s">
        <v>167</v>
      </c>
      <c r="I28" s="708" t="s">
        <v>168</v>
      </c>
      <c r="J28" s="708" t="s">
        <v>169</v>
      </c>
      <c r="K28" s="708" t="s">
        <v>170</v>
      </c>
      <c r="L28" s="708" t="s">
        <v>171</v>
      </c>
      <c r="M28" s="709" t="s">
        <v>172</v>
      </c>
      <c r="N28" s="705"/>
      <c r="O28" s="703"/>
      <c r="P28" s="710"/>
      <c r="Q28" s="711" t="s">
        <v>173</v>
      </c>
      <c r="R28"/>
      <c r="S28"/>
      <c r="T28"/>
      <c r="U28"/>
      <c r="V28"/>
      <c r="W28"/>
      <c r="X28"/>
      <c r="Y28"/>
    </row>
    <row r="29" spans="1:25" ht="13.5" thickBot="1">
      <c r="A29" s="712" t="s">
        <v>174</v>
      </c>
      <c r="B29" s="739">
        <v>13099.017951399237</v>
      </c>
      <c r="C29" s="739">
        <v>13307.78858635882</v>
      </c>
      <c r="D29" s="713">
        <v>13238.317612811576</v>
      </c>
      <c r="E29" s="713">
        <v>13807.347551681361</v>
      </c>
      <c r="F29" s="713">
        <v>13948.773938291319</v>
      </c>
      <c r="G29" s="713">
        <v>14461.00340152424</v>
      </c>
      <c r="H29" s="713">
        <v>14343.144813044266</v>
      </c>
      <c r="I29" s="713">
        <v>15088.936100433839</v>
      </c>
      <c r="J29" s="715">
        <v>15249.008715386459</v>
      </c>
      <c r="K29" s="713">
        <v>17001.030199930741</v>
      </c>
      <c r="L29" s="713">
        <v>18199.614553757132</v>
      </c>
      <c r="M29" s="716">
        <v>18385.488024567923</v>
      </c>
      <c r="N29" s="705"/>
      <c r="O29" s="703"/>
      <c r="P29" s="717" t="s">
        <v>174</v>
      </c>
      <c r="Q29" s="718">
        <v>15034.347753900318</v>
      </c>
      <c r="R29"/>
      <c r="S29"/>
      <c r="T29"/>
      <c r="U29"/>
      <c r="V29"/>
      <c r="W29"/>
      <c r="X29"/>
      <c r="Y29"/>
    </row>
    <row r="30" spans="1:25" ht="13">
      <c r="A30" s="740" t="s">
        <v>179</v>
      </c>
      <c r="B30" s="741">
        <v>12962.478179218298</v>
      </c>
      <c r="C30" s="741">
        <v>12712.047174603171</v>
      </c>
      <c r="D30" s="741">
        <v>12872.168801775142</v>
      </c>
      <c r="E30" s="742">
        <v>13794.42593030492</v>
      </c>
      <c r="F30" s="742">
        <v>13139.682053775745</v>
      </c>
      <c r="G30" s="742">
        <v>13972.332217347279</v>
      </c>
      <c r="H30" s="742">
        <v>13869.347861369399</v>
      </c>
      <c r="I30" s="742">
        <v>14859.192772334292</v>
      </c>
      <c r="J30" s="743">
        <v>15736.035718119369</v>
      </c>
      <c r="K30" s="742">
        <v>17510.500637738332</v>
      </c>
      <c r="L30" s="742">
        <v>19165.098770465484</v>
      </c>
      <c r="M30" s="744">
        <v>17914.420099009905</v>
      </c>
      <c r="N30" s="705"/>
      <c r="O30" s="703"/>
      <c r="P30" s="725" t="s">
        <v>179</v>
      </c>
      <c r="Q30" s="726">
        <v>15938.483131201114</v>
      </c>
      <c r="R30"/>
      <c r="S30"/>
      <c r="T30"/>
      <c r="U30"/>
      <c r="V30"/>
      <c r="W30"/>
      <c r="X30"/>
      <c r="Y30"/>
    </row>
    <row r="31" spans="1:25" ht="13">
      <c r="A31" s="727" t="s">
        <v>175</v>
      </c>
      <c r="B31" s="745">
        <v>14233.837381686944</v>
      </c>
      <c r="C31" s="745">
        <v>14350.900896684501</v>
      </c>
      <c r="D31" s="728">
        <v>14067.897655256656</v>
      </c>
      <c r="E31" s="728">
        <v>14670.253576655356</v>
      </c>
      <c r="F31" s="728">
        <v>14787.481530115097</v>
      </c>
      <c r="G31" s="728">
        <v>15275.210714213275</v>
      </c>
      <c r="H31" s="728">
        <v>15363.861791104631</v>
      </c>
      <c r="I31" s="728">
        <v>16350.848780182399</v>
      </c>
      <c r="J31" s="728">
        <v>16599.245092558744</v>
      </c>
      <c r="K31" s="728">
        <v>18726.47766076864</v>
      </c>
      <c r="L31" s="728">
        <v>19905.235984883784</v>
      </c>
      <c r="M31" s="730">
        <v>20067.911354433712</v>
      </c>
      <c r="N31" s="705"/>
      <c r="O31" s="703"/>
      <c r="P31" s="725" t="s">
        <v>175</v>
      </c>
      <c r="Q31" s="731">
        <v>16145.77271971192</v>
      </c>
      <c r="R31"/>
      <c r="S31"/>
      <c r="T31"/>
      <c r="U31"/>
      <c r="V31"/>
      <c r="W31"/>
      <c r="X31"/>
      <c r="Y31"/>
    </row>
    <row r="32" spans="1:25" ht="13">
      <c r="A32" s="727" t="s">
        <v>176</v>
      </c>
      <c r="B32" s="745">
        <v>14226.385547626593</v>
      </c>
      <c r="C32" s="745">
        <v>14299.191515290229</v>
      </c>
      <c r="D32" s="728">
        <v>13991.300512971718</v>
      </c>
      <c r="E32" s="728">
        <v>14655.922859268447</v>
      </c>
      <c r="F32" s="728">
        <v>14814.46153340644</v>
      </c>
      <c r="G32" s="728">
        <v>15261.833099361414</v>
      </c>
      <c r="H32" s="728">
        <v>15336.715000402453</v>
      </c>
      <c r="I32" s="728">
        <v>16332.579232026799</v>
      </c>
      <c r="J32" s="728">
        <v>16579.883460903056</v>
      </c>
      <c r="K32" s="728">
        <v>18784.163621146959</v>
      </c>
      <c r="L32" s="728">
        <v>19784.228158990474</v>
      </c>
      <c r="M32" s="730">
        <v>19685.637978475796</v>
      </c>
      <c r="N32" s="705"/>
      <c r="O32" s="703"/>
      <c r="P32" s="725" t="s">
        <v>176</v>
      </c>
      <c r="Q32" s="731">
        <v>15822.043041911318</v>
      </c>
      <c r="R32"/>
      <c r="S32"/>
      <c r="T32"/>
      <c r="U32"/>
      <c r="V32"/>
      <c r="W32"/>
      <c r="X32"/>
      <c r="Y32"/>
    </row>
    <row r="33" spans="1:25" ht="13">
      <c r="A33" s="727" t="s">
        <v>177</v>
      </c>
      <c r="B33" s="745"/>
      <c r="C33" s="746"/>
      <c r="D33" s="728"/>
      <c r="E33" s="728"/>
      <c r="F33" s="728"/>
      <c r="G33" s="728"/>
      <c r="H33" s="728"/>
      <c r="I33" s="728"/>
      <c r="J33" s="728"/>
      <c r="K33" s="728"/>
      <c r="L33" s="728"/>
      <c r="M33" s="730"/>
      <c r="N33" s="705"/>
      <c r="O33" s="703"/>
      <c r="P33" s="725" t="s">
        <v>177</v>
      </c>
      <c r="Q33" s="731">
        <v>17630.247312702155</v>
      </c>
      <c r="R33"/>
      <c r="S33"/>
      <c r="T33"/>
      <c r="U33"/>
      <c r="V33"/>
      <c r="W33"/>
      <c r="X33"/>
      <c r="Y33"/>
    </row>
    <row r="34" spans="1:25" ht="13">
      <c r="A34" s="727" t="s">
        <v>71</v>
      </c>
      <c r="B34" s="745">
        <v>10785.338573682167</v>
      </c>
      <c r="C34" s="745">
        <v>11016.617874284919</v>
      </c>
      <c r="D34" s="728">
        <v>11437.705938088196</v>
      </c>
      <c r="E34" s="728">
        <v>11725.521266017138</v>
      </c>
      <c r="F34" s="728">
        <v>11981.721187626732</v>
      </c>
      <c r="G34" s="728">
        <v>12387.476553330009</v>
      </c>
      <c r="H34" s="728">
        <v>12317.245513392614</v>
      </c>
      <c r="I34" s="728">
        <v>12540.109883888001</v>
      </c>
      <c r="J34" s="728">
        <v>12878.83435312495</v>
      </c>
      <c r="K34" s="728">
        <v>14239.55711691917</v>
      </c>
      <c r="L34" s="728">
        <v>15687.582852889065</v>
      </c>
      <c r="M34" s="730">
        <v>15856.862387184667</v>
      </c>
      <c r="N34" s="705"/>
      <c r="O34" s="703"/>
      <c r="P34" s="725" t="s">
        <v>71</v>
      </c>
      <c r="Q34" s="731">
        <v>12932.241067353638</v>
      </c>
      <c r="R34"/>
      <c r="S34"/>
      <c r="T34"/>
      <c r="U34"/>
      <c r="V34"/>
      <c r="W34"/>
      <c r="X34"/>
      <c r="Y34"/>
    </row>
    <row r="35" spans="1:25" ht="13.5" thickBot="1">
      <c r="A35" s="733" t="s">
        <v>178</v>
      </c>
      <c r="B35" s="747">
        <v>13610.506172235782</v>
      </c>
      <c r="C35" s="747">
        <v>13809.675623791112</v>
      </c>
      <c r="D35" s="735">
        <v>13711.642486022662</v>
      </c>
      <c r="E35" s="735">
        <v>14163.993257034979</v>
      </c>
      <c r="F35" s="735">
        <v>14239.310346798155</v>
      </c>
      <c r="G35" s="735">
        <v>14632.573842803024</v>
      </c>
      <c r="H35" s="735">
        <v>14730.458329960993</v>
      </c>
      <c r="I35" s="728">
        <v>15347.847998544932</v>
      </c>
      <c r="J35" s="728">
        <v>15688.694727641208</v>
      </c>
      <c r="K35" s="735">
        <v>17761.804158884457</v>
      </c>
      <c r="L35" s="735">
        <v>18883.179797492216</v>
      </c>
      <c r="M35" s="736">
        <v>18932.073880029395</v>
      </c>
      <c r="N35" s="705"/>
      <c r="O35" s="703"/>
      <c r="P35" s="737" t="s">
        <v>178</v>
      </c>
      <c r="Q35" s="738">
        <v>15464.407576145763</v>
      </c>
      <c r="R35"/>
      <c r="S35"/>
      <c r="T35"/>
      <c r="U35"/>
      <c r="V35"/>
      <c r="W35"/>
      <c r="X35"/>
      <c r="Y35"/>
    </row>
    <row r="36" spans="1:25" ht="13">
      <c r="A36" s="748"/>
      <c r="B36" s="749"/>
      <c r="C36" s="749"/>
      <c r="D36" s="750"/>
      <c r="E36" s="750"/>
      <c r="F36" s="750"/>
      <c r="G36" s="750"/>
      <c r="H36" s="750"/>
      <c r="I36" s="750"/>
      <c r="J36" s="750"/>
      <c r="K36" s="750"/>
      <c r="L36" s="750"/>
      <c r="M36" s="750"/>
      <c r="N36" s="750"/>
      <c r="O36" s="748"/>
      <c r="P36" s="748"/>
      <c r="Q36" s="750"/>
      <c r="R36"/>
      <c r="S36"/>
      <c r="T36"/>
      <c r="U36"/>
      <c r="V36"/>
      <c r="W36"/>
      <c r="X36"/>
      <c r="Y36"/>
    </row>
    <row r="37" spans="1:25" ht="16" thickBot="1">
      <c r="A37" s="702">
        <v>2022</v>
      </c>
      <c r="B37" s="703"/>
      <c r="C37" s="703"/>
      <c r="D37" s="703"/>
      <c r="E37" s="703"/>
      <c r="F37" s="703"/>
      <c r="G37" s="703"/>
      <c r="H37" s="703"/>
      <c r="I37" s="703"/>
      <c r="J37" s="703"/>
      <c r="K37" s="703"/>
      <c r="L37" s="704" t="s">
        <v>160</v>
      </c>
      <c r="M37" s="703"/>
      <c r="N37" s="705"/>
      <c r="O37" s="703"/>
      <c r="P37" s="706">
        <v>2022</v>
      </c>
      <c r="Q37" s="703"/>
      <c r="R37"/>
      <c r="S37"/>
      <c r="T37"/>
      <c r="U37"/>
      <c r="V37"/>
      <c r="W37"/>
      <c r="X37"/>
      <c r="Y37"/>
    </row>
    <row r="38" spans="1:25" ht="13.5" thickBot="1">
      <c r="A38" s="707"/>
      <c r="B38" s="708" t="s">
        <v>161</v>
      </c>
      <c r="C38" s="708" t="s">
        <v>162</v>
      </c>
      <c r="D38" s="708" t="s">
        <v>163</v>
      </c>
      <c r="E38" s="708" t="s">
        <v>164</v>
      </c>
      <c r="F38" s="708" t="s">
        <v>165</v>
      </c>
      <c r="G38" s="708" t="s">
        <v>166</v>
      </c>
      <c r="H38" s="708" t="s">
        <v>167</v>
      </c>
      <c r="I38" s="708" t="s">
        <v>168</v>
      </c>
      <c r="J38" s="708" t="s">
        <v>169</v>
      </c>
      <c r="K38" s="708" t="s">
        <v>170</v>
      </c>
      <c r="L38" s="708" t="s">
        <v>171</v>
      </c>
      <c r="M38" s="709" t="s">
        <v>172</v>
      </c>
      <c r="N38" s="705"/>
      <c r="O38" s="703"/>
      <c r="P38" s="710"/>
      <c r="Q38" s="711" t="s">
        <v>173</v>
      </c>
      <c r="R38"/>
      <c r="S38"/>
      <c r="T38"/>
      <c r="U38"/>
      <c r="V38"/>
      <c r="W38"/>
      <c r="X38"/>
      <c r="Y38"/>
    </row>
    <row r="39" spans="1:25" ht="13.5" thickBot="1">
      <c r="A39" s="712" t="s">
        <v>174</v>
      </c>
      <c r="B39" s="739">
        <v>18584.854388058142</v>
      </c>
      <c r="C39" s="739">
        <v>19061.640628288158</v>
      </c>
      <c r="D39" s="713">
        <v>20294.215163541841</v>
      </c>
      <c r="E39" s="713">
        <v>22382.152265751229</v>
      </c>
      <c r="F39" s="713">
        <v>22663.607295143924</v>
      </c>
      <c r="G39" s="713">
        <v>21656.265224664887</v>
      </c>
      <c r="H39" s="713">
        <v>21088.130947012589</v>
      </c>
      <c r="I39" s="713">
        <v>22044.5596048351</v>
      </c>
      <c r="J39" s="715">
        <v>21476.807399744433</v>
      </c>
      <c r="K39" s="713">
        <v>21433.759411596424</v>
      </c>
      <c r="L39" s="713">
        <v>21571.849524913901</v>
      </c>
      <c r="M39" s="716">
        <v>21038.488245919187</v>
      </c>
      <c r="N39" s="705"/>
      <c r="O39" s="703"/>
      <c r="P39" s="717" t="s">
        <v>174</v>
      </c>
      <c r="Q39" s="718">
        <v>21146.943097893545</v>
      </c>
      <c r="R39"/>
      <c r="S39"/>
      <c r="T39"/>
      <c r="U39"/>
      <c r="V39"/>
      <c r="W39"/>
      <c r="X39"/>
      <c r="Y39"/>
    </row>
    <row r="40" spans="1:25" ht="13">
      <c r="A40" s="740" t="s">
        <v>179</v>
      </c>
      <c r="B40" s="741">
        <v>19401.189317269065</v>
      </c>
      <c r="C40" s="741">
        <v>18768.122079575594</v>
      </c>
      <c r="D40" s="741">
        <v>20782.536703677448</v>
      </c>
      <c r="E40" s="742">
        <v>22056.544408675029</v>
      </c>
      <c r="F40" s="742">
        <v>22834.880977831774</v>
      </c>
      <c r="G40" s="742">
        <v>20966.741574155654</v>
      </c>
      <c r="H40" s="742">
        <v>21492.117598290595</v>
      </c>
      <c r="I40" s="742">
        <v>21379.114258023514</v>
      </c>
      <c r="J40" s="743">
        <v>20572.334556962032</v>
      </c>
      <c r="K40" s="742">
        <v>21724.374225941425</v>
      </c>
      <c r="L40" s="742">
        <v>21527.750189069422</v>
      </c>
      <c r="M40" s="744">
        <v>20432.466808866593</v>
      </c>
      <c r="N40" s="705"/>
      <c r="O40" s="703"/>
      <c r="P40" s="725" t="s">
        <v>179</v>
      </c>
      <c r="Q40" s="726">
        <v>21131.820292193279</v>
      </c>
      <c r="R40"/>
      <c r="S40"/>
      <c r="T40"/>
      <c r="U40"/>
      <c r="V40"/>
      <c r="W40"/>
      <c r="X40"/>
      <c r="Y40"/>
    </row>
    <row r="41" spans="1:25" ht="13">
      <c r="A41" s="727" t="s">
        <v>175</v>
      </c>
      <c r="B41" s="745">
        <v>20010.993899012225</v>
      </c>
      <c r="C41" s="745">
        <v>20140.861353409993</v>
      </c>
      <c r="D41" s="728">
        <v>21320.985832864666</v>
      </c>
      <c r="E41" s="728">
        <v>23446.717787287645</v>
      </c>
      <c r="F41" s="728">
        <v>23578.051392670604</v>
      </c>
      <c r="G41" s="728">
        <v>22205.923722522413</v>
      </c>
      <c r="H41" s="728">
        <v>21722.775052540324</v>
      </c>
      <c r="I41" s="728">
        <v>23070.88250705961</v>
      </c>
      <c r="J41" s="728">
        <v>22429.185356400634</v>
      </c>
      <c r="K41" s="728">
        <v>22448.55051623697</v>
      </c>
      <c r="L41" s="728">
        <v>22643.496047776483</v>
      </c>
      <c r="M41" s="730">
        <v>22324.272786059049</v>
      </c>
      <c r="N41" s="705"/>
      <c r="O41" s="703"/>
      <c r="P41" s="725" t="s">
        <v>175</v>
      </c>
      <c r="Q41" s="731">
        <v>22130.496449450027</v>
      </c>
      <c r="R41"/>
      <c r="S41"/>
      <c r="T41"/>
      <c r="U41"/>
      <c r="V41"/>
      <c r="W41"/>
      <c r="X41"/>
      <c r="Y41"/>
    </row>
    <row r="42" spans="1:25" ht="13">
      <c r="A42" s="727" t="s">
        <v>176</v>
      </c>
      <c r="B42" s="745">
        <v>19889.952702294664</v>
      </c>
      <c r="C42" s="745">
        <v>20037.260203017402</v>
      </c>
      <c r="D42" s="728">
        <v>21181.469379763694</v>
      </c>
      <c r="E42" s="728">
        <v>23363.726507028186</v>
      </c>
      <c r="F42" s="728">
        <v>23471.641482074712</v>
      </c>
      <c r="G42" s="728">
        <v>21994.754754913643</v>
      </c>
      <c r="H42" s="728">
        <v>21590.825167465628</v>
      </c>
      <c r="I42" s="728">
        <v>23059.213900400511</v>
      </c>
      <c r="J42" s="728">
        <v>22254.528152330178</v>
      </c>
      <c r="K42" s="728">
        <v>22275.832773395356</v>
      </c>
      <c r="L42" s="728">
        <v>22556.405335094471</v>
      </c>
      <c r="M42" s="730">
        <v>22155.369286920275</v>
      </c>
      <c r="N42" s="705"/>
      <c r="O42" s="703"/>
      <c r="P42" s="725" t="s">
        <v>176</v>
      </c>
      <c r="Q42" s="731">
        <v>22011.123591202388</v>
      </c>
      <c r="R42"/>
      <c r="S42"/>
      <c r="T42"/>
      <c r="U42"/>
      <c r="V42"/>
      <c r="W42"/>
      <c r="X42"/>
      <c r="Y42"/>
    </row>
    <row r="43" spans="1:25" ht="13">
      <c r="A43" s="727" t="s">
        <v>177</v>
      </c>
      <c r="B43" s="745">
        <v>20454.892849816846</v>
      </c>
      <c r="C43" s="746">
        <v>20559.71187588152</v>
      </c>
      <c r="D43" s="728">
        <v>20899.265924448879</v>
      </c>
      <c r="E43" s="728">
        <v>23581.943971962621</v>
      </c>
      <c r="F43" s="728">
        <v>22456.551348314606</v>
      </c>
      <c r="G43" s="728">
        <v>22205.815877358491</v>
      </c>
      <c r="H43" s="728">
        <v>21518.989357326474</v>
      </c>
      <c r="I43" s="728">
        <v>23347.212827832293</v>
      </c>
      <c r="J43" s="728">
        <v>22243.821111111116</v>
      </c>
      <c r="K43" s="728">
        <v>22911.379073203494</v>
      </c>
      <c r="L43" s="728">
        <v>23298.260685224843</v>
      </c>
      <c r="M43" s="730">
        <v>22899.219529267291</v>
      </c>
      <c r="N43" s="705"/>
      <c r="O43" s="703"/>
      <c r="P43" s="725" t="s">
        <v>177</v>
      </c>
      <c r="Q43" s="731">
        <v>22336.312401402276</v>
      </c>
      <c r="R43"/>
      <c r="S43"/>
      <c r="T43"/>
      <c r="U43"/>
      <c r="V43"/>
      <c r="W43"/>
      <c r="X43"/>
      <c r="Y43"/>
    </row>
    <row r="44" spans="1:25" ht="13">
      <c r="A44" s="727" t="s">
        <v>71</v>
      </c>
      <c r="B44" s="745">
        <v>16087.763628046439</v>
      </c>
      <c r="C44" s="745">
        <v>17004.010735069442</v>
      </c>
      <c r="D44" s="728">
        <v>18474.268671365007</v>
      </c>
      <c r="E44" s="728">
        <v>20619.789194257672</v>
      </c>
      <c r="F44" s="728">
        <v>20955.60875576234</v>
      </c>
      <c r="G44" s="728">
        <v>20182.214020862299</v>
      </c>
      <c r="H44" s="728">
        <v>19682.23133569759</v>
      </c>
      <c r="I44" s="728">
        <v>20147.570973449489</v>
      </c>
      <c r="J44" s="728">
        <v>19657.770631185635</v>
      </c>
      <c r="K44" s="728">
        <v>19667.452867756623</v>
      </c>
      <c r="L44" s="728">
        <v>19512.792353524215</v>
      </c>
      <c r="M44" s="730">
        <v>18476.577222349944</v>
      </c>
      <c r="N44" s="705"/>
      <c r="O44" s="703"/>
      <c r="P44" s="725" t="s">
        <v>71</v>
      </c>
      <c r="Q44" s="731">
        <v>19244.464191906805</v>
      </c>
      <c r="R44"/>
      <c r="S44"/>
      <c r="T44"/>
      <c r="U44"/>
      <c r="V44"/>
      <c r="W44"/>
      <c r="X44"/>
      <c r="Y44"/>
    </row>
    <row r="45" spans="1:25" ht="13.5" thickBot="1">
      <c r="A45" s="733" t="s">
        <v>178</v>
      </c>
      <c r="B45" s="747">
        <v>19149.031229228254</v>
      </c>
      <c r="C45" s="747">
        <v>19446.977351080182</v>
      </c>
      <c r="D45" s="735">
        <v>20484.085926672087</v>
      </c>
      <c r="E45" s="735">
        <v>22520.242820348958</v>
      </c>
      <c r="F45" s="735">
        <v>22830.803313989683</v>
      </c>
      <c r="G45" s="735">
        <v>22293.666038117477</v>
      </c>
      <c r="H45" s="735">
        <v>21897.774611800665</v>
      </c>
      <c r="I45" s="735">
        <v>22707.096961756262</v>
      </c>
      <c r="J45" s="735">
        <v>22566.668967340411</v>
      </c>
      <c r="K45" s="735">
        <v>22477.99052132506</v>
      </c>
      <c r="L45" s="735">
        <v>22579.081280691324</v>
      </c>
      <c r="M45" s="736">
        <v>22462.280980177467</v>
      </c>
      <c r="N45" s="705"/>
      <c r="O45" s="703"/>
      <c r="P45" s="737" t="s">
        <v>178</v>
      </c>
      <c r="Q45" s="738">
        <v>21834.185551773837</v>
      </c>
      <c r="R45"/>
      <c r="S45"/>
      <c r="T45"/>
      <c r="U45"/>
      <c r="V45"/>
      <c r="W45"/>
      <c r="X45"/>
      <c r="Y45"/>
    </row>
    <row r="46" spans="1:25" ht="13">
      <c r="A46" s="748"/>
      <c r="B46" s="749"/>
      <c r="C46" s="749"/>
      <c r="D46" s="750"/>
      <c r="E46" s="750"/>
      <c r="F46" s="750"/>
      <c r="G46" s="750"/>
      <c r="H46" s="750"/>
      <c r="I46" s="750"/>
      <c r="J46" s="750"/>
      <c r="K46" s="750"/>
      <c r="L46" s="750"/>
      <c r="M46" s="750"/>
      <c r="N46" s="750"/>
      <c r="O46" s="748"/>
      <c r="P46" s="748"/>
      <c r="Q46" s="750"/>
      <c r="R46"/>
      <c r="S46"/>
      <c r="T46"/>
      <c r="U46"/>
      <c r="V46"/>
      <c r="W46"/>
      <c r="X46"/>
      <c r="Y46"/>
    </row>
    <row r="47" spans="1:25" ht="16" thickBot="1">
      <c r="A47" s="702">
        <v>2023</v>
      </c>
      <c r="B47" s="703"/>
      <c r="C47" s="703"/>
      <c r="D47" s="703"/>
      <c r="E47" s="703"/>
      <c r="F47" s="703"/>
      <c r="G47" s="703"/>
      <c r="H47" s="703"/>
      <c r="I47" s="703"/>
      <c r="J47" s="703"/>
      <c r="K47" s="703"/>
      <c r="L47" s="704" t="s">
        <v>160</v>
      </c>
      <c r="M47" s="703"/>
      <c r="N47" s="705"/>
      <c r="O47" s="703"/>
      <c r="P47" s="706">
        <v>2023</v>
      </c>
      <c r="Q47" s="703"/>
      <c r="R47"/>
      <c r="S47"/>
      <c r="T47"/>
      <c r="U47"/>
      <c r="V47"/>
      <c r="W47"/>
      <c r="X47"/>
      <c r="Y47"/>
    </row>
    <row r="48" spans="1:25" ht="13.5" thickBot="1">
      <c r="A48" s="707"/>
      <c r="B48" s="708" t="s">
        <v>161</v>
      </c>
      <c r="C48" s="708" t="s">
        <v>162</v>
      </c>
      <c r="D48" s="708" t="s">
        <v>163</v>
      </c>
      <c r="E48" s="708" t="s">
        <v>164</v>
      </c>
      <c r="F48" s="708" t="s">
        <v>165</v>
      </c>
      <c r="G48" s="708" t="s">
        <v>166</v>
      </c>
      <c r="H48" s="708" t="s">
        <v>167</v>
      </c>
      <c r="I48" s="708" t="s">
        <v>168</v>
      </c>
      <c r="J48" s="708" t="s">
        <v>169</v>
      </c>
      <c r="K48" s="708" t="s">
        <v>170</v>
      </c>
      <c r="L48" s="708" t="s">
        <v>171</v>
      </c>
      <c r="M48" s="709" t="s">
        <v>172</v>
      </c>
      <c r="N48" s="705"/>
      <c r="O48" s="703"/>
      <c r="P48" s="710"/>
      <c r="Q48" s="711" t="s">
        <v>173</v>
      </c>
      <c r="R48"/>
      <c r="S48"/>
      <c r="T48"/>
      <c r="U48"/>
      <c r="V48"/>
      <c r="W48"/>
      <c r="X48"/>
      <c r="Y48"/>
    </row>
    <row r="49" spans="1:25" ht="13.5" thickBot="1">
      <c r="A49" s="712" t="s">
        <v>174</v>
      </c>
      <c r="B49" s="739">
        <v>21113.225698078619</v>
      </c>
      <c r="C49" s="739">
        <v>21133.022636622503</v>
      </c>
      <c r="D49" s="713">
        <v>21391.20934895322</v>
      </c>
      <c r="E49" s="713">
        <v>21126.907901987786</v>
      </c>
      <c r="F49" s="713">
        <v>20923.526579664358</v>
      </c>
      <c r="G49" s="713">
        <v>20342.061598834774</v>
      </c>
      <c r="H49" s="713">
        <v>19109.973592695493</v>
      </c>
      <c r="I49" s="713">
        <v>19482.491025271316</v>
      </c>
      <c r="J49" s="715">
        <v>19327.058117667704</v>
      </c>
      <c r="K49" s="713">
        <v>19585.976704425364</v>
      </c>
      <c r="L49" s="713">
        <v>19148.954848627371</v>
      </c>
      <c r="M49" s="716">
        <v>18893.625655274001</v>
      </c>
      <c r="N49" s="705"/>
      <c r="O49" s="703"/>
      <c r="P49" s="717" t="s">
        <v>174</v>
      </c>
      <c r="Q49" s="718">
        <v>20193.550678840515</v>
      </c>
      <c r="R49"/>
      <c r="S49"/>
      <c r="T49"/>
      <c r="U49"/>
      <c r="V49"/>
      <c r="W49"/>
      <c r="X49"/>
      <c r="Y49"/>
    </row>
    <row r="50" spans="1:25" ht="13">
      <c r="A50" s="740" t="s">
        <v>179</v>
      </c>
      <c r="B50" s="741">
        <v>21684.82397036719</v>
      </c>
      <c r="C50" s="741">
        <v>20485.854337762528</v>
      </c>
      <c r="D50" s="741">
        <v>21056.743400673393</v>
      </c>
      <c r="E50" s="742">
        <v>20974.003050570958</v>
      </c>
      <c r="F50" s="742">
        <v>20478.912293577985</v>
      </c>
      <c r="G50" s="742">
        <v>19990.600469845725</v>
      </c>
      <c r="H50" s="742">
        <v>17992.105532591406</v>
      </c>
      <c r="I50" s="742">
        <v>19397.045700770854</v>
      </c>
      <c r="J50" s="743">
        <v>18632.073973544979</v>
      </c>
      <c r="K50" s="742">
        <v>19593.33926387316</v>
      </c>
      <c r="L50" s="742">
        <v>17536.260823665889</v>
      </c>
      <c r="M50" s="744">
        <v>19175.371596701651</v>
      </c>
      <c r="N50" s="705"/>
      <c r="O50" s="703"/>
      <c r="P50" s="725" t="s">
        <v>179</v>
      </c>
      <c r="Q50" s="726">
        <v>20003.798174484822</v>
      </c>
      <c r="R50"/>
      <c r="S50"/>
      <c r="T50"/>
      <c r="U50"/>
      <c r="V50"/>
      <c r="W50"/>
      <c r="X50"/>
      <c r="Y50"/>
    </row>
    <row r="51" spans="1:25" ht="13">
      <c r="A51" s="727" t="s">
        <v>175</v>
      </c>
      <c r="B51" s="745">
        <v>22264.476831858501</v>
      </c>
      <c r="C51" s="745">
        <v>22312.209286400306</v>
      </c>
      <c r="D51" s="728">
        <v>22437.777668006733</v>
      </c>
      <c r="E51" s="728">
        <v>22237.232778004531</v>
      </c>
      <c r="F51" s="728">
        <v>21693.014946407497</v>
      </c>
      <c r="G51" s="728">
        <v>21065.189361773882</v>
      </c>
      <c r="H51" s="728">
        <v>19974.546676439837</v>
      </c>
      <c r="I51" s="728">
        <v>20598.774383170072</v>
      </c>
      <c r="J51" s="728">
        <v>20366.589822883911</v>
      </c>
      <c r="K51" s="728">
        <v>21013.993150494593</v>
      </c>
      <c r="L51" s="728">
        <v>20702.873068001474</v>
      </c>
      <c r="M51" s="730">
        <v>20637.766927362009</v>
      </c>
      <c r="N51" s="705"/>
      <c r="O51" s="703"/>
      <c r="P51" s="725" t="s">
        <v>175</v>
      </c>
      <c r="Q51" s="731">
        <v>21349.602116661896</v>
      </c>
      <c r="R51"/>
      <c r="S51"/>
      <c r="T51"/>
      <c r="U51"/>
      <c r="V51"/>
      <c r="W51"/>
      <c r="X51"/>
      <c r="Y51"/>
    </row>
    <row r="52" spans="1:25" ht="13">
      <c r="A52" s="727" t="s">
        <v>176</v>
      </c>
      <c r="B52" s="745">
        <v>22073.808683015875</v>
      </c>
      <c r="C52" s="745">
        <v>21960.126879269967</v>
      </c>
      <c r="D52" s="728">
        <v>22213.400252881042</v>
      </c>
      <c r="E52" s="728">
        <v>21943.388504524239</v>
      </c>
      <c r="F52" s="728">
        <v>21619.053625106284</v>
      </c>
      <c r="G52" s="728">
        <v>20852.966224975258</v>
      </c>
      <c r="H52" s="728">
        <v>19427.175514057097</v>
      </c>
      <c r="I52" s="728">
        <v>20325.087693830887</v>
      </c>
      <c r="J52" s="728">
        <v>20033.536719171403</v>
      </c>
      <c r="K52" s="728">
        <v>20712.259190878805</v>
      </c>
      <c r="L52" s="728">
        <v>20421.443342916962</v>
      </c>
      <c r="M52" s="730">
        <v>20277.945407199724</v>
      </c>
      <c r="N52" s="705"/>
      <c r="O52" s="703"/>
      <c r="P52" s="725" t="s">
        <v>176</v>
      </c>
      <c r="Q52" s="731">
        <v>21109.986302408659</v>
      </c>
      <c r="R52"/>
      <c r="S52"/>
      <c r="T52"/>
      <c r="U52"/>
      <c r="V52"/>
      <c r="W52"/>
      <c r="X52"/>
      <c r="Y52"/>
    </row>
    <row r="53" spans="1:25" ht="13">
      <c r="A53" s="727" t="s">
        <v>177</v>
      </c>
      <c r="B53" s="745">
        <v>22584.51070101561</v>
      </c>
      <c r="C53" s="746">
        <v>22097.324691075515</v>
      </c>
      <c r="D53" s="728">
        <v>22971.289301272365</v>
      </c>
      <c r="E53" s="728">
        <v>22242.479349686248</v>
      </c>
      <c r="F53" s="728">
        <v>21851.946847526207</v>
      </c>
      <c r="G53" s="728">
        <v>20720.878906084374</v>
      </c>
      <c r="H53" s="728">
        <v>20199.631905790837</v>
      </c>
      <c r="I53" s="728">
        <v>20405.070164767749</v>
      </c>
      <c r="J53" s="728">
        <v>20559.629784242428</v>
      </c>
      <c r="K53" s="728">
        <v>20262.477993295019</v>
      </c>
      <c r="L53" s="728">
        <v>20634.988807479487</v>
      </c>
      <c r="M53" s="730">
        <v>20955.00997536513</v>
      </c>
      <c r="N53" s="705"/>
      <c r="O53" s="703"/>
      <c r="P53" s="725" t="s">
        <v>177</v>
      </c>
      <c r="Q53" s="731">
        <v>21232.582289816801</v>
      </c>
      <c r="R53"/>
      <c r="S53"/>
      <c r="T53"/>
      <c r="U53"/>
      <c r="V53"/>
      <c r="W53"/>
      <c r="X53"/>
      <c r="Y53"/>
    </row>
    <row r="54" spans="1:25" ht="13">
      <c r="A54" s="727" t="s">
        <v>71</v>
      </c>
      <c r="B54" s="745">
        <v>18363.244388649553</v>
      </c>
      <c r="C54" s="745">
        <v>18424.093566731397</v>
      </c>
      <c r="D54" s="728">
        <v>18747.147960937273</v>
      </c>
      <c r="E54" s="728">
        <v>18663.143728934458</v>
      </c>
      <c r="F54" s="728">
        <v>18355.68660214058</v>
      </c>
      <c r="G54" s="728">
        <v>17835.91590786475</v>
      </c>
      <c r="H54" s="728">
        <v>16902.83824467886</v>
      </c>
      <c r="I54" s="728">
        <v>17004.550932134644</v>
      </c>
      <c r="J54" s="728">
        <v>17090.151183929571</v>
      </c>
      <c r="K54" s="728">
        <v>17075.327275971205</v>
      </c>
      <c r="L54" s="728">
        <v>16320.178212378014</v>
      </c>
      <c r="M54" s="730">
        <v>15857.171109571907</v>
      </c>
      <c r="N54" s="705"/>
      <c r="O54" s="703"/>
      <c r="P54" s="725" t="s">
        <v>71</v>
      </c>
      <c r="Q54" s="731">
        <v>17540.669311095324</v>
      </c>
      <c r="R54"/>
      <c r="S54"/>
      <c r="T54"/>
      <c r="U54"/>
      <c r="V54"/>
      <c r="W54"/>
      <c r="X54"/>
      <c r="Y54"/>
    </row>
    <row r="55" spans="1:25" ht="13.5" thickBot="1">
      <c r="A55" s="733" t="s">
        <v>178</v>
      </c>
      <c r="B55" s="747">
        <v>22573.167517467755</v>
      </c>
      <c r="C55" s="747">
        <v>22538.146707255222</v>
      </c>
      <c r="D55" s="735">
        <v>22680.727986396585</v>
      </c>
      <c r="E55" s="735">
        <v>22518.120627063072</v>
      </c>
      <c r="F55" s="735">
        <v>22334.533389390857</v>
      </c>
      <c r="G55" s="735">
        <v>21750.77286408452</v>
      </c>
      <c r="H55" s="735">
        <v>20551.501513420193</v>
      </c>
      <c r="I55" s="735">
        <v>20852.41412926844</v>
      </c>
      <c r="J55" s="735">
        <v>20904.313004976913</v>
      </c>
      <c r="K55" s="735">
        <v>21120.373355423661</v>
      </c>
      <c r="L55" s="735">
        <v>21030.518981765777</v>
      </c>
      <c r="M55" s="736">
        <v>20744.486414278908</v>
      </c>
      <c r="N55" s="705"/>
      <c r="O55" s="703"/>
      <c r="P55" s="737" t="s">
        <v>178</v>
      </c>
      <c r="Q55" s="738">
        <v>21698.066515782382</v>
      </c>
      <c r="R55"/>
      <c r="S55"/>
      <c r="T55"/>
      <c r="U55"/>
      <c r="V55"/>
      <c r="W55"/>
      <c r="X55"/>
      <c r="Y55"/>
    </row>
    <row r="56" spans="1:25" ht="13">
      <c r="A56" s="748"/>
      <c r="B56" s="749"/>
      <c r="C56" s="749"/>
      <c r="D56" s="750"/>
      <c r="E56" s="750"/>
      <c r="F56" s="750"/>
      <c r="G56" s="750"/>
      <c r="H56" s="750"/>
      <c r="I56" s="750"/>
      <c r="J56" s="750"/>
      <c r="K56" s="750"/>
      <c r="L56" s="750"/>
      <c r="M56" s="750"/>
      <c r="N56" s="750"/>
      <c r="O56" s="748"/>
      <c r="P56" s="748"/>
      <c r="Q56" s="750"/>
      <c r="R56"/>
      <c r="S56"/>
      <c r="T56"/>
      <c r="U56"/>
      <c r="V56"/>
      <c r="W56"/>
      <c r="X56"/>
      <c r="Y56"/>
    </row>
    <row r="57" spans="1:25" ht="16" thickBot="1">
      <c r="A57" s="702">
        <v>2024</v>
      </c>
      <c r="B57" s="703"/>
      <c r="C57" s="703"/>
      <c r="D57" s="703"/>
      <c r="E57" s="703"/>
      <c r="F57" s="703"/>
      <c r="G57" s="703"/>
      <c r="H57" s="703"/>
      <c r="I57" s="703"/>
      <c r="J57" s="703"/>
      <c r="K57" s="703"/>
      <c r="L57" s="704" t="s">
        <v>160</v>
      </c>
      <c r="M57" s="703"/>
      <c r="N57" s="705"/>
      <c r="O57" s="703"/>
      <c r="P57" s="706">
        <v>2024</v>
      </c>
      <c r="Q57" s="703"/>
      <c r="R57"/>
      <c r="S57"/>
      <c r="T57"/>
      <c r="U57"/>
      <c r="V57"/>
      <c r="W57"/>
      <c r="X57"/>
      <c r="Y57"/>
    </row>
    <row r="58" spans="1:25" ht="13.5" thickBot="1">
      <c r="A58" s="707"/>
      <c r="B58" s="708" t="s">
        <v>161</v>
      </c>
      <c r="C58" s="708" t="s">
        <v>162</v>
      </c>
      <c r="D58" s="708" t="s">
        <v>163</v>
      </c>
      <c r="E58" s="708" t="s">
        <v>164</v>
      </c>
      <c r="F58" s="708" t="s">
        <v>165</v>
      </c>
      <c r="G58" s="708" t="s">
        <v>166</v>
      </c>
      <c r="H58" s="708" t="s">
        <v>167</v>
      </c>
      <c r="I58" s="708" t="s">
        <v>168</v>
      </c>
      <c r="J58" s="708" t="s">
        <v>169</v>
      </c>
      <c r="K58" s="708" t="s">
        <v>170</v>
      </c>
      <c r="L58" s="708" t="s">
        <v>171</v>
      </c>
      <c r="M58" s="709" t="s">
        <v>172</v>
      </c>
      <c r="N58" s="705"/>
      <c r="O58" s="703"/>
      <c r="P58" s="710"/>
      <c r="Q58" s="711" t="s">
        <v>173</v>
      </c>
      <c r="R58"/>
      <c r="S58"/>
      <c r="T58"/>
      <c r="U58"/>
      <c r="V58"/>
      <c r="W58"/>
      <c r="X58"/>
      <c r="Y58"/>
    </row>
    <row r="59" spans="1:25" ht="13.5" thickBot="1">
      <c r="A59" s="712" t="s">
        <v>174</v>
      </c>
      <c r="B59" s="739">
        <v>19340.602448229442</v>
      </c>
      <c r="C59" s="739">
        <v>19323.184645303354</v>
      </c>
      <c r="D59" s="713">
        <v>19531.702169745815</v>
      </c>
      <c r="E59" s="713">
        <v>19557.427375796415</v>
      </c>
      <c r="F59" s="713">
        <v>19618.992877365956</v>
      </c>
      <c r="G59" s="713">
        <v>19779.247138395167</v>
      </c>
      <c r="H59" s="713">
        <v>19680.235092616371</v>
      </c>
      <c r="I59" s="713">
        <v>19656.544032780948</v>
      </c>
      <c r="J59" s="715">
        <v>19794.082876273376</v>
      </c>
      <c r="K59" s="713">
        <v>20272.891358898894</v>
      </c>
      <c r="L59" s="713"/>
      <c r="M59" s="716"/>
      <c r="N59" s="705"/>
      <c r="O59" s="703"/>
      <c r="P59" s="717" t="s">
        <v>174</v>
      </c>
      <c r="Q59" s="718"/>
      <c r="R59"/>
      <c r="S59"/>
      <c r="T59"/>
      <c r="U59"/>
      <c r="V59"/>
      <c r="W59"/>
      <c r="X59"/>
      <c r="Y59"/>
    </row>
    <row r="60" spans="1:25" ht="13">
      <c r="A60" s="740" t="s">
        <v>179</v>
      </c>
      <c r="B60" s="741">
        <v>19094.964950904392</v>
      </c>
      <c r="C60" s="741">
        <v>19402.011253731347</v>
      </c>
      <c r="D60" s="741">
        <v>19200.224649289095</v>
      </c>
      <c r="E60" s="742">
        <v>18882.010812619501</v>
      </c>
      <c r="F60" s="742">
        <v>18100.417817561804</v>
      </c>
      <c r="G60" s="742">
        <v>18720.328031018198</v>
      </c>
      <c r="H60" s="742">
        <v>19335.411286379505</v>
      </c>
      <c r="I60" s="742">
        <v>18943.875676778243</v>
      </c>
      <c r="J60" s="743">
        <v>19833.407350750549</v>
      </c>
      <c r="K60" s="742">
        <v>20237.310999290828</v>
      </c>
      <c r="L60" s="742"/>
      <c r="M60" s="744"/>
      <c r="N60" s="705"/>
      <c r="O60" s="703"/>
      <c r="P60" s="725" t="s">
        <v>179</v>
      </c>
      <c r="Q60" s="726"/>
      <c r="R60"/>
      <c r="S60"/>
      <c r="T60"/>
      <c r="U60"/>
      <c r="V60"/>
      <c r="W60"/>
      <c r="X60"/>
      <c r="Y60"/>
    </row>
    <row r="61" spans="1:25" ht="13">
      <c r="A61" s="727" t="s">
        <v>175</v>
      </c>
      <c r="B61" s="745">
        <v>20884.357426996205</v>
      </c>
      <c r="C61" s="745">
        <v>20601.601501356028</v>
      </c>
      <c r="D61" s="728">
        <v>20733.019312604083</v>
      </c>
      <c r="E61" s="728">
        <v>20779.474862263934</v>
      </c>
      <c r="F61" s="728">
        <v>20711.470509390474</v>
      </c>
      <c r="G61" s="728">
        <v>20717.697915268698</v>
      </c>
      <c r="H61" s="728">
        <v>20779.981014294655</v>
      </c>
      <c r="I61" s="728">
        <v>20881.570525265837</v>
      </c>
      <c r="J61" s="728">
        <v>21032.784463916971</v>
      </c>
      <c r="K61" s="728">
        <v>21679.601063902883</v>
      </c>
      <c r="L61" s="728"/>
      <c r="M61" s="730"/>
      <c r="N61" s="705"/>
      <c r="O61" s="703"/>
      <c r="P61" s="725" t="s">
        <v>175</v>
      </c>
      <c r="Q61" s="731"/>
      <c r="R61"/>
      <c r="S61"/>
      <c r="T61"/>
      <c r="U61"/>
      <c r="V61"/>
      <c r="W61"/>
      <c r="X61"/>
      <c r="Y61"/>
    </row>
    <row r="62" spans="1:25" ht="13">
      <c r="A62" s="727" t="s">
        <v>176</v>
      </c>
      <c r="B62" s="745">
        <v>20665.788094794672</v>
      </c>
      <c r="C62" s="745">
        <v>20319.781916993477</v>
      </c>
      <c r="D62" s="728">
        <v>20476.608858822088</v>
      </c>
      <c r="E62" s="728">
        <v>20448.947141355409</v>
      </c>
      <c r="F62" s="728">
        <v>20371.63986464683</v>
      </c>
      <c r="G62" s="728">
        <v>20472.703230914725</v>
      </c>
      <c r="H62" s="728">
        <v>20572.502821426591</v>
      </c>
      <c r="I62" s="728">
        <v>20726.436079321818</v>
      </c>
      <c r="J62" s="728">
        <v>20899.749613950698</v>
      </c>
      <c r="K62" s="728">
        <v>21459.644292307101</v>
      </c>
      <c r="L62" s="728"/>
      <c r="M62" s="730"/>
      <c r="N62" s="705"/>
      <c r="O62" s="703"/>
      <c r="P62" s="725" t="s">
        <v>176</v>
      </c>
      <c r="Q62" s="731"/>
      <c r="R62"/>
      <c r="S62"/>
      <c r="T62"/>
      <c r="U62"/>
      <c r="V62"/>
      <c r="W62"/>
      <c r="X62"/>
      <c r="Y62"/>
    </row>
    <row r="63" spans="1:25" ht="13">
      <c r="A63" s="727" t="s">
        <v>177</v>
      </c>
      <c r="B63" s="745">
        <v>21037.939304144933</v>
      </c>
      <c r="C63" s="746">
        <v>20794.642860061285</v>
      </c>
      <c r="D63" s="728">
        <v>20589.192034313714</v>
      </c>
      <c r="E63" s="728">
        <v>20655.170265947891</v>
      </c>
      <c r="F63" s="728">
        <v>20533.982803144339</v>
      </c>
      <c r="G63" s="728">
        <v>20904.126868365183</v>
      </c>
      <c r="H63" s="728">
        <v>20425.747642226332</v>
      </c>
      <c r="I63" s="728">
        <v>20510.381582542261</v>
      </c>
      <c r="J63" s="728">
        <v>20574.048879534486</v>
      </c>
      <c r="K63" s="728">
        <v>21218.683465710965</v>
      </c>
      <c r="L63" s="728"/>
      <c r="M63" s="730"/>
      <c r="N63" s="705"/>
      <c r="O63" s="703"/>
      <c r="P63" s="725" t="s">
        <v>177</v>
      </c>
      <c r="Q63" s="731"/>
      <c r="R63"/>
      <c r="S63"/>
      <c r="T63"/>
      <c r="U63"/>
      <c r="V63"/>
      <c r="W63"/>
      <c r="X63"/>
      <c r="Y63"/>
    </row>
    <row r="64" spans="1:25" ht="13">
      <c r="A64" s="727" t="s">
        <v>71</v>
      </c>
      <c r="B64" s="745">
        <v>16326.206845557988</v>
      </c>
      <c r="C64" s="745">
        <v>16806.652171653826</v>
      </c>
      <c r="D64" s="728">
        <v>17056.956775073388</v>
      </c>
      <c r="E64" s="728">
        <v>17205.812373678295</v>
      </c>
      <c r="F64" s="728">
        <v>17330.073445329745</v>
      </c>
      <c r="G64" s="728">
        <v>17535.166853737352</v>
      </c>
      <c r="H64" s="728">
        <v>17613.562385677506</v>
      </c>
      <c r="I64" s="728">
        <v>17504.713262226152</v>
      </c>
      <c r="J64" s="728">
        <v>17552.125200563944</v>
      </c>
      <c r="K64" s="728">
        <v>18015.238709729714</v>
      </c>
      <c r="L64" s="728"/>
      <c r="M64" s="730"/>
      <c r="N64" s="705"/>
      <c r="O64" s="703"/>
      <c r="P64" s="725" t="s">
        <v>71</v>
      </c>
      <c r="Q64" s="731"/>
      <c r="R64"/>
      <c r="S64"/>
      <c r="T64"/>
      <c r="U64"/>
      <c r="V64"/>
      <c r="W64"/>
      <c r="X64"/>
      <c r="Y64"/>
    </row>
    <row r="65" spans="1:25" ht="13.5" thickBot="1">
      <c r="A65" s="733" t="s">
        <v>178</v>
      </c>
      <c r="B65" s="747">
        <v>20985.332564408818</v>
      </c>
      <c r="C65" s="747">
        <v>20752.283533775022</v>
      </c>
      <c r="D65" s="735">
        <v>20784.951245814296</v>
      </c>
      <c r="E65" s="735">
        <v>20646.159454146244</v>
      </c>
      <c r="F65" s="735">
        <v>20531.671859860591</v>
      </c>
      <c r="G65" s="735">
        <v>20656.588715499493</v>
      </c>
      <c r="H65" s="735">
        <v>20506.98698004839</v>
      </c>
      <c r="I65" s="735">
        <v>20458.898847744909</v>
      </c>
      <c r="J65" s="735">
        <v>20610.518389071374</v>
      </c>
      <c r="K65" s="735">
        <v>21025.781516057137</v>
      </c>
      <c r="L65" s="735"/>
      <c r="M65" s="736"/>
      <c r="N65" s="705"/>
      <c r="O65" s="703"/>
      <c r="P65" s="737" t="s">
        <v>178</v>
      </c>
      <c r="Q65" s="738"/>
      <c r="R65"/>
      <c r="S65"/>
      <c r="T65"/>
      <c r="U65"/>
      <c r="V65"/>
      <c r="W65"/>
      <c r="X65"/>
      <c r="Y65"/>
    </row>
    <row r="66" spans="1:25" ht="13">
      <c r="A66" s="748"/>
      <c r="B66" s="749"/>
      <c r="C66" s="749"/>
      <c r="D66" s="750"/>
      <c r="E66" s="750"/>
      <c r="F66" s="750"/>
      <c r="G66" s="750"/>
      <c r="H66" s="750"/>
      <c r="I66" s="750"/>
      <c r="J66" s="750"/>
      <c r="K66" s="750"/>
      <c r="L66" s="750"/>
      <c r="M66" s="750"/>
      <c r="N66" s="750"/>
      <c r="O66" s="748"/>
      <c r="P66" s="748"/>
      <c r="Q66" s="750"/>
      <c r="R66"/>
      <c r="S66"/>
      <c r="T66"/>
      <c r="U66"/>
      <c r="V66"/>
      <c r="W66"/>
      <c r="X66"/>
      <c r="Y66"/>
    </row>
    <row r="67" spans="1:25" ht="13">
      <c r="A67" s="748"/>
      <c r="B67" s="749"/>
      <c r="C67" s="749"/>
      <c r="D67" s="750"/>
      <c r="E67" s="750"/>
      <c r="F67" s="750"/>
      <c r="G67" s="750"/>
      <c r="H67" s="750"/>
      <c r="I67" s="750"/>
      <c r="J67" s="750"/>
      <c r="K67" s="750"/>
      <c r="L67" s="750"/>
      <c r="M67" s="750"/>
      <c r="N67" s="750"/>
      <c r="O67" s="748"/>
      <c r="P67" s="748"/>
      <c r="Q67" s="750"/>
      <c r="R67"/>
      <c r="S67"/>
      <c r="T67"/>
      <c r="U67"/>
      <c r="V67"/>
      <c r="W67"/>
      <c r="X67"/>
      <c r="Y67"/>
    </row>
    <row r="68" spans="1:25" ht="13">
      <c r="A68" s="748"/>
      <c r="B68" s="749"/>
      <c r="C68" s="749"/>
      <c r="D68" s="750"/>
      <c r="E68" s="750"/>
      <c r="F68" s="750"/>
      <c r="G68" s="750"/>
      <c r="H68" s="750"/>
      <c r="I68" s="750"/>
      <c r="J68" s="750"/>
      <c r="K68" s="750"/>
      <c r="L68" s="750"/>
      <c r="M68" s="750"/>
      <c r="N68" s="750"/>
      <c r="O68" s="748"/>
      <c r="P68" s="748"/>
      <c r="Q68" s="750"/>
      <c r="R68"/>
      <c r="S68"/>
      <c r="T68"/>
      <c r="U68"/>
      <c r="V68"/>
      <c r="W68"/>
      <c r="X68"/>
      <c r="Y68"/>
    </row>
    <row r="69" spans="1:25" ht="13">
      <c r="A69" s="748"/>
      <c r="B69" s="749"/>
      <c r="C69" s="749"/>
      <c r="D69" s="750"/>
      <c r="E69" s="750"/>
      <c r="F69" s="750"/>
      <c r="G69" s="750"/>
      <c r="H69" s="750"/>
      <c r="I69" s="750"/>
      <c r="J69" s="750"/>
      <c r="K69" s="750"/>
      <c r="L69" s="750"/>
      <c r="M69" s="750"/>
      <c r="N69" s="750"/>
      <c r="O69" s="748"/>
      <c r="P69" s="748"/>
      <c r="Q69" s="750"/>
      <c r="R69"/>
      <c r="S69"/>
      <c r="T69"/>
      <c r="U69"/>
      <c r="V69"/>
      <c r="W69"/>
      <c r="X69"/>
      <c r="Y69"/>
    </row>
    <row r="70" spans="1:25" ht="13">
      <c r="A70" s="748"/>
      <c r="B70" s="749"/>
      <c r="C70" s="749"/>
      <c r="D70" s="750"/>
      <c r="E70" s="750"/>
      <c r="F70" s="750"/>
      <c r="G70" s="750"/>
      <c r="H70" s="750"/>
      <c r="I70" s="750"/>
      <c r="J70" s="750"/>
      <c r="K70" s="750"/>
      <c r="L70" s="750"/>
      <c r="M70" s="750"/>
      <c r="N70" s="750"/>
      <c r="O70" s="748"/>
      <c r="P70" s="748"/>
      <c r="Q70" s="750"/>
      <c r="R70"/>
      <c r="S70"/>
      <c r="T70"/>
      <c r="U70"/>
      <c r="V70"/>
      <c r="W70"/>
      <c r="X70"/>
      <c r="Y70"/>
    </row>
    <row r="71" spans="1:25" ht="13">
      <c r="A71" s="748"/>
      <c r="B71" s="749"/>
      <c r="C71" s="749"/>
      <c r="D71" s="750"/>
      <c r="E71" s="750"/>
      <c r="F71" s="750"/>
      <c r="G71" s="750"/>
      <c r="H71" s="750"/>
      <c r="I71" s="750"/>
      <c r="J71" s="750"/>
      <c r="K71" s="750"/>
      <c r="L71" s="750"/>
      <c r="M71" s="750"/>
      <c r="N71" s="750"/>
      <c r="O71" s="748"/>
      <c r="P71" s="748"/>
      <c r="Q71" s="750"/>
      <c r="R71"/>
      <c r="S71"/>
      <c r="T71"/>
      <c r="U71"/>
      <c r="V71"/>
      <c r="W71"/>
      <c r="X71"/>
      <c r="Y71"/>
    </row>
    <row r="72" spans="1:25" ht="23.5">
      <c r="A72" s="751" t="s">
        <v>474</v>
      </c>
      <c r="B72" s="701"/>
      <c r="C72" s="701"/>
      <c r="D72" s="701"/>
      <c r="E72" s="748"/>
      <c r="F72" s="748"/>
      <c r="G72" s="748"/>
      <c r="H72" s="748"/>
      <c r="I72" s="748"/>
      <c r="J72" s="748"/>
      <c r="K72" s="748"/>
      <c r="L72" s="748"/>
      <c r="M72" s="748"/>
      <c r="N72" s="750"/>
      <c r="O72" s="750"/>
      <c r="P72" s="752"/>
      <c r="Q72" s="750"/>
      <c r="R72"/>
      <c r="S72"/>
      <c r="T72"/>
      <c r="U72"/>
      <c r="V72"/>
      <c r="W72"/>
      <c r="X72"/>
      <c r="Y72"/>
    </row>
    <row r="73" spans="1:25" ht="15.5">
      <c r="A73" s="748"/>
      <c r="B73" s="748"/>
      <c r="C73" s="748"/>
      <c r="D73" s="748"/>
      <c r="E73" s="748"/>
      <c r="F73" s="748"/>
      <c r="G73" s="748"/>
      <c r="H73" s="748"/>
      <c r="I73" s="748"/>
      <c r="J73" s="748"/>
      <c r="K73" s="748"/>
      <c r="L73" s="748"/>
      <c r="M73" s="748"/>
      <c r="N73" s="750"/>
      <c r="O73" s="750"/>
      <c r="P73" s="750"/>
      <c r="Q73" s="753" t="s">
        <v>180</v>
      </c>
      <c r="R73" s="4"/>
      <c r="S73"/>
      <c r="T73"/>
    </row>
    <row r="74" spans="1:25" ht="13">
      <c r="A74" s="699"/>
      <c r="B74" s="699"/>
      <c r="C74" s="699"/>
      <c r="D74" s="699"/>
      <c r="E74" s="699"/>
      <c r="F74" s="699"/>
      <c r="G74" s="699"/>
      <c r="H74" s="699"/>
      <c r="I74" s="699"/>
      <c r="J74" s="699"/>
      <c r="K74" s="699"/>
      <c r="L74" s="699"/>
      <c r="M74" s="699"/>
      <c r="N74" s="699"/>
      <c r="O74" s="699"/>
      <c r="P74" s="699"/>
      <c r="Q74" s="699"/>
      <c r="S74"/>
      <c r="T74"/>
      <c r="U74"/>
      <c r="V74"/>
      <c r="W74"/>
    </row>
    <row r="75" spans="1:25" ht="16" thickBot="1">
      <c r="A75" s="754">
        <v>2019</v>
      </c>
      <c r="B75" s="755"/>
      <c r="C75" s="755"/>
      <c r="D75" s="755"/>
      <c r="E75" s="755"/>
      <c r="F75" s="755"/>
      <c r="G75" s="755"/>
      <c r="H75" s="755"/>
      <c r="I75" s="755"/>
      <c r="J75" s="755"/>
      <c r="K75" s="755"/>
      <c r="L75" s="755"/>
      <c r="M75" s="756" t="s">
        <v>180</v>
      </c>
      <c r="N75" s="699"/>
      <c r="O75" s="755"/>
      <c r="P75" s="754">
        <v>2019</v>
      </c>
      <c r="Q75" s="755"/>
      <c r="S75"/>
      <c r="T75"/>
      <c r="U75"/>
      <c r="V75"/>
      <c r="W75"/>
    </row>
    <row r="76" spans="1:25" ht="13.5" thickBot="1">
      <c r="A76" s="757"/>
      <c r="B76" s="758" t="s">
        <v>161</v>
      </c>
      <c r="C76" s="758" t="s">
        <v>162</v>
      </c>
      <c r="D76" s="758" t="s">
        <v>163</v>
      </c>
      <c r="E76" s="758" t="s">
        <v>164</v>
      </c>
      <c r="F76" s="758" t="s">
        <v>165</v>
      </c>
      <c r="G76" s="758" t="s">
        <v>166</v>
      </c>
      <c r="H76" s="758" t="s">
        <v>167</v>
      </c>
      <c r="I76" s="758" t="s">
        <v>168</v>
      </c>
      <c r="J76" s="758" t="s">
        <v>169</v>
      </c>
      <c r="K76" s="758" t="s">
        <v>170</v>
      </c>
      <c r="L76" s="758" t="s">
        <v>171</v>
      </c>
      <c r="M76" s="759" t="s">
        <v>172</v>
      </c>
      <c r="N76" s="699"/>
      <c r="O76" s="755"/>
      <c r="P76" s="760"/>
      <c r="Q76" s="761" t="s">
        <v>173</v>
      </c>
      <c r="S76"/>
      <c r="T76"/>
      <c r="U76"/>
      <c r="V76"/>
      <c r="W76"/>
    </row>
    <row r="77" spans="1:25" ht="13.5" thickBot="1">
      <c r="A77" s="762" t="s">
        <v>174</v>
      </c>
      <c r="B77" s="763">
        <f>(B9/1000)/1.02</f>
        <v>12.840200151573482</v>
      </c>
      <c r="C77" s="764">
        <f>(C9/1000)/1.02</f>
        <v>12.435461820720546</v>
      </c>
      <c r="D77" s="764">
        <f>(D9/1000)/1.02</f>
        <v>12.454421208857266</v>
      </c>
      <c r="E77" s="764">
        <f t="shared" ref="E77:L80" si="0">E9/1000/1.02</f>
        <v>12.192941607993269</v>
      </c>
      <c r="F77" s="764">
        <f t="shared" si="0"/>
        <v>12.103655381566083</v>
      </c>
      <c r="G77" s="764">
        <f t="shared" si="0"/>
        <v>11.754098975174413</v>
      </c>
      <c r="H77" s="764">
        <f t="shared" si="0"/>
        <v>11.069761908323068</v>
      </c>
      <c r="I77" s="764">
        <f t="shared" si="0"/>
        <v>11.568464244921939</v>
      </c>
      <c r="J77" s="764">
        <f t="shared" si="0"/>
        <v>11.466246631601745</v>
      </c>
      <c r="K77" s="764">
        <f t="shared" si="0"/>
        <v>11.566402167245691</v>
      </c>
      <c r="L77" s="764">
        <f t="shared" si="0"/>
        <v>11.88111366108823</v>
      </c>
      <c r="M77" s="765">
        <f t="shared" ref="M77:M83" si="1">(M9/1000)/1.02</f>
        <v>11.982655955662679</v>
      </c>
      <c r="N77" s="699"/>
      <c r="O77" s="755"/>
      <c r="P77" s="766" t="s">
        <v>174</v>
      </c>
      <c r="Q77" s="767">
        <f t="shared" ref="Q77:Q83" si="2">(Q9/1000)/1.02</f>
        <v>11.932440467099813</v>
      </c>
      <c r="S77"/>
      <c r="T77"/>
      <c r="U77"/>
      <c r="V77"/>
      <c r="W77"/>
    </row>
    <row r="78" spans="1:25" ht="13.5" thickBot="1">
      <c r="A78" s="768" t="s">
        <v>179</v>
      </c>
      <c r="B78" s="763">
        <f t="shared" ref="B78:C83" si="3">(B10/1000)/1.02</f>
        <v>12.733558071831727</v>
      </c>
      <c r="C78" s="764">
        <f t="shared" si="3"/>
        <v>12.775578057380992</v>
      </c>
      <c r="D78" s="764">
        <f t="shared" ref="D78:D83" si="4">D10/1000/1.02</f>
        <v>12.156907737924437</v>
      </c>
      <c r="E78" s="764">
        <f t="shared" si="0"/>
        <v>12.252025732207244</v>
      </c>
      <c r="F78" s="764">
        <f t="shared" si="0"/>
        <v>12.071152733964251</v>
      </c>
      <c r="G78" s="764">
        <f t="shared" si="0"/>
        <v>11.554480496968523</v>
      </c>
      <c r="H78" s="764">
        <f t="shared" si="0"/>
        <v>10.926726826570819</v>
      </c>
      <c r="I78" s="764">
        <f t="shared" si="0"/>
        <v>11.778989150498914</v>
      </c>
      <c r="J78" s="764">
        <f t="shared" si="0"/>
        <v>11.340147970105074</v>
      </c>
      <c r="K78" s="764">
        <f t="shared" si="0"/>
        <v>11.82392016502914</v>
      </c>
      <c r="L78" s="764">
        <f t="shared" si="0"/>
        <v>12.084139277933398</v>
      </c>
      <c r="M78" s="765">
        <f t="shared" si="1"/>
        <v>11.972370619763987</v>
      </c>
      <c r="N78" s="699"/>
      <c r="O78" s="755"/>
      <c r="P78" s="769" t="s">
        <v>179</v>
      </c>
      <c r="Q78" s="767">
        <f t="shared" si="2"/>
        <v>11.901531620993707</v>
      </c>
      <c r="S78"/>
      <c r="T78"/>
      <c r="U78"/>
      <c r="V78"/>
      <c r="W78"/>
    </row>
    <row r="79" spans="1:25" ht="13.5" thickBot="1">
      <c r="A79" s="768" t="s">
        <v>175</v>
      </c>
      <c r="B79" s="763">
        <f t="shared" si="3"/>
        <v>13.755628967388146</v>
      </c>
      <c r="C79" s="764">
        <f t="shared" si="3"/>
        <v>13.160005982394944</v>
      </c>
      <c r="D79" s="764">
        <f t="shared" si="4"/>
        <v>13.088488790736868</v>
      </c>
      <c r="E79" s="764">
        <f t="shared" si="0"/>
        <v>12.698047720332765</v>
      </c>
      <c r="F79" s="764">
        <f t="shared" si="0"/>
        <v>12.465192928087799</v>
      </c>
      <c r="G79" s="764">
        <f t="shared" si="0"/>
        <v>11.98909491587504</v>
      </c>
      <c r="H79" s="764">
        <f t="shared" si="0"/>
        <v>11.344024368852834</v>
      </c>
      <c r="I79" s="764">
        <f t="shared" si="0"/>
        <v>12.096879591360105</v>
      </c>
      <c r="J79" s="764">
        <f t="shared" si="0"/>
        <v>11.89061319365956</v>
      </c>
      <c r="K79" s="764">
        <f t="shared" si="0"/>
        <v>12.156065061569533</v>
      </c>
      <c r="L79" s="764">
        <f t="shared" si="0"/>
        <v>12.54454230346456</v>
      </c>
      <c r="M79" s="765">
        <f t="shared" si="1"/>
        <v>12.667870977157227</v>
      </c>
      <c r="N79" s="699"/>
      <c r="O79" s="755"/>
      <c r="P79" s="770" t="s">
        <v>175</v>
      </c>
      <c r="Q79" s="767">
        <f t="shared" si="2"/>
        <v>12.487183062726562</v>
      </c>
      <c r="S79"/>
      <c r="T79"/>
      <c r="U79"/>
      <c r="V79"/>
      <c r="W79"/>
    </row>
    <row r="80" spans="1:25" ht="13.5" thickBot="1">
      <c r="A80" s="768" t="s">
        <v>176</v>
      </c>
      <c r="B80" s="763">
        <f t="shared" si="3"/>
        <v>13.603203496153366</v>
      </c>
      <c r="C80" s="764">
        <f t="shared" si="3"/>
        <v>12.932984756543544</v>
      </c>
      <c r="D80" s="764">
        <f t="shared" si="4"/>
        <v>12.902198316957671</v>
      </c>
      <c r="E80" s="764">
        <f t="shared" si="0"/>
        <v>12.487171969125086</v>
      </c>
      <c r="F80" s="764">
        <f t="shared" si="0"/>
        <v>12.170752425485</v>
      </c>
      <c r="G80" s="764">
        <f t="shared" si="0"/>
        <v>11.580080459945346</v>
      </c>
      <c r="H80" s="764">
        <f t="shared" si="0"/>
        <v>10.996335654240303</v>
      </c>
      <c r="I80" s="764">
        <f t="shared" si="0"/>
        <v>11.88402221987621</v>
      </c>
      <c r="J80" s="764">
        <f t="shared" si="0"/>
        <v>11.6195068030936</v>
      </c>
      <c r="K80" s="764">
        <f t="shared" si="0"/>
        <v>12.069487389058292</v>
      </c>
      <c r="L80" s="764">
        <f t="shared" si="0"/>
        <v>12.466113194832705</v>
      </c>
      <c r="M80" s="765">
        <f t="shared" si="1"/>
        <v>12.625401570772054</v>
      </c>
      <c r="N80" s="699"/>
      <c r="O80" s="755"/>
      <c r="P80" s="770" t="s">
        <v>176</v>
      </c>
      <c r="Q80" s="767">
        <f t="shared" si="2"/>
        <v>12.251829454438186</v>
      </c>
      <c r="S80"/>
      <c r="T80"/>
      <c r="U80"/>
      <c r="V80"/>
      <c r="W80"/>
    </row>
    <row r="81" spans="1:23" ht="13.5" thickBot="1">
      <c r="A81" s="768" t="s">
        <v>177</v>
      </c>
      <c r="B81" s="763">
        <f t="shared" si="3"/>
        <v>0</v>
      </c>
      <c r="C81" s="764">
        <f t="shared" si="3"/>
        <v>0</v>
      </c>
      <c r="D81" s="764">
        <f t="shared" si="4"/>
        <v>0</v>
      </c>
      <c r="E81" s="764">
        <f t="shared" ref="E81:I83" si="5">E13/1000/1.02</f>
        <v>0</v>
      </c>
      <c r="F81" s="764">
        <f t="shared" si="5"/>
        <v>0</v>
      </c>
      <c r="G81" s="764">
        <f t="shared" si="5"/>
        <v>11.614960006665553</v>
      </c>
      <c r="H81" s="764">
        <f t="shared" si="5"/>
        <v>10.012392156862743</v>
      </c>
      <c r="I81" s="764">
        <f t="shared" si="5"/>
        <v>11.206862745098038</v>
      </c>
      <c r="J81" s="764"/>
      <c r="K81" s="764">
        <f t="shared" ref="K81:L83" si="6">K13/1000/1.02</f>
        <v>0</v>
      </c>
      <c r="L81" s="764">
        <f t="shared" si="6"/>
        <v>0</v>
      </c>
      <c r="M81" s="765">
        <f t="shared" si="1"/>
        <v>0</v>
      </c>
      <c r="N81" s="699"/>
      <c r="O81" s="755"/>
      <c r="P81" s="770" t="s">
        <v>177</v>
      </c>
      <c r="Q81" s="767">
        <f t="shared" si="2"/>
        <v>11.983365890432701</v>
      </c>
      <c r="S81"/>
      <c r="T81"/>
      <c r="U81"/>
      <c r="V81"/>
      <c r="W81"/>
    </row>
    <row r="82" spans="1:23" ht="13.5" thickBot="1">
      <c r="A82" s="768" t="s">
        <v>71</v>
      </c>
      <c r="B82" s="763">
        <f t="shared" si="3"/>
        <v>10.800426738446939</v>
      </c>
      <c r="C82" s="764">
        <f t="shared" si="3"/>
        <v>10.456953901657448</v>
      </c>
      <c r="D82" s="764">
        <f t="shared" si="4"/>
        <v>10.692709545835639</v>
      </c>
      <c r="E82" s="764">
        <f t="shared" si="5"/>
        <v>10.6012406695358</v>
      </c>
      <c r="F82" s="764">
        <f t="shared" si="5"/>
        <v>10.669167167744135</v>
      </c>
      <c r="G82" s="764">
        <f t="shared" si="5"/>
        <v>10.492944877644474</v>
      </c>
      <c r="H82" s="764">
        <f t="shared" si="5"/>
        <v>9.7828440898658187</v>
      </c>
      <c r="I82" s="764">
        <f t="shared" si="5"/>
        <v>9.9396609906583375</v>
      </c>
      <c r="J82" s="764">
        <f>J14/1000/1.02</f>
        <v>9.8691359811767825</v>
      </c>
      <c r="K82" s="764">
        <f t="shared" si="6"/>
        <v>10.007087075004961</v>
      </c>
      <c r="L82" s="764">
        <f t="shared" si="6"/>
        <v>10.052916379804563</v>
      </c>
      <c r="M82" s="765">
        <f t="shared" si="1"/>
        <v>10.114384709103863</v>
      </c>
      <c r="N82" s="699"/>
      <c r="O82" s="755"/>
      <c r="P82" s="770" t="s">
        <v>71</v>
      </c>
      <c r="Q82" s="767">
        <f t="shared" si="2"/>
        <v>10.27424079308031</v>
      </c>
      <c r="S82"/>
      <c r="T82"/>
      <c r="U82"/>
      <c r="V82"/>
      <c r="W82"/>
    </row>
    <row r="83" spans="1:23" ht="13.5" thickBot="1">
      <c r="A83" s="771" t="s">
        <v>178</v>
      </c>
      <c r="B83" s="763">
        <f t="shared" si="3"/>
        <v>13.261551103386681</v>
      </c>
      <c r="C83" s="764">
        <f t="shared" si="3"/>
        <v>13.043489654365011</v>
      </c>
      <c r="D83" s="764">
        <f t="shared" si="4"/>
        <v>13.11906550238205</v>
      </c>
      <c r="E83" s="764">
        <f t="shared" si="5"/>
        <v>13.043073473469184</v>
      </c>
      <c r="F83" s="764">
        <f t="shared" si="5"/>
        <v>12.981687152558189</v>
      </c>
      <c r="G83" s="764">
        <f t="shared" si="5"/>
        <v>12.788476679889143</v>
      </c>
      <c r="H83" s="764">
        <f t="shared" si="5"/>
        <v>12.229098796061196</v>
      </c>
      <c r="I83" s="764">
        <f t="shared" si="5"/>
        <v>12.459392923553127</v>
      </c>
      <c r="J83" s="764">
        <f>J15/1000/1.02</f>
        <v>12.584892616964712</v>
      </c>
      <c r="K83" s="764">
        <f t="shared" si="6"/>
        <v>12.612713593334135</v>
      </c>
      <c r="L83" s="764">
        <f t="shared" si="6"/>
        <v>12.845059329470997</v>
      </c>
      <c r="M83" s="765">
        <f t="shared" si="1"/>
        <v>12.905730519538373</v>
      </c>
      <c r="N83" s="699"/>
      <c r="O83" s="755"/>
      <c r="P83" s="772" t="s">
        <v>178</v>
      </c>
      <c r="Q83" s="767">
        <f t="shared" si="2"/>
        <v>12.815892298091443</v>
      </c>
      <c r="S83"/>
      <c r="T83"/>
      <c r="U83"/>
      <c r="V83"/>
      <c r="W83"/>
    </row>
    <row r="84" spans="1:23" ht="13">
      <c r="A84" s="699"/>
      <c r="B84" s="699"/>
      <c r="C84" s="699"/>
      <c r="D84" s="699"/>
      <c r="E84" s="699"/>
      <c r="F84" s="699"/>
      <c r="G84" s="699"/>
      <c r="H84" s="699"/>
      <c r="I84" s="699"/>
      <c r="J84" s="699"/>
      <c r="K84" s="699"/>
      <c r="L84" s="699"/>
      <c r="M84" s="699"/>
      <c r="N84" s="699"/>
      <c r="O84" s="699"/>
      <c r="P84" s="699"/>
      <c r="Q84" s="699"/>
      <c r="S84"/>
      <c r="T84"/>
      <c r="U84"/>
      <c r="V84"/>
      <c r="W84"/>
    </row>
    <row r="85" spans="1:23" ht="16" thickBot="1">
      <c r="A85" s="754">
        <v>2020</v>
      </c>
      <c r="B85" s="755"/>
      <c r="C85" s="755"/>
      <c r="D85" s="755"/>
      <c r="E85" s="755"/>
      <c r="F85" s="755"/>
      <c r="G85" s="755"/>
      <c r="H85" s="755"/>
      <c r="I85" s="755"/>
      <c r="J85" s="755"/>
      <c r="K85" s="755"/>
      <c r="L85" s="755"/>
      <c r="M85" s="756" t="s">
        <v>180</v>
      </c>
      <c r="N85" s="699"/>
      <c r="O85" s="755"/>
      <c r="P85" s="754">
        <v>2020</v>
      </c>
      <c r="Q85" s="755"/>
      <c r="S85"/>
      <c r="T85"/>
      <c r="U85"/>
      <c r="V85"/>
      <c r="W85"/>
    </row>
    <row r="86" spans="1:23" ht="13.5" thickBot="1">
      <c r="A86" s="757"/>
      <c r="B86" s="758" t="s">
        <v>161</v>
      </c>
      <c r="C86" s="758" t="s">
        <v>162</v>
      </c>
      <c r="D86" s="758" t="s">
        <v>163</v>
      </c>
      <c r="E86" s="758" t="s">
        <v>164</v>
      </c>
      <c r="F86" s="758" t="s">
        <v>165</v>
      </c>
      <c r="G86" s="758" t="s">
        <v>166</v>
      </c>
      <c r="H86" s="758" t="s">
        <v>167</v>
      </c>
      <c r="I86" s="758" t="s">
        <v>168</v>
      </c>
      <c r="J86" s="758" t="s">
        <v>169</v>
      </c>
      <c r="K86" s="758" t="s">
        <v>170</v>
      </c>
      <c r="L86" s="758" t="s">
        <v>171</v>
      </c>
      <c r="M86" s="759" t="s">
        <v>172</v>
      </c>
      <c r="N86" s="699"/>
      <c r="O86" s="755"/>
      <c r="P86" s="760"/>
      <c r="Q86" s="761" t="s">
        <v>173</v>
      </c>
      <c r="S86"/>
      <c r="T86"/>
      <c r="U86"/>
      <c r="V86"/>
      <c r="W86"/>
    </row>
    <row r="87" spans="1:23" ht="13.5" thickBot="1">
      <c r="A87" s="762" t="s">
        <v>174</v>
      </c>
      <c r="B87" s="763">
        <f>(B19/1000)/1.02</f>
        <v>12.05261568627451</v>
      </c>
      <c r="C87" s="764">
        <f>(C19/1000)/1.02</f>
        <v>12.153284490589098</v>
      </c>
      <c r="D87" s="764">
        <f>(D19/1000)/1.02</f>
        <v>11.849166659625585</v>
      </c>
      <c r="E87" s="764">
        <f t="shared" ref="E87:L93" si="7">E19/1000/1.02</f>
        <v>11.375594417641054</v>
      </c>
      <c r="F87" s="764">
        <f t="shared" si="7"/>
        <v>11.257124858400934</v>
      </c>
      <c r="G87" s="764">
        <f t="shared" si="7"/>
        <v>11.71862745098039</v>
      </c>
      <c r="H87" s="764">
        <f t="shared" si="7"/>
        <v>11.603733983852548</v>
      </c>
      <c r="I87" s="764">
        <f t="shared" si="7"/>
        <v>12.115140722363343</v>
      </c>
      <c r="J87" s="764">
        <f t="shared" si="7"/>
        <v>12.170812400409982</v>
      </c>
      <c r="K87" s="764">
        <f t="shared" si="7"/>
        <v>12.086283222130579</v>
      </c>
      <c r="L87" s="764">
        <f t="shared" si="7"/>
        <v>12.028316971634867</v>
      </c>
      <c r="M87" s="765">
        <f t="shared" ref="M87:M93" si="8">(M19/1000)/1.02</f>
        <v>12.470539263092032</v>
      </c>
      <c r="N87" s="699"/>
      <c r="O87" s="755"/>
      <c r="P87" s="766" t="s">
        <v>174</v>
      </c>
      <c r="Q87" s="767">
        <f t="shared" ref="Q87:Q93" si="9">(Q19/1000)/1.02</f>
        <v>11.931429166715311</v>
      </c>
      <c r="S87"/>
      <c r="T87"/>
      <c r="U87"/>
      <c r="V87"/>
      <c r="W87"/>
    </row>
    <row r="88" spans="1:23" ht="13.5" thickBot="1">
      <c r="A88" s="768" t="s">
        <v>179</v>
      </c>
      <c r="B88" s="763">
        <f t="shared" ref="B88:C93" si="10">(B20/1000)/1.02</f>
        <v>12.143432352941176</v>
      </c>
      <c r="C88" s="764">
        <f t="shared" si="10"/>
        <v>12.037532420653084</v>
      </c>
      <c r="D88" s="764">
        <f t="shared" ref="D88:D93" si="11">D20/1000/1.02</f>
        <v>11.714791766675281</v>
      </c>
      <c r="E88" s="764">
        <f t="shared" si="7"/>
        <v>11.201339684149524</v>
      </c>
      <c r="F88" s="764">
        <f t="shared" si="7"/>
        <v>10.648837024869305</v>
      </c>
      <c r="G88" s="764">
        <f t="shared" si="7"/>
        <v>11.553921568627452</v>
      </c>
      <c r="H88" s="764">
        <f t="shared" si="7"/>
        <v>11.845626531171783</v>
      </c>
      <c r="I88" s="764">
        <f t="shared" si="7"/>
        <v>12.409155971002635</v>
      </c>
      <c r="J88" s="764">
        <f t="shared" si="7"/>
        <v>12.311606439018922</v>
      </c>
      <c r="K88" s="764">
        <f t="shared" si="7"/>
        <v>12.264953239514989</v>
      </c>
      <c r="L88" s="764">
        <f t="shared" si="7"/>
        <v>12.352148907041483</v>
      </c>
      <c r="M88" s="765">
        <f t="shared" si="8"/>
        <v>12.930716517691565</v>
      </c>
      <c r="N88" s="699"/>
      <c r="O88" s="755"/>
      <c r="P88" s="769" t="s">
        <v>179</v>
      </c>
      <c r="Q88" s="767">
        <f t="shared" si="9"/>
        <v>12.099709586515299</v>
      </c>
      <c r="S88"/>
      <c r="T88"/>
      <c r="U88"/>
      <c r="V88"/>
      <c r="W88"/>
    </row>
    <row r="89" spans="1:23" ht="13.5" thickBot="1">
      <c r="A89" s="768" t="s">
        <v>175</v>
      </c>
      <c r="B89" s="763">
        <f t="shared" si="10"/>
        <v>12.699462745098037</v>
      </c>
      <c r="C89" s="764">
        <f t="shared" si="10"/>
        <v>12.701414555557115</v>
      </c>
      <c r="D89" s="764">
        <f t="shared" si="11"/>
        <v>12.313410680916141</v>
      </c>
      <c r="E89" s="764">
        <f t="shared" si="7"/>
        <v>11.961485476404702</v>
      </c>
      <c r="F89" s="764">
        <f t="shared" si="7"/>
        <v>11.807286847421279</v>
      </c>
      <c r="G89" s="764">
        <f t="shared" si="7"/>
        <v>12.216666666666667</v>
      </c>
      <c r="H89" s="764">
        <f t="shared" si="7"/>
        <v>12.134916438241648</v>
      </c>
      <c r="I89" s="764">
        <f t="shared" si="7"/>
        <v>12.926014396468441</v>
      </c>
      <c r="J89" s="764">
        <f t="shared" si="7"/>
        <v>12.950811747788642</v>
      </c>
      <c r="K89" s="764">
        <f t="shared" si="7"/>
        <v>12.997653099313514</v>
      </c>
      <c r="L89" s="764">
        <f t="shared" si="7"/>
        <v>13.223588680601459</v>
      </c>
      <c r="M89" s="765">
        <f t="shared" si="8"/>
        <v>13.674724829900967</v>
      </c>
      <c r="N89" s="699"/>
      <c r="O89" s="755"/>
      <c r="P89" s="770" t="s">
        <v>175</v>
      </c>
      <c r="Q89" s="767">
        <f t="shared" si="9"/>
        <v>12.640269615675695</v>
      </c>
      <c r="S89"/>
      <c r="T89"/>
      <c r="U89"/>
      <c r="V89"/>
      <c r="W89"/>
    </row>
    <row r="90" spans="1:23" ht="13.5" thickBot="1">
      <c r="A90" s="768" t="s">
        <v>176</v>
      </c>
      <c r="B90" s="763">
        <f t="shared" si="10"/>
        <v>12.569022549019609</v>
      </c>
      <c r="C90" s="764">
        <f t="shared" si="10"/>
        <v>12.561725661100553</v>
      </c>
      <c r="D90" s="764">
        <f t="shared" si="11"/>
        <v>12.160795218226344</v>
      </c>
      <c r="E90" s="764">
        <f t="shared" si="7"/>
        <v>11.856557220530421</v>
      </c>
      <c r="F90" s="764">
        <f t="shared" si="7"/>
        <v>11.689326235020069</v>
      </c>
      <c r="G90" s="764">
        <f t="shared" si="7"/>
        <v>12.098039215686274</v>
      </c>
      <c r="H90" s="764">
        <f t="shared" si="7"/>
        <v>11.978999345328925</v>
      </c>
      <c r="I90" s="764">
        <f t="shared" si="7"/>
        <v>12.897492924951655</v>
      </c>
      <c r="J90" s="764">
        <f t="shared" si="7"/>
        <v>12.928648046142966</v>
      </c>
      <c r="K90" s="764">
        <f t="shared" si="7"/>
        <v>12.927133113221613</v>
      </c>
      <c r="L90" s="764">
        <f t="shared" si="7"/>
        <v>13.147366794779646</v>
      </c>
      <c r="M90" s="765">
        <f t="shared" si="8"/>
        <v>13.599576728902296</v>
      </c>
      <c r="N90" s="699"/>
      <c r="O90" s="755"/>
      <c r="P90" s="770" t="s">
        <v>176</v>
      </c>
      <c r="Q90" s="767">
        <f t="shared" si="9"/>
        <v>12.52682580882159</v>
      </c>
      <c r="S90"/>
      <c r="T90"/>
      <c r="U90"/>
      <c r="V90"/>
      <c r="W90"/>
    </row>
    <row r="91" spans="1:23" ht="13.5" thickBot="1">
      <c r="A91" s="768" t="s">
        <v>177</v>
      </c>
      <c r="B91" s="763">
        <f t="shared" si="10"/>
        <v>0</v>
      </c>
      <c r="C91" s="764">
        <f t="shared" si="10"/>
        <v>0</v>
      </c>
      <c r="D91" s="764">
        <f t="shared" si="11"/>
        <v>0</v>
      </c>
      <c r="E91" s="764">
        <f t="shared" si="7"/>
        <v>0</v>
      </c>
      <c r="F91" s="764">
        <f t="shared" si="7"/>
        <v>11.878123798539022</v>
      </c>
      <c r="G91" s="764">
        <f t="shared" si="7"/>
        <v>13.004901960784315</v>
      </c>
      <c r="H91" s="764">
        <f t="shared" si="7"/>
        <v>14.043215686274509</v>
      </c>
      <c r="I91" s="764">
        <f t="shared" si="7"/>
        <v>0</v>
      </c>
      <c r="J91" s="764">
        <f t="shared" si="7"/>
        <v>0</v>
      </c>
      <c r="K91" s="764">
        <f t="shared" si="7"/>
        <v>0</v>
      </c>
      <c r="L91" s="764">
        <f t="shared" si="7"/>
        <v>0</v>
      </c>
      <c r="M91" s="765">
        <f t="shared" si="8"/>
        <v>0</v>
      </c>
      <c r="N91" s="699"/>
      <c r="O91" s="755"/>
      <c r="P91" s="770" t="s">
        <v>177</v>
      </c>
      <c r="Q91" s="767">
        <f t="shared" si="9"/>
        <v>12.867537317086082</v>
      </c>
      <c r="S91"/>
      <c r="T91"/>
      <c r="U91"/>
      <c r="V91"/>
      <c r="W91"/>
    </row>
    <row r="92" spans="1:23" ht="13.5" thickBot="1">
      <c r="A92" s="768" t="s">
        <v>71</v>
      </c>
      <c r="B92" s="763">
        <f t="shared" si="10"/>
        <v>10.178789215686274</v>
      </c>
      <c r="C92" s="764">
        <f t="shared" si="10"/>
        <v>10.347559789525409</v>
      </c>
      <c r="D92" s="764">
        <f t="shared" si="11"/>
        <v>10.302212496877326</v>
      </c>
      <c r="E92" s="764">
        <f t="shared" si="7"/>
        <v>9.7788163628068059</v>
      </c>
      <c r="F92" s="764">
        <f t="shared" si="7"/>
        <v>9.4869958395625158</v>
      </c>
      <c r="G92" s="764">
        <f t="shared" si="7"/>
        <v>9.9686274509803905</v>
      </c>
      <c r="H92" s="764">
        <f t="shared" si="7"/>
        <v>10.030403276870258</v>
      </c>
      <c r="I92" s="764">
        <f t="shared" si="7"/>
        <v>10.120527173377409</v>
      </c>
      <c r="J92" s="764">
        <f t="shared" si="7"/>
        <v>10.309502005173607</v>
      </c>
      <c r="K92" s="764">
        <f t="shared" si="7"/>
        <v>10.294882163397419</v>
      </c>
      <c r="L92" s="764">
        <f t="shared" si="7"/>
        <v>9.8364333703989697</v>
      </c>
      <c r="M92" s="765">
        <f t="shared" si="8"/>
        <v>10.220954805962348</v>
      </c>
      <c r="N92" s="699"/>
      <c r="O92" s="755"/>
      <c r="P92" s="770" t="s">
        <v>71</v>
      </c>
      <c r="Q92" s="767">
        <f t="shared" si="9"/>
        <v>10.098856002372649</v>
      </c>
      <c r="S92"/>
      <c r="T92"/>
      <c r="U92"/>
      <c r="V92"/>
      <c r="W92"/>
    </row>
    <row r="93" spans="1:23" ht="13.5" thickBot="1">
      <c r="A93" s="771" t="s">
        <v>178</v>
      </c>
      <c r="B93" s="763">
        <f t="shared" si="10"/>
        <v>12.929591176470588</v>
      </c>
      <c r="C93" s="764">
        <f t="shared" si="10"/>
        <v>12.974919894473166</v>
      </c>
      <c r="D93" s="764">
        <f t="shared" si="11"/>
        <v>12.61612049819855</v>
      </c>
      <c r="E93" s="764">
        <f t="shared" si="7"/>
        <v>12.151018509599822</v>
      </c>
      <c r="F93" s="764">
        <f t="shared" si="7"/>
        <v>12.004310705638028</v>
      </c>
      <c r="G93" s="764">
        <f t="shared" si="7"/>
        <v>12.33235294117647</v>
      </c>
      <c r="H93" s="764">
        <f t="shared" si="7"/>
        <v>12.322373504769978</v>
      </c>
      <c r="I93" s="764">
        <f t="shared" si="7"/>
        <v>12.642034871723187</v>
      </c>
      <c r="J93" s="764">
        <f t="shared" si="7"/>
        <v>12.793703051749086</v>
      </c>
      <c r="K93" s="764">
        <f t="shared" si="7"/>
        <v>12.832508439940307</v>
      </c>
      <c r="L93" s="764">
        <f t="shared" si="7"/>
        <v>12.799219925080202</v>
      </c>
      <c r="M93" s="765">
        <f t="shared" si="8"/>
        <v>13.080332510688967</v>
      </c>
      <c r="N93" s="699"/>
      <c r="O93" s="755"/>
      <c r="P93" s="772" t="s">
        <v>178</v>
      </c>
      <c r="Q93" s="767">
        <f t="shared" si="9"/>
        <v>12.639793693908345</v>
      </c>
      <c r="S93"/>
      <c r="T93"/>
      <c r="U93"/>
      <c r="V93"/>
      <c r="W93"/>
    </row>
    <row r="94" spans="1:23" ht="13">
      <c r="A94" s="699"/>
      <c r="B94" s="699"/>
      <c r="C94" s="699"/>
      <c r="D94" s="699"/>
      <c r="E94" s="699"/>
      <c r="F94" s="699"/>
      <c r="G94" s="699"/>
      <c r="H94" s="699"/>
      <c r="I94" s="699"/>
      <c r="J94" s="699"/>
      <c r="K94" s="699"/>
      <c r="L94" s="699"/>
      <c r="M94" s="699"/>
      <c r="N94" s="699"/>
      <c r="O94" s="699"/>
      <c r="P94" s="699"/>
      <c r="Q94" s="699"/>
      <c r="S94"/>
      <c r="T94"/>
      <c r="U94"/>
      <c r="V94"/>
      <c r="W94"/>
    </row>
    <row r="95" spans="1:23" ht="16" thickBot="1">
      <c r="A95" s="754">
        <v>2021</v>
      </c>
      <c r="B95" s="755"/>
      <c r="C95" s="755"/>
      <c r="D95" s="755"/>
      <c r="E95" s="755"/>
      <c r="F95" s="755"/>
      <c r="G95" s="755"/>
      <c r="H95" s="755"/>
      <c r="I95" s="755"/>
      <c r="J95" s="755"/>
      <c r="K95" s="755"/>
      <c r="L95" s="755"/>
      <c r="M95" s="756" t="s">
        <v>180</v>
      </c>
      <c r="N95" s="699"/>
      <c r="O95" s="755"/>
      <c r="P95" s="754">
        <v>2021</v>
      </c>
      <c r="Q95" s="755"/>
      <c r="S95"/>
      <c r="T95"/>
      <c r="U95"/>
      <c r="V95"/>
      <c r="W95"/>
    </row>
    <row r="96" spans="1:23" ht="13.5" thickBot="1">
      <c r="A96" s="757"/>
      <c r="B96" s="758" t="s">
        <v>161</v>
      </c>
      <c r="C96" s="758" t="s">
        <v>162</v>
      </c>
      <c r="D96" s="758" t="s">
        <v>163</v>
      </c>
      <c r="E96" s="758" t="s">
        <v>164</v>
      </c>
      <c r="F96" s="758" t="s">
        <v>165</v>
      </c>
      <c r="G96" s="758" t="s">
        <v>166</v>
      </c>
      <c r="H96" s="758" t="s">
        <v>167</v>
      </c>
      <c r="I96" s="758" t="s">
        <v>168</v>
      </c>
      <c r="J96" s="758" t="s">
        <v>169</v>
      </c>
      <c r="K96" s="758" t="s">
        <v>170</v>
      </c>
      <c r="L96" s="758" t="s">
        <v>171</v>
      </c>
      <c r="M96" s="759" t="s">
        <v>172</v>
      </c>
      <c r="N96" s="699"/>
      <c r="O96" s="755"/>
      <c r="P96" s="760"/>
      <c r="Q96" s="761" t="s">
        <v>173</v>
      </c>
      <c r="S96"/>
      <c r="T96"/>
      <c r="U96"/>
      <c r="V96"/>
      <c r="W96"/>
    </row>
    <row r="97" spans="1:23" ht="13.5" thickBot="1">
      <c r="A97" s="762" t="s">
        <v>174</v>
      </c>
      <c r="B97" s="763">
        <f>(B29/1000)/1.02</f>
        <v>12.842174462156114</v>
      </c>
      <c r="C97" s="764">
        <f>(C29/1000)/1.02</f>
        <v>13.046851555253745</v>
      </c>
      <c r="D97" s="764">
        <f>(D29/1000)/1.02</f>
        <v>12.978742757658408</v>
      </c>
      <c r="E97" s="764">
        <f t="shared" ref="E97:L103" si="12">E29/1000/1.02</f>
        <v>13.536615246746432</v>
      </c>
      <c r="F97" s="764">
        <f t="shared" si="12"/>
        <v>13.675268566952274</v>
      </c>
      <c r="G97" s="764">
        <f t="shared" si="12"/>
        <v>14.177454315219842</v>
      </c>
      <c r="H97" s="764">
        <f t="shared" si="12"/>
        <v>14.061906679455161</v>
      </c>
      <c r="I97" s="764">
        <f t="shared" si="12"/>
        <v>14.793074608268469</v>
      </c>
      <c r="J97" s="764">
        <f t="shared" si="12"/>
        <v>14.950008544496528</v>
      </c>
      <c r="K97" s="764">
        <f t="shared" si="12"/>
        <v>16.667676666598766</v>
      </c>
      <c r="L97" s="764">
        <f t="shared" si="12"/>
        <v>17.842759366428563</v>
      </c>
      <c r="M97" s="765">
        <f t="shared" ref="M97:M103" si="13">(M29/1000)/1.02</f>
        <v>18.024988259380315</v>
      </c>
      <c r="N97" s="699"/>
      <c r="O97" s="755"/>
      <c r="P97" s="766" t="s">
        <v>174</v>
      </c>
      <c r="Q97" s="767">
        <f t="shared" ref="Q97:Q103" si="14">(Q29/1000)/1.02</f>
        <v>14.7395566214709</v>
      </c>
      <c r="S97"/>
      <c r="T97"/>
      <c r="U97"/>
      <c r="V97"/>
      <c r="W97"/>
    </row>
    <row r="98" spans="1:23" ht="13.5" thickBot="1">
      <c r="A98" s="768" t="s">
        <v>179</v>
      </c>
      <c r="B98" s="763">
        <f t="shared" ref="B98:C103" si="15">(B30/1000)/1.02</f>
        <v>12.708311940410097</v>
      </c>
      <c r="C98" s="764">
        <f t="shared" si="15"/>
        <v>12.462791347650167</v>
      </c>
      <c r="D98" s="764">
        <f t="shared" ref="D98:D103" si="16">D30/1000/1.02</f>
        <v>12.619773335073669</v>
      </c>
      <c r="E98" s="764">
        <f t="shared" si="12"/>
        <v>13.52394699049502</v>
      </c>
      <c r="F98" s="764">
        <f t="shared" si="12"/>
        <v>12.882041229191907</v>
      </c>
      <c r="G98" s="764">
        <f t="shared" si="12"/>
        <v>13.69836491896792</v>
      </c>
      <c r="H98" s="764">
        <f t="shared" si="12"/>
        <v>13.597399864087645</v>
      </c>
      <c r="I98" s="764">
        <f t="shared" si="12"/>
        <v>14.567836051308129</v>
      </c>
      <c r="J98" s="764">
        <f t="shared" si="12"/>
        <v>15.427485998156243</v>
      </c>
      <c r="K98" s="764">
        <f t="shared" si="12"/>
        <v>17.167157487978756</v>
      </c>
      <c r="L98" s="764">
        <f t="shared" si="12"/>
        <v>18.7893125200642</v>
      </c>
      <c r="M98" s="765">
        <f t="shared" si="13"/>
        <v>17.563156959813632</v>
      </c>
      <c r="N98" s="699"/>
      <c r="O98" s="755"/>
      <c r="P98" s="769" t="s">
        <v>179</v>
      </c>
      <c r="Q98" s="767">
        <f t="shared" si="14"/>
        <v>15.625963854118739</v>
      </c>
      <c r="S98"/>
      <c r="T98"/>
      <c r="U98"/>
      <c r="V98"/>
      <c r="W98"/>
    </row>
    <row r="99" spans="1:23" ht="13.5" thickBot="1">
      <c r="A99" s="768" t="s">
        <v>175</v>
      </c>
      <c r="B99" s="763">
        <f t="shared" si="15"/>
        <v>13.954742531065632</v>
      </c>
      <c r="C99" s="764">
        <f t="shared" si="15"/>
        <v>14.069510683024021</v>
      </c>
      <c r="D99" s="764">
        <f t="shared" si="16"/>
        <v>13.792056524761428</v>
      </c>
      <c r="E99" s="764">
        <f t="shared" si="12"/>
        <v>14.382601545740544</v>
      </c>
      <c r="F99" s="764">
        <f t="shared" si="12"/>
        <v>14.497530911877547</v>
      </c>
      <c r="G99" s="764">
        <f t="shared" si="12"/>
        <v>14.975696778640465</v>
      </c>
      <c r="H99" s="764">
        <f t="shared" si="12"/>
        <v>15.062609599122187</v>
      </c>
      <c r="I99" s="764">
        <f t="shared" si="12"/>
        <v>16.030243902139606</v>
      </c>
      <c r="J99" s="764">
        <f t="shared" si="12"/>
        <v>16.273769698587003</v>
      </c>
      <c r="K99" s="764">
        <f t="shared" si="12"/>
        <v>18.35929182428298</v>
      </c>
      <c r="L99" s="764">
        <f t="shared" si="12"/>
        <v>19.514937240082141</v>
      </c>
      <c r="M99" s="765">
        <f t="shared" si="13"/>
        <v>19.674422896503639</v>
      </c>
      <c r="N99" s="699"/>
      <c r="O99" s="755"/>
      <c r="P99" s="770" t="s">
        <v>175</v>
      </c>
      <c r="Q99" s="767">
        <f t="shared" si="14"/>
        <v>15.82918894089404</v>
      </c>
      <c r="S99"/>
      <c r="T99"/>
      <c r="U99"/>
      <c r="V99"/>
      <c r="W99"/>
    </row>
    <row r="100" spans="1:23" ht="13.5" thickBot="1">
      <c r="A100" s="768" t="s">
        <v>176</v>
      </c>
      <c r="B100" s="763">
        <f t="shared" si="15"/>
        <v>13.947436811398621</v>
      </c>
      <c r="C100" s="764">
        <f t="shared" si="15"/>
        <v>14.018815211068851</v>
      </c>
      <c r="D100" s="764">
        <f t="shared" si="16"/>
        <v>13.716961287227175</v>
      </c>
      <c r="E100" s="764">
        <f t="shared" si="12"/>
        <v>14.368551822812202</v>
      </c>
      <c r="F100" s="764">
        <f t="shared" si="12"/>
        <v>14.52398189549651</v>
      </c>
      <c r="G100" s="764">
        <f t="shared" si="12"/>
        <v>14.962581469962171</v>
      </c>
      <c r="H100" s="764">
        <f t="shared" si="12"/>
        <v>15.035995098433776</v>
      </c>
      <c r="I100" s="764">
        <f t="shared" si="12"/>
        <v>16.01233258041843</v>
      </c>
      <c r="J100" s="764">
        <f t="shared" si="12"/>
        <v>16.254787706767701</v>
      </c>
      <c r="K100" s="764">
        <f t="shared" si="12"/>
        <v>18.415846687398979</v>
      </c>
      <c r="L100" s="764">
        <f t="shared" si="12"/>
        <v>19.396302116657328</v>
      </c>
      <c r="M100" s="765">
        <f t="shared" si="13"/>
        <v>19.299645076937054</v>
      </c>
      <c r="N100" s="699"/>
      <c r="O100" s="755"/>
      <c r="P100" s="770" t="s">
        <v>176</v>
      </c>
      <c r="Q100" s="767">
        <f t="shared" si="14"/>
        <v>15.511806903834625</v>
      </c>
      <c r="S100"/>
      <c r="T100"/>
      <c r="U100"/>
      <c r="V100"/>
      <c r="W100"/>
    </row>
    <row r="101" spans="1:23" ht="13.5" thickBot="1">
      <c r="A101" s="768" t="s">
        <v>177</v>
      </c>
      <c r="B101" s="763">
        <f t="shared" si="15"/>
        <v>0</v>
      </c>
      <c r="C101" s="764">
        <f t="shared" si="15"/>
        <v>0</v>
      </c>
      <c r="D101" s="764">
        <f t="shared" si="16"/>
        <v>0</v>
      </c>
      <c r="E101" s="764">
        <f t="shared" si="12"/>
        <v>0</v>
      </c>
      <c r="F101" s="764">
        <f t="shared" si="12"/>
        <v>0</v>
      </c>
      <c r="G101" s="764">
        <f t="shared" si="12"/>
        <v>0</v>
      </c>
      <c r="H101" s="764">
        <f t="shared" si="12"/>
        <v>0</v>
      </c>
      <c r="I101" s="764">
        <f t="shared" si="12"/>
        <v>0</v>
      </c>
      <c r="J101" s="764">
        <f t="shared" si="12"/>
        <v>0</v>
      </c>
      <c r="K101" s="764">
        <f t="shared" si="12"/>
        <v>0</v>
      </c>
      <c r="L101" s="764">
        <f t="shared" si="12"/>
        <v>0</v>
      </c>
      <c r="M101" s="765">
        <f t="shared" si="13"/>
        <v>0</v>
      </c>
      <c r="N101" s="699"/>
      <c r="O101" s="755"/>
      <c r="P101" s="770" t="s">
        <v>177</v>
      </c>
      <c r="Q101" s="767">
        <f t="shared" si="14"/>
        <v>17.284556188923684</v>
      </c>
      <c r="S101"/>
      <c r="T101"/>
      <c r="U101"/>
      <c r="V101"/>
      <c r="W101"/>
    </row>
    <row r="102" spans="1:23" ht="13.5" thickBot="1">
      <c r="A102" s="768" t="s">
        <v>71</v>
      </c>
      <c r="B102" s="763">
        <f t="shared" si="15"/>
        <v>10.573861346747224</v>
      </c>
      <c r="C102" s="764">
        <f t="shared" si="15"/>
        <v>10.800605759102861</v>
      </c>
      <c r="D102" s="764">
        <f t="shared" si="16"/>
        <v>11.213437194204115</v>
      </c>
      <c r="E102" s="764">
        <f t="shared" si="12"/>
        <v>11.495609084330527</v>
      </c>
      <c r="F102" s="764">
        <f t="shared" si="12"/>
        <v>11.746785478065423</v>
      </c>
      <c r="G102" s="764">
        <f t="shared" si="12"/>
        <v>12.14458485620589</v>
      </c>
      <c r="H102" s="764">
        <f t="shared" si="12"/>
        <v>12.075730895482954</v>
      </c>
      <c r="I102" s="764">
        <f t="shared" si="12"/>
        <v>12.294225376360785</v>
      </c>
      <c r="J102" s="764">
        <f t="shared" si="12"/>
        <v>12.626308189338188</v>
      </c>
      <c r="K102" s="764">
        <f t="shared" si="12"/>
        <v>13.960350114626635</v>
      </c>
      <c r="L102" s="764">
        <f t="shared" si="12"/>
        <v>15.379983189106927</v>
      </c>
      <c r="M102" s="765">
        <f t="shared" si="13"/>
        <v>15.545943516847712</v>
      </c>
      <c r="N102" s="699"/>
      <c r="O102" s="755"/>
      <c r="P102" s="770" t="s">
        <v>71</v>
      </c>
      <c r="Q102" s="767">
        <f t="shared" si="14"/>
        <v>12.678667713091802</v>
      </c>
      <c r="S102"/>
      <c r="T102"/>
      <c r="U102"/>
      <c r="V102"/>
      <c r="W102"/>
    </row>
    <row r="103" spans="1:23" ht="13.5" thickBot="1">
      <c r="A103" s="771" t="s">
        <v>178</v>
      </c>
      <c r="B103" s="763">
        <f t="shared" si="15"/>
        <v>13.343633502191944</v>
      </c>
      <c r="C103" s="764">
        <f t="shared" si="15"/>
        <v>13.538897670383442</v>
      </c>
      <c r="D103" s="764">
        <f t="shared" si="16"/>
        <v>13.442786751002609</v>
      </c>
      <c r="E103" s="764">
        <f t="shared" si="12"/>
        <v>13.886267899053902</v>
      </c>
      <c r="F103" s="764">
        <f t="shared" si="12"/>
        <v>13.960108183135445</v>
      </c>
      <c r="G103" s="764">
        <f t="shared" si="12"/>
        <v>14.345660630199042</v>
      </c>
      <c r="H103" s="764">
        <f t="shared" si="12"/>
        <v>14.441625813687248</v>
      </c>
      <c r="I103" s="764">
        <f t="shared" si="12"/>
        <v>15.046909802495032</v>
      </c>
      <c r="J103" s="764">
        <f t="shared" si="12"/>
        <v>15.38107326239334</v>
      </c>
      <c r="K103" s="764">
        <f t="shared" si="12"/>
        <v>17.413533489102406</v>
      </c>
      <c r="L103" s="764">
        <f t="shared" si="12"/>
        <v>18.512921370090407</v>
      </c>
      <c r="M103" s="765">
        <f t="shared" si="13"/>
        <v>18.560856745126859</v>
      </c>
      <c r="N103" s="699"/>
      <c r="O103" s="755"/>
      <c r="P103" s="772" t="s">
        <v>178</v>
      </c>
      <c r="Q103" s="767">
        <f t="shared" si="14"/>
        <v>15.161183898182118</v>
      </c>
      <c r="S103"/>
      <c r="T103"/>
      <c r="U103"/>
      <c r="V103"/>
      <c r="W103"/>
    </row>
    <row r="104" spans="1:23" ht="13">
      <c r="A104" s="699"/>
      <c r="B104" s="699"/>
      <c r="C104" s="699"/>
      <c r="D104" s="699"/>
      <c r="E104" s="699"/>
      <c r="F104" s="699"/>
      <c r="G104" s="699"/>
      <c r="H104" s="699"/>
      <c r="I104" s="699"/>
      <c r="J104" s="699"/>
      <c r="K104" s="699"/>
      <c r="L104" s="699"/>
      <c r="M104" s="699"/>
      <c r="N104" s="699"/>
      <c r="O104" s="699"/>
      <c r="P104" s="699"/>
      <c r="Q104" s="699"/>
      <c r="S104"/>
      <c r="T104"/>
      <c r="U104"/>
      <c r="V104"/>
      <c r="W104"/>
    </row>
    <row r="105" spans="1:23" ht="16" thickBot="1">
      <c r="A105" s="754">
        <v>2022</v>
      </c>
      <c r="B105" s="755"/>
      <c r="C105" s="755"/>
      <c r="D105" s="755"/>
      <c r="E105" s="755"/>
      <c r="F105" s="755"/>
      <c r="G105" s="755"/>
      <c r="H105" s="755"/>
      <c r="I105" s="755"/>
      <c r="J105" s="755"/>
      <c r="K105" s="755"/>
      <c r="L105" s="755"/>
      <c r="M105" s="756" t="s">
        <v>180</v>
      </c>
      <c r="N105" s="699"/>
      <c r="O105" s="755"/>
      <c r="P105" s="754">
        <v>2022</v>
      </c>
      <c r="Q105" s="755"/>
      <c r="S105"/>
      <c r="T105"/>
      <c r="U105"/>
      <c r="V105"/>
      <c r="W105"/>
    </row>
    <row r="106" spans="1:23" ht="13.5" thickBot="1">
      <c r="A106" s="757"/>
      <c r="B106" s="758" t="s">
        <v>161</v>
      </c>
      <c r="C106" s="758" t="s">
        <v>162</v>
      </c>
      <c r="D106" s="758" t="s">
        <v>163</v>
      </c>
      <c r="E106" s="758" t="s">
        <v>164</v>
      </c>
      <c r="F106" s="758" t="s">
        <v>165</v>
      </c>
      <c r="G106" s="758" t="s">
        <v>166</v>
      </c>
      <c r="H106" s="758" t="s">
        <v>167</v>
      </c>
      <c r="I106" s="758" t="s">
        <v>168</v>
      </c>
      <c r="J106" s="758" t="s">
        <v>169</v>
      </c>
      <c r="K106" s="758" t="s">
        <v>170</v>
      </c>
      <c r="L106" s="758" t="s">
        <v>171</v>
      </c>
      <c r="M106" s="759" t="s">
        <v>172</v>
      </c>
      <c r="N106" s="699"/>
      <c r="O106" s="755"/>
      <c r="P106" s="760"/>
      <c r="Q106" s="761" t="s">
        <v>173</v>
      </c>
      <c r="S106"/>
      <c r="T106"/>
      <c r="U106"/>
      <c r="V106"/>
      <c r="W106"/>
    </row>
    <row r="107" spans="1:23" ht="13.5" thickBot="1">
      <c r="A107" s="762" t="s">
        <v>174</v>
      </c>
      <c r="B107" s="763">
        <f>(B39/1000)/1.02</f>
        <v>18.220445478488372</v>
      </c>
      <c r="C107" s="764">
        <f>(C39/1000)/1.02</f>
        <v>18.687882968909957</v>
      </c>
      <c r="D107" s="764">
        <f>(D39/1000)/1.02</f>
        <v>19.896289376021414</v>
      </c>
      <c r="E107" s="764">
        <f t="shared" ref="E107:L113" si="17">E39/1000/1.02</f>
        <v>21.943286535050227</v>
      </c>
      <c r="F107" s="764">
        <f t="shared" si="17"/>
        <v>22.219222838376393</v>
      </c>
      <c r="G107" s="764">
        <f t="shared" si="17"/>
        <v>21.231632573200869</v>
      </c>
      <c r="H107" s="764">
        <f t="shared" si="17"/>
        <v>20.674638183345678</v>
      </c>
      <c r="I107" s="764">
        <f t="shared" si="17"/>
        <v>21.612313338073626</v>
      </c>
      <c r="J107" s="764">
        <f t="shared" si="17"/>
        <v>21.055693529161211</v>
      </c>
      <c r="K107" s="764">
        <f t="shared" si="17"/>
        <v>21.01348961921218</v>
      </c>
      <c r="L107" s="764">
        <f t="shared" si="17"/>
        <v>21.148872083248921</v>
      </c>
      <c r="M107" s="765">
        <f t="shared" ref="M107:M113" si="18">(M39/1000)/1.02</f>
        <v>20.62596886854822</v>
      </c>
      <c r="N107" s="699"/>
      <c r="O107" s="755"/>
      <c r="P107" s="766" t="s">
        <v>174</v>
      </c>
      <c r="Q107" s="767">
        <f t="shared" ref="Q107:Q113" si="19">(Q39/1000)/1.02</f>
        <v>20.732297154797592</v>
      </c>
      <c r="S107"/>
      <c r="T107"/>
      <c r="U107"/>
      <c r="V107"/>
      <c r="W107"/>
    </row>
    <row r="108" spans="1:23" ht="13.5" thickBot="1">
      <c r="A108" s="768" t="s">
        <v>179</v>
      </c>
      <c r="B108" s="763">
        <f t="shared" ref="B108:C113" si="20">(B40/1000)/1.02</f>
        <v>19.020773840459867</v>
      </c>
      <c r="C108" s="764">
        <f t="shared" si="20"/>
        <v>18.400119685858424</v>
      </c>
      <c r="D108" s="764">
        <f t="shared" ref="D108:D113" si="21">D40/1000/1.02</f>
        <v>20.375035983997495</v>
      </c>
      <c r="E108" s="764">
        <f t="shared" si="17"/>
        <v>21.62406314575983</v>
      </c>
      <c r="F108" s="764">
        <f t="shared" si="17"/>
        <v>22.387138213560561</v>
      </c>
      <c r="G108" s="764">
        <f t="shared" si="17"/>
        <v>20.555628994270251</v>
      </c>
      <c r="H108" s="764">
        <f t="shared" si="17"/>
        <v>21.070703527735876</v>
      </c>
      <c r="I108" s="764">
        <f t="shared" si="17"/>
        <v>20.959915939238737</v>
      </c>
      <c r="J108" s="764">
        <f t="shared" si="17"/>
        <v>20.168955448001995</v>
      </c>
      <c r="K108" s="764">
        <f t="shared" si="17"/>
        <v>21.298406103864142</v>
      </c>
      <c r="L108" s="764">
        <f t="shared" si="17"/>
        <v>21.10563744026414</v>
      </c>
      <c r="M108" s="765">
        <f t="shared" si="18"/>
        <v>20.031830204771168</v>
      </c>
      <c r="N108" s="699"/>
      <c r="O108" s="755"/>
      <c r="P108" s="769" t="s">
        <v>179</v>
      </c>
      <c r="Q108" s="767">
        <f t="shared" si="19"/>
        <v>20.717470874699291</v>
      </c>
      <c r="S108"/>
      <c r="T108"/>
      <c r="U108"/>
      <c r="V108"/>
      <c r="W108"/>
    </row>
    <row r="109" spans="1:23" ht="13.5" thickBot="1">
      <c r="A109" s="768" t="s">
        <v>175</v>
      </c>
      <c r="B109" s="763">
        <f t="shared" si="20"/>
        <v>19.618621469619828</v>
      </c>
      <c r="C109" s="764">
        <f t="shared" si="20"/>
        <v>19.74594250334313</v>
      </c>
      <c r="D109" s="764">
        <f t="shared" si="21"/>
        <v>20.902927287122221</v>
      </c>
      <c r="E109" s="764">
        <f t="shared" si="17"/>
        <v>22.986978222831024</v>
      </c>
      <c r="F109" s="764">
        <f t="shared" si="17"/>
        <v>23.115736659480987</v>
      </c>
      <c r="G109" s="764">
        <f t="shared" si="17"/>
        <v>21.770513453453347</v>
      </c>
      <c r="H109" s="764">
        <f t="shared" si="17"/>
        <v>21.296838286804238</v>
      </c>
      <c r="I109" s="764">
        <f t="shared" si="17"/>
        <v>22.618512261823149</v>
      </c>
      <c r="J109" s="764">
        <f t="shared" si="17"/>
        <v>21.989397408235916</v>
      </c>
      <c r="K109" s="764">
        <f t="shared" si="17"/>
        <v>22.008382859055853</v>
      </c>
      <c r="L109" s="764">
        <f t="shared" si="17"/>
        <v>22.199505929192632</v>
      </c>
      <c r="M109" s="765">
        <f t="shared" si="18"/>
        <v>21.886541947116712</v>
      </c>
      <c r="N109" s="699"/>
      <c r="O109" s="755"/>
      <c r="P109" s="770" t="s">
        <v>175</v>
      </c>
      <c r="Q109" s="767">
        <f t="shared" si="19"/>
        <v>21.696565146519635</v>
      </c>
      <c r="S109"/>
      <c r="T109"/>
      <c r="U109"/>
      <c r="V109"/>
      <c r="W109"/>
    </row>
    <row r="110" spans="1:23" ht="13.5" thickBot="1">
      <c r="A110" s="768" t="s">
        <v>176</v>
      </c>
      <c r="B110" s="763">
        <f t="shared" si="20"/>
        <v>19.499953629700652</v>
      </c>
      <c r="C110" s="764">
        <f t="shared" si="20"/>
        <v>19.644372748056277</v>
      </c>
      <c r="D110" s="764">
        <f t="shared" si="21"/>
        <v>20.766146450748721</v>
      </c>
      <c r="E110" s="764">
        <f t="shared" si="17"/>
        <v>22.905614222576652</v>
      </c>
      <c r="F110" s="764">
        <f t="shared" si="17"/>
        <v>23.011413217720307</v>
      </c>
      <c r="G110" s="764">
        <f t="shared" si="17"/>
        <v>21.563485053836903</v>
      </c>
      <c r="H110" s="764">
        <f t="shared" si="17"/>
        <v>21.167475654378066</v>
      </c>
      <c r="I110" s="764">
        <f t="shared" si="17"/>
        <v>22.60707245137305</v>
      </c>
      <c r="J110" s="764">
        <f t="shared" si="17"/>
        <v>21.818164855225664</v>
      </c>
      <c r="K110" s="764">
        <f t="shared" si="17"/>
        <v>21.839051738622896</v>
      </c>
      <c r="L110" s="764">
        <f t="shared" si="17"/>
        <v>22.114122877543597</v>
      </c>
      <c r="M110" s="765">
        <f t="shared" si="18"/>
        <v>21.720950281294389</v>
      </c>
      <c r="N110" s="699"/>
      <c r="O110" s="755"/>
      <c r="P110" s="770" t="s">
        <v>176</v>
      </c>
      <c r="Q110" s="767">
        <f t="shared" si="19"/>
        <v>21.579532932551359</v>
      </c>
      <c r="S110"/>
      <c r="T110"/>
      <c r="U110"/>
      <c r="V110"/>
      <c r="W110"/>
    </row>
    <row r="111" spans="1:23" ht="13.5" thickBot="1">
      <c r="A111" s="768" t="s">
        <v>177</v>
      </c>
      <c r="B111" s="763">
        <f t="shared" si="20"/>
        <v>20.053816519428281</v>
      </c>
      <c r="C111" s="764">
        <f t="shared" si="20"/>
        <v>20.156580270472077</v>
      </c>
      <c r="D111" s="764">
        <f t="shared" si="21"/>
        <v>20.489476396518508</v>
      </c>
      <c r="E111" s="764">
        <f t="shared" si="17"/>
        <v>23.119552913688842</v>
      </c>
      <c r="F111" s="764">
        <f t="shared" si="17"/>
        <v>22.016226812073143</v>
      </c>
      <c r="G111" s="764">
        <f t="shared" si="17"/>
        <v>21.77040772290048</v>
      </c>
      <c r="H111" s="764">
        <f t="shared" si="17"/>
        <v>21.097048389535761</v>
      </c>
      <c r="I111" s="764">
        <f t="shared" si="17"/>
        <v>22.889424341012052</v>
      </c>
      <c r="J111" s="764">
        <f t="shared" si="17"/>
        <v>21.807667755991289</v>
      </c>
      <c r="K111" s="764">
        <f t="shared" si="17"/>
        <v>22.462136346277937</v>
      </c>
      <c r="L111" s="764">
        <f t="shared" si="17"/>
        <v>22.841432044338081</v>
      </c>
      <c r="M111" s="765">
        <f t="shared" si="18"/>
        <v>22.450215224771853</v>
      </c>
      <c r="N111" s="699"/>
      <c r="O111" s="755"/>
      <c r="P111" s="770" t="s">
        <v>177</v>
      </c>
      <c r="Q111" s="767">
        <f t="shared" si="19"/>
        <v>21.898345491570858</v>
      </c>
      <c r="S111"/>
      <c r="T111"/>
      <c r="U111"/>
      <c r="V111"/>
      <c r="W111"/>
    </row>
    <row r="112" spans="1:23" ht="13.5" thickBot="1">
      <c r="A112" s="768" t="s">
        <v>71</v>
      </c>
      <c r="B112" s="763">
        <f t="shared" si="20"/>
        <v>15.772317282398468</v>
      </c>
      <c r="C112" s="764">
        <f t="shared" si="20"/>
        <v>16.670598759872004</v>
      </c>
      <c r="D112" s="764">
        <f t="shared" si="21"/>
        <v>18.112028109181377</v>
      </c>
      <c r="E112" s="764">
        <f t="shared" si="17"/>
        <v>20.215479602213403</v>
      </c>
      <c r="F112" s="764">
        <f t="shared" si="17"/>
        <v>20.544714466433664</v>
      </c>
      <c r="G112" s="764">
        <f t="shared" si="17"/>
        <v>19.786484334178724</v>
      </c>
      <c r="H112" s="764">
        <f t="shared" si="17"/>
        <v>19.296305231076069</v>
      </c>
      <c r="I112" s="764">
        <f t="shared" si="17"/>
        <v>19.752520562205383</v>
      </c>
      <c r="J112" s="764">
        <f t="shared" si="17"/>
        <v>19.272324148221209</v>
      </c>
      <c r="K112" s="764">
        <f t="shared" si="17"/>
        <v>19.281816537016297</v>
      </c>
      <c r="L112" s="764">
        <f t="shared" si="17"/>
        <v>19.130188581886486</v>
      </c>
      <c r="M112" s="765">
        <f t="shared" si="18"/>
        <v>18.114291394460729</v>
      </c>
      <c r="N112" s="699"/>
      <c r="O112" s="755"/>
      <c r="P112" s="770" t="s">
        <v>71</v>
      </c>
      <c r="Q112" s="767">
        <f t="shared" si="19"/>
        <v>18.867121756771375</v>
      </c>
      <c r="S112"/>
      <c r="T112"/>
      <c r="U112"/>
      <c r="V112"/>
      <c r="W112"/>
    </row>
    <row r="113" spans="1:23" ht="13.5" thickBot="1">
      <c r="A113" s="771" t="s">
        <v>178</v>
      </c>
      <c r="B113" s="763">
        <f t="shared" si="20"/>
        <v>18.773560028655151</v>
      </c>
      <c r="C113" s="764">
        <f t="shared" si="20"/>
        <v>19.065664069686452</v>
      </c>
      <c r="D113" s="764">
        <f t="shared" si="21"/>
        <v>20.082437183011848</v>
      </c>
      <c r="E113" s="764">
        <f t="shared" si="17"/>
        <v>22.078669431714665</v>
      </c>
      <c r="F113" s="764">
        <f t="shared" si="17"/>
        <v>22.383140503911456</v>
      </c>
      <c r="G113" s="764">
        <f t="shared" si="17"/>
        <v>21.85653533148772</v>
      </c>
      <c r="H113" s="764">
        <f t="shared" si="17"/>
        <v>21.468406482157512</v>
      </c>
      <c r="I113" s="764">
        <f t="shared" si="17"/>
        <v>22.261859766427708</v>
      </c>
      <c r="J113" s="764">
        <f t="shared" si="17"/>
        <v>22.124185262098443</v>
      </c>
      <c r="K113" s="764">
        <f t="shared" si="17"/>
        <v>22.037245609142218</v>
      </c>
      <c r="L113" s="764">
        <f t="shared" si="17"/>
        <v>22.136354196756198</v>
      </c>
      <c r="M113" s="765">
        <f t="shared" si="18"/>
        <v>22.021844098213204</v>
      </c>
      <c r="N113" s="699"/>
      <c r="O113" s="755"/>
      <c r="P113" s="772" t="s">
        <v>178</v>
      </c>
      <c r="Q113" s="767">
        <f t="shared" si="19"/>
        <v>21.406064266444936</v>
      </c>
      <c r="S113"/>
      <c r="T113"/>
      <c r="U113"/>
      <c r="V113"/>
      <c r="W113"/>
    </row>
    <row r="114" spans="1:23" ht="13">
      <c r="A114" s="699"/>
      <c r="B114" s="699"/>
      <c r="C114" s="699"/>
      <c r="D114" s="699"/>
      <c r="E114" s="699"/>
      <c r="F114" s="699"/>
      <c r="G114" s="699"/>
      <c r="H114" s="699"/>
      <c r="I114" s="699"/>
      <c r="J114" s="699"/>
      <c r="K114" s="699"/>
      <c r="L114" s="699"/>
      <c r="M114" s="699"/>
      <c r="N114" s="699"/>
      <c r="O114" s="699"/>
      <c r="P114" s="699"/>
      <c r="Q114" s="699"/>
      <c r="S114"/>
      <c r="T114"/>
      <c r="U114"/>
      <c r="V114"/>
      <c r="W114"/>
    </row>
    <row r="115" spans="1:23" ht="16" thickBot="1">
      <c r="A115" s="754">
        <v>2023</v>
      </c>
      <c r="B115" s="755"/>
      <c r="C115" s="755"/>
      <c r="D115" s="755"/>
      <c r="E115" s="755"/>
      <c r="F115" s="755"/>
      <c r="G115" s="755"/>
      <c r="H115" s="755"/>
      <c r="I115" s="755"/>
      <c r="J115" s="755"/>
      <c r="K115" s="755"/>
      <c r="L115" s="755"/>
      <c r="M115" s="756" t="s">
        <v>180</v>
      </c>
      <c r="N115" s="699"/>
      <c r="O115" s="755"/>
      <c r="P115" s="754">
        <v>2023</v>
      </c>
      <c r="Q115" s="755"/>
      <c r="S115"/>
      <c r="T115"/>
      <c r="U115"/>
      <c r="V115"/>
      <c r="W115"/>
    </row>
    <row r="116" spans="1:23" ht="13.5" thickBot="1">
      <c r="A116" s="757"/>
      <c r="B116" s="758" t="s">
        <v>161</v>
      </c>
      <c r="C116" s="758" t="s">
        <v>162</v>
      </c>
      <c r="D116" s="758" t="s">
        <v>163</v>
      </c>
      <c r="E116" s="758" t="s">
        <v>164</v>
      </c>
      <c r="F116" s="758" t="s">
        <v>165</v>
      </c>
      <c r="G116" s="758" t="s">
        <v>166</v>
      </c>
      <c r="H116" s="758" t="s">
        <v>167</v>
      </c>
      <c r="I116" s="758" t="s">
        <v>168</v>
      </c>
      <c r="J116" s="758" t="s">
        <v>169</v>
      </c>
      <c r="K116" s="758" t="s">
        <v>170</v>
      </c>
      <c r="L116" s="758" t="s">
        <v>171</v>
      </c>
      <c r="M116" s="759" t="s">
        <v>172</v>
      </c>
      <c r="N116" s="699"/>
      <c r="O116" s="755"/>
      <c r="P116" s="760"/>
      <c r="Q116" s="761" t="s">
        <v>173</v>
      </c>
      <c r="S116"/>
      <c r="T116"/>
      <c r="U116"/>
      <c r="V116"/>
      <c r="W116"/>
    </row>
    <row r="117" spans="1:23" ht="13.5" thickBot="1">
      <c r="A117" s="762" t="s">
        <v>174</v>
      </c>
      <c r="B117" s="763">
        <f>(B49/1000)/1.02</f>
        <v>20.699240880469233</v>
      </c>
      <c r="C117" s="764">
        <f>(C49/1000)/1.02</f>
        <v>20.71864964374755</v>
      </c>
      <c r="D117" s="764">
        <f>(D49/1000)/1.02</f>
        <v>20.971773871522764</v>
      </c>
      <c r="E117" s="764">
        <f t="shared" ref="E117:L123" si="22">E49/1000/1.02</f>
        <v>20.712654805870375</v>
      </c>
      <c r="F117" s="764">
        <f t="shared" si="22"/>
        <v>20.513261352612115</v>
      </c>
      <c r="G117" s="764">
        <f t="shared" si="22"/>
        <v>19.943197645916445</v>
      </c>
      <c r="H117" s="764">
        <f t="shared" si="22"/>
        <v>18.735268228132835</v>
      </c>
      <c r="I117" s="764">
        <f t="shared" si="22"/>
        <v>19.100481397324817</v>
      </c>
      <c r="J117" s="764">
        <f t="shared" si="22"/>
        <v>18.948096193791866</v>
      </c>
      <c r="K117" s="764">
        <f t="shared" si="22"/>
        <v>19.201937945515063</v>
      </c>
      <c r="L117" s="764">
        <f t="shared" si="22"/>
        <v>18.773485145713106</v>
      </c>
      <c r="M117" s="765">
        <f t="shared" ref="M117:M123" si="23">(M49/1000)/1.02</f>
        <v>18.523162407131373</v>
      </c>
      <c r="N117" s="699"/>
      <c r="O117" s="755"/>
      <c r="P117" s="766" t="s">
        <v>174</v>
      </c>
      <c r="Q117" s="767">
        <f t="shared" ref="Q117:Q123" si="24">(Q49/1000)/1.02</f>
        <v>19.797598704745603</v>
      </c>
      <c r="S117"/>
      <c r="T117"/>
      <c r="U117"/>
      <c r="V117"/>
      <c r="W117"/>
    </row>
    <row r="118" spans="1:23" ht="13.5" thickBot="1">
      <c r="A118" s="768" t="s">
        <v>179</v>
      </c>
      <c r="B118" s="763">
        <f t="shared" ref="B118:C123" si="25">(B50/1000)/1.02</f>
        <v>21.259631343497247</v>
      </c>
      <c r="C118" s="764">
        <f t="shared" si="25"/>
        <v>20.084170919375026</v>
      </c>
      <c r="D118" s="764">
        <f t="shared" ref="D118:D123" si="26">D50/1000/1.02</f>
        <v>20.643866079091563</v>
      </c>
      <c r="E118" s="764">
        <f t="shared" si="22"/>
        <v>20.562748088795054</v>
      </c>
      <c r="F118" s="764">
        <f t="shared" si="22"/>
        <v>20.077364993703906</v>
      </c>
      <c r="G118" s="764">
        <f t="shared" si="22"/>
        <v>19.598627911613455</v>
      </c>
      <c r="H118" s="764">
        <f t="shared" si="22"/>
        <v>17.639319149599416</v>
      </c>
      <c r="I118" s="764">
        <f t="shared" si="22"/>
        <v>19.016711471343974</v>
      </c>
      <c r="J118" s="764">
        <f t="shared" si="22"/>
        <v>18.26673918974998</v>
      </c>
      <c r="K118" s="764">
        <f t="shared" si="22"/>
        <v>19.209156141052119</v>
      </c>
      <c r="L118" s="764">
        <f t="shared" si="22"/>
        <v>17.192412572221457</v>
      </c>
      <c r="M118" s="765">
        <f t="shared" si="23"/>
        <v>18.799383918334954</v>
      </c>
      <c r="N118" s="699"/>
      <c r="O118" s="755"/>
      <c r="P118" s="769" t="s">
        <v>179</v>
      </c>
      <c r="Q118" s="767">
        <f t="shared" si="24"/>
        <v>19.611566837730216</v>
      </c>
      <c r="S118"/>
      <c r="T118"/>
      <c r="U118"/>
      <c r="V118"/>
      <c r="W118"/>
    </row>
    <row r="119" spans="1:23" ht="13.5" thickBot="1">
      <c r="A119" s="768" t="s">
        <v>175</v>
      </c>
      <c r="B119" s="763">
        <f t="shared" si="25"/>
        <v>21.827918462606373</v>
      </c>
      <c r="C119" s="764">
        <f t="shared" si="25"/>
        <v>21.874714986666966</v>
      </c>
      <c r="D119" s="764">
        <f t="shared" si="26"/>
        <v>21.997821243143854</v>
      </c>
      <c r="E119" s="764">
        <f t="shared" si="22"/>
        <v>21.801208605886796</v>
      </c>
      <c r="F119" s="764">
        <f t="shared" si="22"/>
        <v>21.267661712164212</v>
      </c>
      <c r="G119" s="764">
        <f t="shared" si="22"/>
        <v>20.65214643311165</v>
      </c>
      <c r="H119" s="764">
        <f t="shared" si="22"/>
        <v>19.582888898470426</v>
      </c>
      <c r="I119" s="764">
        <f t="shared" si="22"/>
        <v>20.194876846245165</v>
      </c>
      <c r="J119" s="764">
        <f t="shared" si="22"/>
        <v>19.967244924395988</v>
      </c>
      <c r="K119" s="764">
        <f t="shared" si="22"/>
        <v>20.601954069112345</v>
      </c>
      <c r="L119" s="764">
        <f t="shared" si="22"/>
        <v>20.296934380393601</v>
      </c>
      <c r="M119" s="765">
        <f t="shared" si="23"/>
        <v>20.233104830747067</v>
      </c>
      <c r="N119" s="699"/>
      <c r="O119" s="755"/>
      <c r="P119" s="770" t="s">
        <v>175</v>
      </c>
      <c r="Q119" s="767">
        <f t="shared" si="24"/>
        <v>20.930982467315584</v>
      </c>
      <c r="S119"/>
      <c r="T119"/>
      <c r="U119"/>
      <c r="V119"/>
      <c r="W119"/>
    </row>
    <row r="120" spans="1:23" ht="13.5" thickBot="1">
      <c r="A120" s="768" t="s">
        <v>176</v>
      </c>
      <c r="B120" s="763">
        <f t="shared" si="25"/>
        <v>21.640988904917524</v>
      </c>
      <c r="C120" s="764">
        <f t="shared" si="25"/>
        <v>21.529536156147028</v>
      </c>
      <c r="D120" s="764">
        <f t="shared" si="26"/>
        <v>21.777843385177491</v>
      </c>
      <c r="E120" s="764">
        <f t="shared" si="22"/>
        <v>21.513125984827685</v>
      </c>
      <c r="F120" s="764">
        <f t="shared" si="22"/>
        <v>21.195150612849297</v>
      </c>
      <c r="G120" s="764">
        <f t="shared" si="22"/>
        <v>20.44408453428947</v>
      </c>
      <c r="H120" s="764">
        <f t="shared" si="22"/>
        <v>19.046250503977546</v>
      </c>
      <c r="I120" s="764">
        <f t="shared" si="22"/>
        <v>19.9265565625793</v>
      </c>
      <c r="J120" s="764">
        <f t="shared" si="22"/>
        <v>19.640722273697452</v>
      </c>
      <c r="K120" s="764">
        <f t="shared" si="22"/>
        <v>20.306136461645885</v>
      </c>
      <c r="L120" s="764">
        <f t="shared" si="22"/>
        <v>20.021022885212709</v>
      </c>
      <c r="M120" s="765">
        <f t="shared" si="23"/>
        <v>19.880338634509531</v>
      </c>
      <c r="N120" s="699"/>
      <c r="O120" s="755"/>
      <c r="P120" s="770" t="s">
        <v>176</v>
      </c>
      <c r="Q120" s="767">
        <f t="shared" si="24"/>
        <v>20.696065002361429</v>
      </c>
      <c r="S120"/>
      <c r="T120"/>
      <c r="U120"/>
      <c r="V120"/>
      <c r="W120"/>
    </row>
    <row r="121" spans="1:23" ht="13.5" thickBot="1">
      <c r="A121" s="768" t="s">
        <v>177</v>
      </c>
      <c r="B121" s="763">
        <f t="shared" si="25"/>
        <v>22.141677157858442</v>
      </c>
      <c r="C121" s="764">
        <f t="shared" si="25"/>
        <v>21.664043814779916</v>
      </c>
      <c r="D121" s="764">
        <f t="shared" si="26"/>
        <v>22.520871863992515</v>
      </c>
      <c r="E121" s="764">
        <f t="shared" si="22"/>
        <v>21.80635230361397</v>
      </c>
      <c r="F121" s="764">
        <f t="shared" si="22"/>
        <v>21.42347730149628</v>
      </c>
      <c r="G121" s="764">
        <f t="shared" si="22"/>
        <v>20.314587162827817</v>
      </c>
      <c r="H121" s="764">
        <f t="shared" si="22"/>
        <v>19.803560691951802</v>
      </c>
      <c r="I121" s="764">
        <f t="shared" si="22"/>
        <v>20.004970749772305</v>
      </c>
      <c r="J121" s="764">
        <f t="shared" si="22"/>
        <v>20.156499788472967</v>
      </c>
      <c r="K121" s="764">
        <f t="shared" si="22"/>
        <v>19.86517450323041</v>
      </c>
      <c r="L121" s="764">
        <f t="shared" si="22"/>
        <v>20.23038118380342</v>
      </c>
      <c r="M121" s="765">
        <f t="shared" si="23"/>
        <v>20.54412742682856</v>
      </c>
      <c r="N121" s="699"/>
      <c r="O121" s="755"/>
      <c r="P121" s="770" t="s">
        <v>177</v>
      </c>
      <c r="Q121" s="767">
        <f t="shared" si="24"/>
        <v>20.816257146879217</v>
      </c>
      <c r="S121"/>
      <c r="T121"/>
      <c r="U121"/>
      <c r="V121"/>
      <c r="W121"/>
    </row>
    <row r="122" spans="1:23" ht="13.5" thickBot="1">
      <c r="A122" s="768" t="s">
        <v>71</v>
      </c>
      <c r="B122" s="763">
        <f t="shared" si="25"/>
        <v>18.003180773185836</v>
      </c>
      <c r="C122" s="764">
        <f t="shared" si="25"/>
        <v>18.06283683012882</v>
      </c>
      <c r="D122" s="764">
        <f t="shared" si="26"/>
        <v>18.379556824448308</v>
      </c>
      <c r="E122" s="764">
        <f t="shared" si="22"/>
        <v>18.297199734249467</v>
      </c>
      <c r="F122" s="764">
        <f t="shared" si="22"/>
        <v>17.995771178569196</v>
      </c>
      <c r="G122" s="764">
        <f t="shared" si="22"/>
        <v>17.486192066534066</v>
      </c>
      <c r="H122" s="764">
        <f t="shared" si="22"/>
        <v>16.571410043802803</v>
      </c>
      <c r="I122" s="764">
        <f t="shared" si="22"/>
        <v>16.671128364837887</v>
      </c>
      <c r="J122" s="764">
        <f t="shared" si="22"/>
        <v>16.75505018032311</v>
      </c>
      <c r="K122" s="764">
        <f t="shared" si="22"/>
        <v>16.740516937226673</v>
      </c>
      <c r="L122" s="764">
        <f t="shared" si="22"/>
        <v>16.000174718017661</v>
      </c>
      <c r="M122" s="765">
        <f t="shared" si="23"/>
        <v>15.546246185854812</v>
      </c>
      <c r="N122" s="699"/>
      <c r="O122" s="755"/>
      <c r="P122" s="770" t="s">
        <v>71</v>
      </c>
      <c r="Q122" s="767">
        <f t="shared" si="24"/>
        <v>17.196734618720907</v>
      </c>
      <c r="S122"/>
      <c r="T122"/>
      <c r="U122"/>
      <c r="V122"/>
      <c r="W122"/>
    </row>
    <row r="123" spans="1:23" ht="13.5" thickBot="1">
      <c r="A123" s="771" t="s">
        <v>178</v>
      </c>
      <c r="B123" s="763">
        <f t="shared" si="25"/>
        <v>22.130556389674268</v>
      </c>
      <c r="C123" s="764">
        <f t="shared" si="25"/>
        <v>22.096222262014923</v>
      </c>
      <c r="D123" s="764">
        <f t="shared" si="26"/>
        <v>22.236007829800574</v>
      </c>
      <c r="E123" s="764">
        <f t="shared" si="22"/>
        <v>22.076588850061835</v>
      </c>
      <c r="F123" s="764">
        <f t="shared" si="22"/>
        <v>21.896601362147898</v>
      </c>
      <c r="G123" s="764">
        <f t="shared" si="22"/>
        <v>21.324287121651491</v>
      </c>
      <c r="H123" s="764">
        <f t="shared" si="22"/>
        <v>20.148530895509992</v>
      </c>
      <c r="I123" s="764">
        <f t="shared" si="22"/>
        <v>20.443543263988666</v>
      </c>
      <c r="J123" s="764">
        <f t="shared" si="22"/>
        <v>20.494424514683249</v>
      </c>
      <c r="K123" s="764">
        <f t="shared" si="22"/>
        <v>20.706248387670254</v>
      </c>
      <c r="L123" s="764">
        <f t="shared" si="22"/>
        <v>20.61815586447625</v>
      </c>
      <c r="M123" s="765">
        <f t="shared" si="23"/>
        <v>20.337731778704814</v>
      </c>
      <c r="N123" s="699"/>
      <c r="O123" s="755"/>
      <c r="P123" s="772" t="s">
        <v>178</v>
      </c>
      <c r="Q123" s="767">
        <f t="shared" si="24"/>
        <v>21.272614231159199</v>
      </c>
      <c r="S123"/>
      <c r="T123"/>
      <c r="U123"/>
      <c r="V123"/>
      <c r="W123"/>
    </row>
    <row r="124" spans="1:23" ht="13">
      <c r="A124" s="699"/>
      <c r="B124" s="699"/>
      <c r="C124" s="699"/>
      <c r="D124" s="699"/>
      <c r="E124" s="699"/>
      <c r="F124" s="699"/>
      <c r="G124" s="699"/>
      <c r="H124" s="699"/>
      <c r="I124" s="699"/>
      <c r="J124" s="699"/>
      <c r="K124" s="699"/>
      <c r="L124" s="699"/>
      <c r="M124" s="699"/>
      <c r="N124" s="699"/>
      <c r="O124" s="699"/>
      <c r="P124" s="699"/>
      <c r="Q124" s="699"/>
      <c r="S124"/>
      <c r="T124"/>
      <c r="U124"/>
      <c r="V124"/>
      <c r="W124"/>
    </row>
    <row r="125" spans="1:23" ht="16" thickBot="1">
      <c r="A125" s="754">
        <v>2024</v>
      </c>
      <c r="B125" s="755"/>
      <c r="C125" s="755"/>
      <c r="D125" s="755"/>
      <c r="E125" s="755"/>
      <c r="F125" s="755"/>
      <c r="G125" s="755"/>
      <c r="H125" s="755"/>
      <c r="I125" s="755"/>
      <c r="J125" s="755"/>
      <c r="K125" s="755"/>
      <c r="L125" s="755"/>
      <c r="M125" s="756" t="s">
        <v>180</v>
      </c>
      <c r="N125" s="699"/>
      <c r="O125" s="755"/>
      <c r="P125" s="754">
        <v>2024</v>
      </c>
      <c r="Q125" s="755"/>
      <c r="S125"/>
      <c r="T125"/>
      <c r="U125"/>
      <c r="V125"/>
      <c r="W125"/>
    </row>
    <row r="126" spans="1:23" ht="13.5" thickBot="1">
      <c r="A126" s="757"/>
      <c r="B126" s="758" t="s">
        <v>161</v>
      </c>
      <c r="C126" s="758" t="s">
        <v>162</v>
      </c>
      <c r="D126" s="758" t="s">
        <v>163</v>
      </c>
      <c r="E126" s="758" t="s">
        <v>164</v>
      </c>
      <c r="F126" s="758" t="s">
        <v>165</v>
      </c>
      <c r="G126" s="758" t="s">
        <v>166</v>
      </c>
      <c r="H126" s="758" t="s">
        <v>167</v>
      </c>
      <c r="I126" s="758" t="s">
        <v>168</v>
      </c>
      <c r="J126" s="758" t="s">
        <v>169</v>
      </c>
      <c r="K126" s="758" t="s">
        <v>170</v>
      </c>
      <c r="L126" s="758" t="s">
        <v>171</v>
      </c>
      <c r="M126" s="759" t="s">
        <v>172</v>
      </c>
      <c r="N126" s="699"/>
      <c r="O126" s="755"/>
      <c r="P126" s="760"/>
      <c r="Q126" s="761" t="s">
        <v>173</v>
      </c>
      <c r="S126"/>
      <c r="T126"/>
      <c r="U126"/>
      <c r="V126"/>
      <c r="W126"/>
    </row>
    <row r="127" spans="1:23" ht="13.5" thickBot="1">
      <c r="A127" s="762" t="s">
        <v>174</v>
      </c>
      <c r="B127" s="763">
        <f>(B59/1000)/1.02</f>
        <v>18.961374949244547</v>
      </c>
      <c r="C127" s="764">
        <f>(C59/1000)/1.02</f>
        <v>18.944298671866033</v>
      </c>
      <c r="D127" s="764">
        <f>(D59/1000)/1.02</f>
        <v>19.14872761739786</v>
      </c>
      <c r="E127" s="764">
        <f t="shared" ref="E127:L133" si="27">E59/1000/1.02</f>
        <v>19.173948407643543</v>
      </c>
      <c r="F127" s="764">
        <f t="shared" si="27"/>
        <v>19.234306742515642</v>
      </c>
      <c r="G127" s="764">
        <f t="shared" si="27"/>
        <v>19.391418763132517</v>
      </c>
      <c r="H127" s="764">
        <f t="shared" si="27"/>
        <v>19.294348130016051</v>
      </c>
      <c r="I127" s="764">
        <f t="shared" si="27"/>
        <v>19.271121600765635</v>
      </c>
      <c r="J127" s="764">
        <f t="shared" si="27"/>
        <v>19.405963604189584</v>
      </c>
      <c r="K127" s="764">
        <f t="shared" si="27"/>
        <v>19.875383685194997</v>
      </c>
      <c r="L127" s="764">
        <f t="shared" si="27"/>
        <v>0</v>
      </c>
      <c r="M127" s="765">
        <f t="shared" ref="M127:M133" si="28">(M59/1000)/1.02</f>
        <v>0</v>
      </c>
      <c r="N127" s="699"/>
      <c r="O127" s="755"/>
      <c r="P127" s="766" t="s">
        <v>174</v>
      </c>
      <c r="Q127" s="767">
        <f t="shared" ref="Q127:Q133" si="29">(Q59/1000)/1.02</f>
        <v>0</v>
      </c>
      <c r="S127"/>
      <c r="T127"/>
      <c r="U127"/>
      <c r="V127"/>
      <c r="W127"/>
    </row>
    <row r="128" spans="1:23" ht="13.5" thickBot="1">
      <c r="A128" s="768" t="s">
        <v>179</v>
      </c>
      <c r="B128" s="763">
        <f t="shared" ref="B128:C133" si="30">(B60/1000)/1.02</f>
        <v>18.720553873435676</v>
      </c>
      <c r="C128" s="764">
        <f t="shared" si="30"/>
        <v>19.021579660520931</v>
      </c>
      <c r="D128" s="764">
        <f t="shared" ref="D128:D133" si="31">D60/1000/1.02</f>
        <v>18.823749656165777</v>
      </c>
      <c r="E128" s="764">
        <f t="shared" si="27"/>
        <v>18.511775306489707</v>
      </c>
      <c r="F128" s="764">
        <f t="shared" si="27"/>
        <v>17.745507664276278</v>
      </c>
      <c r="G128" s="764">
        <f t="shared" si="27"/>
        <v>18.353262775508036</v>
      </c>
      <c r="H128" s="764">
        <f t="shared" si="27"/>
        <v>18.956285574881868</v>
      </c>
      <c r="I128" s="764">
        <f t="shared" si="27"/>
        <v>18.572427134096319</v>
      </c>
      <c r="J128" s="764">
        <f t="shared" si="27"/>
        <v>19.444517010539752</v>
      </c>
      <c r="K128" s="764">
        <f t="shared" si="27"/>
        <v>19.840500979696888</v>
      </c>
      <c r="L128" s="764">
        <f t="shared" si="27"/>
        <v>0</v>
      </c>
      <c r="M128" s="765">
        <f t="shared" si="28"/>
        <v>0</v>
      </c>
      <c r="N128" s="699"/>
      <c r="O128" s="755"/>
      <c r="P128" s="769" t="s">
        <v>179</v>
      </c>
      <c r="Q128" s="767">
        <f t="shared" si="29"/>
        <v>0</v>
      </c>
      <c r="S128"/>
      <c r="T128"/>
      <c r="U128"/>
      <c r="V128"/>
      <c r="W128"/>
    </row>
    <row r="129" spans="1:23" ht="13.5" thickBot="1">
      <c r="A129" s="768" t="s">
        <v>175</v>
      </c>
      <c r="B129" s="763">
        <f t="shared" si="30"/>
        <v>20.474860222545296</v>
      </c>
      <c r="C129" s="764">
        <f t="shared" si="30"/>
        <v>20.197648530741205</v>
      </c>
      <c r="D129" s="764">
        <f t="shared" si="31"/>
        <v>20.326489522160863</v>
      </c>
      <c r="E129" s="764">
        <f t="shared" si="27"/>
        <v>20.372034178690132</v>
      </c>
      <c r="F129" s="764">
        <f t="shared" si="27"/>
        <v>20.305363244500462</v>
      </c>
      <c r="G129" s="764">
        <f t="shared" si="27"/>
        <v>20.311468544381075</v>
      </c>
      <c r="H129" s="764">
        <f t="shared" si="27"/>
        <v>20.372530406171229</v>
      </c>
      <c r="I129" s="764">
        <f t="shared" si="27"/>
        <v>20.472127965946896</v>
      </c>
      <c r="J129" s="764">
        <f t="shared" si="27"/>
        <v>20.620376925408795</v>
      </c>
      <c r="K129" s="764">
        <f t="shared" si="27"/>
        <v>21.254510846963612</v>
      </c>
      <c r="L129" s="764">
        <f t="shared" si="27"/>
        <v>0</v>
      </c>
      <c r="M129" s="765">
        <f t="shared" si="28"/>
        <v>0</v>
      </c>
      <c r="N129" s="699"/>
      <c r="O129" s="755"/>
      <c r="P129" s="770" t="s">
        <v>175</v>
      </c>
      <c r="Q129" s="767">
        <f t="shared" si="29"/>
        <v>0</v>
      </c>
      <c r="S129"/>
      <c r="T129"/>
      <c r="U129"/>
      <c r="V129"/>
      <c r="W129"/>
    </row>
    <row r="130" spans="1:23" ht="13.5" thickBot="1">
      <c r="A130" s="768" t="s">
        <v>176</v>
      </c>
      <c r="B130" s="763">
        <f t="shared" si="30"/>
        <v>20.260576563524186</v>
      </c>
      <c r="C130" s="764">
        <f t="shared" si="30"/>
        <v>19.92135482058184</v>
      </c>
      <c r="D130" s="764">
        <f t="shared" si="31"/>
        <v>20.075106724335381</v>
      </c>
      <c r="E130" s="764">
        <f t="shared" si="27"/>
        <v>20.047987393485695</v>
      </c>
      <c r="F130" s="764">
        <f t="shared" si="27"/>
        <v>19.972195945732185</v>
      </c>
      <c r="G130" s="764">
        <f t="shared" si="27"/>
        <v>20.071277677367377</v>
      </c>
      <c r="H130" s="764">
        <f t="shared" si="27"/>
        <v>20.169120413163327</v>
      </c>
      <c r="I130" s="764">
        <f t="shared" si="27"/>
        <v>20.320035371884135</v>
      </c>
      <c r="J130" s="764">
        <f t="shared" si="27"/>
        <v>20.489950601912451</v>
      </c>
      <c r="K130" s="764">
        <f t="shared" si="27"/>
        <v>21.038866953242255</v>
      </c>
      <c r="L130" s="764">
        <f t="shared" si="27"/>
        <v>0</v>
      </c>
      <c r="M130" s="765">
        <f t="shared" si="28"/>
        <v>0</v>
      </c>
      <c r="N130" s="699"/>
      <c r="O130" s="755"/>
      <c r="P130" s="770" t="s">
        <v>176</v>
      </c>
      <c r="Q130" s="767">
        <f t="shared" si="29"/>
        <v>0</v>
      </c>
      <c r="S130"/>
      <c r="T130"/>
      <c r="U130"/>
      <c r="V130"/>
      <c r="W130"/>
    </row>
    <row r="131" spans="1:23" ht="13.5" thickBot="1">
      <c r="A131" s="768" t="s">
        <v>177</v>
      </c>
      <c r="B131" s="763">
        <f t="shared" si="30"/>
        <v>20.62543069033817</v>
      </c>
      <c r="C131" s="764">
        <f t="shared" si="30"/>
        <v>20.386904764765966</v>
      </c>
      <c r="D131" s="764">
        <f t="shared" si="31"/>
        <v>20.185482386582073</v>
      </c>
      <c r="E131" s="764">
        <f t="shared" si="27"/>
        <v>20.250166927399892</v>
      </c>
      <c r="F131" s="764">
        <f t="shared" si="27"/>
        <v>20.131355689357196</v>
      </c>
      <c r="G131" s="764">
        <f t="shared" si="27"/>
        <v>20.494242027809001</v>
      </c>
      <c r="H131" s="764">
        <f t="shared" si="27"/>
        <v>20.025242786496403</v>
      </c>
      <c r="I131" s="764">
        <f t="shared" si="27"/>
        <v>20.10821723778653</v>
      </c>
      <c r="J131" s="764">
        <f t="shared" si="27"/>
        <v>20.17063615640636</v>
      </c>
      <c r="K131" s="764">
        <f t="shared" si="27"/>
        <v>20.802630848736239</v>
      </c>
      <c r="L131" s="764">
        <f t="shared" si="27"/>
        <v>0</v>
      </c>
      <c r="M131" s="765">
        <f t="shared" si="28"/>
        <v>0</v>
      </c>
      <c r="N131" s="699"/>
      <c r="O131" s="755"/>
      <c r="P131" s="770" t="s">
        <v>177</v>
      </c>
      <c r="Q131" s="767">
        <f t="shared" si="29"/>
        <v>0</v>
      </c>
      <c r="S131"/>
      <c r="T131"/>
      <c r="U131"/>
      <c r="V131"/>
      <c r="W131"/>
    </row>
    <row r="132" spans="1:23" ht="13.5" thickBot="1">
      <c r="A132" s="768" t="s">
        <v>71</v>
      </c>
      <c r="B132" s="763">
        <f t="shared" si="30"/>
        <v>16.00608514270391</v>
      </c>
      <c r="C132" s="764">
        <f t="shared" si="30"/>
        <v>16.477109972209632</v>
      </c>
      <c r="D132" s="764">
        <f t="shared" si="31"/>
        <v>16.722506642228812</v>
      </c>
      <c r="E132" s="764">
        <f t="shared" si="27"/>
        <v>16.868443503606173</v>
      </c>
      <c r="F132" s="764">
        <f t="shared" si="27"/>
        <v>16.990268083656613</v>
      </c>
      <c r="G132" s="764">
        <f t="shared" si="27"/>
        <v>17.191340052683678</v>
      </c>
      <c r="H132" s="764">
        <f t="shared" si="27"/>
        <v>17.268198417330886</v>
      </c>
      <c r="I132" s="764">
        <f t="shared" si="27"/>
        <v>17.161483590417795</v>
      </c>
      <c r="J132" s="764">
        <f t="shared" si="27"/>
        <v>17.207965882905825</v>
      </c>
      <c r="K132" s="764">
        <f t="shared" si="27"/>
        <v>17.661998735029133</v>
      </c>
      <c r="L132" s="764">
        <f t="shared" si="27"/>
        <v>0</v>
      </c>
      <c r="M132" s="765">
        <f t="shared" si="28"/>
        <v>0</v>
      </c>
      <c r="N132" s="699"/>
      <c r="O132" s="755"/>
      <c r="P132" s="770" t="s">
        <v>71</v>
      </c>
      <c r="Q132" s="767">
        <f t="shared" si="29"/>
        <v>0</v>
      </c>
      <c r="S132"/>
      <c r="T132"/>
      <c r="U132"/>
      <c r="V132"/>
      <c r="W132"/>
    </row>
    <row r="133" spans="1:23" ht="13.5" thickBot="1">
      <c r="A133" s="771" t="s">
        <v>178</v>
      </c>
      <c r="B133" s="763">
        <f t="shared" si="30"/>
        <v>20.573855455302763</v>
      </c>
      <c r="C133" s="764">
        <f t="shared" si="30"/>
        <v>20.345376013504922</v>
      </c>
      <c r="D133" s="764">
        <f t="shared" si="31"/>
        <v>20.377403182170877</v>
      </c>
      <c r="E133" s="764">
        <f t="shared" si="27"/>
        <v>20.24133279818259</v>
      </c>
      <c r="F133" s="764">
        <f t="shared" si="27"/>
        <v>20.129090058686852</v>
      </c>
      <c r="G133" s="764">
        <f t="shared" si="27"/>
        <v>20.251557564215187</v>
      </c>
      <c r="H133" s="764">
        <f t="shared" si="27"/>
        <v>20.104889196125871</v>
      </c>
      <c r="I133" s="764">
        <f t="shared" si="27"/>
        <v>20.057743968377363</v>
      </c>
      <c r="J133" s="764">
        <f t="shared" si="27"/>
        <v>20.206390577520953</v>
      </c>
      <c r="K133" s="764">
        <f t="shared" si="27"/>
        <v>20.613511290252095</v>
      </c>
      <c r="L133" s="764">
        <f t="shared" si="27"/>
        <v>0</v>
      </c>
      <c r="M133" s="765">
        <f t="shared" si="28"/>
        <v>0</v>
      </c>
      <c r="N133" s="699"/>
      <c r="O133" s="755"/>
      <c r="P133" s="772" t="s">
        <v>178</v>
      </c>
      <c r="Q133" s="767">
        <f t="shared" si="29"/>
        <v>0</v>
      </c>
      <c r="S133"/>
      <c r="T133"/>
      <c r="U133"/>
      <c r="V133"/>
      <c r="W133"/>
    </row>
    <row r="134" spans="1:23" ht="13">
      <c r="A134" s="699"/>
      <c r="B134" s="699"/>
      <c r="C134" s="699"/>
      <c r="D134" s="699"/>
      <c r="E134" s="699"/>
      <c r="F134" s="699"/>
      <c r="G134" s="699"/>
      <c r="H134" s="699"/>
      <c r="I134" s="699"/>
      <c r="J134" s="699"/>
      <c r="K134" s="699"/>
      <c r="L134" s="699"/>
      <c r="M134" s="699"/>
      <c r="N134" s="699"/>
      <c r="O134" s="699"/>
      <c r="P134" s="699"/>
      <c r="Q134" s="699"/>
      <c r="S134"/>
      <c r="T134"/>
      <c r="U134"/>
      <c r="V134"/>
      <c r="W134"/>
    </row>
    <row r="135" spans="1:23" ht="13">
      <c r="A135" s="699"/>
      <c r="B135" s="699"/>
      <c r="C135" s="699"/>
      <c r="D135" s="699"/>
      <c r="E135" s="699"/>
      <c r="F135" s="699"/>
      <c r="G135" s="699"/>
      <c r="H135" s="699"/>
      <c r="I135" s="699"/>
      <c r="J135" s="699"/>
      <c r="K135" s="699"/>
      <c r="L135" s="699"/>
      <c r="M135" s="699"/>
      <c r="N135" s="699"/>
      <c r="O135" s="699"/>
      <c r="P135" s="699"/>
      <c r="Q135" s="699"/>
      <c r="S135"/>
      <c r="T135"/>
      <c r="U135"/>
      <c r="V135"/>
      <c r="W135"/>
    </row>
    <row r="136" spans="1:23" ht="13">
      <c r="A136" s="699"/>
      <c r="B136" s="699"/>
      <c r="C136" s="699"/>
      <c r="D136" s="699"/>
      <c r="E136" s="699"/>
      <c r="F136" s="699"/>
      <c r="G136" s="699"/>
      <c r="H136" s="699"/>
      <c r="I136" s="699"/>
      <c r="J136" s="699"/>
      <c r="K136" s="699"/>
      <c r="L136" s="699"/>
      <c r="M136" s="699"/>
      <c r="N136" s="699"/>
      <c r="O136" s="699"/>
      <c r="P136" s="699"/>
      <c r="Q136" s="699"/>
      <c r="S136"/>
      <c r="T136"/>
      <c r="U136"/>
      <c r="V136"/>
      <c r="W136"/>
    </row>
    <row r="137" spans="1:23" ht="13">
      <c r="A137" s="699"/>
      <c r="B137" s="699"/>
      <c r="C137" s="699"/>
      <c r="D137" s="699"/>
      <c r="E137" s="699"/>
      <c r="F137" s="699"/>
      <c r="G137" s="699"/>
      <c r="H137" s="699"/>
      <c r="I137" s="699"/>
      <c r="J137" s="699"/>
      <c r="K137" s="699"/>
      <c r="L137" s="699"/>
      <c r="M137" s="699"/>
      <c r="N137" s="699"/>
      <c r="O137" s="699"/>
      <c r="P137" s="699"/>
      <c r="Q137" s="699"/>
      <c r="S137"/>
      <c r="T137"/>
      <c r="U137"/>
      <c r="V137"/>
      <c r="W137"/>
    </row>
    <row r="138" spans="1:23" ht="23.5">
      <c r="A138" s="751" t="s">
        <v>475</v>
      </c>
      <c r="B138" s="701"/>
      <c r="C138" s="701"/>
      <c r="D138" s="701"/>
      <c r="E138" s="701"/>
      <c r="F138" s="699"/>
      <c r="G138" s="699"/>
      <c r="H138" s="699"/>
      <c r="I138" s="699"/>
      <c r="J138" s="699"/>
      <c r="K138" s="699"/>
      <c r="L138" s="699"/>
      <c r="M138" s="699"/>
      <c r="N138" s="699"/>
      <c r="O138" s="699"/>
      <c r="P138" s="699"/>
      <c r="Q138" s="699"/>
      <c r="S138"/>
      <c r="T138"/>
      <c r="U138"/>
      <c r="V138"/>
      <c r="W138"/>
    </row>
    <row r="139" spans="1:23" ht="15.5">
      <c r="A139" s="699"/>
      <c r="B139" s="699"/>
      <c r="C139" s="699"/>
      <c r="D139" s="699"/>
      <c r="E139" s="699"/>
      <c r="F139" s="773"/>
      <c r="G139" s="699"/>
      <c r="H139" s="699"/>
      <c r="I139" s="699"/>
      <c r="J139" s="699"/>
      <c r="K139" s="699"/>
      <c r="L139" s="699"/>
      <c r="M139" s="773"/>
      <c r="N139" s="699"/>
      <c r="O139" s="699"/>
      <c r="P139" s="699"/>
      <c r="Q139" s="774" t="s">
        <v>93</v>
      </c>
      <c r="S139"/>
      <c r="T139"/>
      <c r="U139"/>
      <c r="V139"/>
      <c r="W139"/>
    </row>
    <row r="140" spans="1:23" ht="13">
      <c r="A140" s="699"/>
      <c r="B140" s="699"/>
      <c r="C140" s="699"/>
      <c r="D140" s="699"/>
      <c r="E140" s="699"/>
      <c r="F140" s="699"/>
      <c r="G140" s="699"/>
      <c r="H140" s="699"/>
      <c r="I140" s="699"/>
      <c r="J140" s="699"/>
      <c r="K140" s="699"/>
      <c r="L140" s="699"/>
      <c r="M140" s="699"/>
      <c r="N140" s="699"/>
      <c r="O140" s="699"/>
      <c r="P140" s="699"/>
      <c r="Q140" s="699"/>
      <c r="S140"/>
      <c r="T140"/>
      <c r="U140"/>
    </row>
    <row r="141" spans="1:23" ht="16" thickBot="1">
      <c r="A141" s="775">
        <v>2019</v>
      </c>
      <c r="B141" s="776"/>
      <c r="C141" s="776" t="s">
        <v>181</v>
      </c>
      <c r="D141" s="776"/>
      <c r="E141" s="776"/>
      <c r="F141" s="776"/>
      <c r="G141" s="776"/>
      <c r="H141" s="776"/>
      <c r="I141" s="776"/>
      <c r="J141" s="776"/>
      <c r="K141" s="776"/>
      <c r="L141" s="776"/>
      <c r="M141" s="777" t="s">
        <v>93</v>
      </c>
      <c r="N141" s="776"/>
      <c r="O141" s="776"/>
      <c r="P141" s="775">
        <v>2019</v>
      </c>
      <c r="Q141" s="776"/>
      <c r="S141"/>
      <c r="T141"/>
      <c r="U141"/>
    </row>
    <row r="142" spans="1:23" ht="13.5" thickBot="1">
      <c r="A142" s="778"/>
      <c r="B142" s="779" t="s">
        <v>161</v>
      </c>
      <c r="C142" s="779" t="s">
        <v>162</v>
      </c>
      <c r="D142" s="779" t="s">
        <v>163</v>
      </c>
      <c r="E142" s="779" t="s">
        <v>164</v>
      </c>
      <c r="F142" s="779" t="s">
        <v>165</v>
      </c>
      <c r="G142" s="779" t="s">
        <v>166</v>
      </c>
      <c r="H142" s="779" t="s">
        <v>167</v>
      </c>
      <c r="I142" s="779" t="s">
        <v>168</v>
      </c>
      <c r="J142" s="779" t="s">
        <v>169</v>
      </c>
      <c r="K142" s="779" t="s">
        <v>170</v>
      </c>
      <c r="L142" s="779" t="s">
        <v>171</v>
      </c>
      <c r="M142" s="780" t="s">
        <v>172</v>
      </c>
      <c r="N142" s="776"/>
      <c r="O142" s="776"/>
      <c r="P142" s="778"/>
      <c r="Q142" s="780" t="s">
        <v>173</v>
      </c>
      <c r="S142"/>
      <c r="T142"/>
      <c r="U142"/>
    </row>
    <row r="143" spans="1:23" ht="13.5" thickBot="1">
      <c r="A143" s="781" t="s">
        <v>174</v>
      </c>
      <c r="B143" s="782">
        <f>B77*0.518</f>
        <v>6.6512236785150636</v>
      </c>
      <c r="C143" s="782">
        <f t="shared" ref="C143:M143" si="32">C77*0.518</f>
        <v>6.4415692231332429</v>
      </c>
      <c r="D143" s="782">
        <f t="shared" si="32"/>
        <v>6.451390186188064</v>
      </c>
      <c r="E143" s="782">
        <f t="shared" si="32"/>
        <v>6.3159437529405134</v>
      </c>
      <c r="F143" s="782">
        <f t="shared" si="32"/>
        <v>6.2696934876512316</v>
      </c>
      <c r="G143" s="782">
        <f t="shared" si="32"/>
        <v>6.0886232691403466</v>
      </c>
      <c r="H143" s="782">
        <f t="shared" si="32"/>
        <v>5.7341366685113497</v>
      </c>
      <c r="I143" s="782">
        <f t="shared" si="32"/>
        <v>5.9924644788695645</v>
      </c>
      <c r="J143" s="782">
        <f t="shared" si="32"/>
        <v>5.9395157551697038</v>
      </c>
      <c r="K143" s="782">
        <f t="shared" si="32"/>
        <v>5.9913963226332685</v>
      </c>
      <c r="L143" s="782">
        <f t="shared" si="32"/>
        <v>6.1544168764437037</v>
      </c>
      <c r="M143" s="783">
        <f t="shared" si="32"/>
        <v>6.2070157850332679</v>
      </c>
      <c r="N143" s="776"/>
      <c r="O143" s="776"/>
      <c r="P143" s="784" t="s">
        <v>174</v>
      </c>
      <c r="Q143" s="785">
        <f>Q77*0.518</f>
        <v>6.181004161957703</v>
      </c>
      <c r="S143"/>
      <c r="T143"/>
      <c r="U143"/>
    </row>
    <row r="144" spans="1:23" ht="13">
      <c r="A144" s="786" t="s">
        <v>179</v>
      </c>
      <c r="B144" s="787">
        <f>B78*0.539</f>
        <v>6.8633878007173008</v>
      </c>
      <c r="C144" s="788">
        <f t="shared" ref="C144:M144" si="33">C78*0.539</f>
        <v>6.8860365729283552</v>
      </c>
      <c r="D144" s="788">
        <f t="shared" si="33"/>
        <v>6.5525732707412718</v>
      </c>
      <c r="E144" s="788">
        <f t="shared" si="33"/>
        <v>6.6038418696597052</v>
      </c>
      <c r="F144" s="788">
        <f t="shared" si="33"/>
        <v>6.5063513236067312</v>
      </c>
      <c r="G144" s="788">
        <f t="shared" si="33"/>
        <v>6.2278649878660346</v>
      </c>
      <c r="H144" s="788">
        <f t="shared" si="33"/>
        <v>5.889505759521672</v>
      </c>
      <c r="I144" s="788">
        <f t="shared" si="33"/>
        <v>6.3488751521189153</v>
      </c>
      <c r="J144" s="788">
        <f t="shared" si="33"/>
        <v>6.1123397558866355</v>
      </c>
      <c r="K144" s="788">
        <f t="shared" si="33"/>
        <v>6.373092968950707</v>
      </c>
      <c r="L144" s="788">
        <f t="shared" si="33"/>
        <v>6.5133510708061015</v>
      </c>
      <c r="M144" s="788">
        <f t="shared" si="33"/>
        <v>6.4531077640527901</v>
      </c>
      <c r="N144" s="776"/>
      <c r="O144" s="776"/>
      <c r="P144" s="789" t="s">
        <v>179</v>
      </c>
      <c r="Q144" s="790">
        <f>Q78*0.539</f>
        <v>6.4149255437156079</v>
      </c>
      <c r="S144"/>
      <c r="T144"/>
      <c r="U144"/>
    </row>
    <row r="145" spans="1:21" ht="13">
      <c r="A145" s="791" t="s">
        <v>175</v>
      </c>
      <c r="B145" s="792">
        <f>B79*0.533</f>
        <v>7.3317502396178824</v>
      </c>
      <c r="C145" s="793">
        <f t="shared" ref="C145:M146" si="34">C79*0.533</f>
        <v>7.0142831886165053</v>
      </c>
      <c r="D145" s="793">
        <f t="shared" si="34"/>
        <v>6.9761645254627513</v>
      </c>
      <c r="E145" s="793">
        <f t="shared" si="34"/>
        <v>6.7680594349373644</v>
      </c>
      <c r="F145" s="793">
        <f t="shared" si="34"/>
        <v>6.6439478306707969</v>
      </c>
      <c r="G145" s="793">
        <f t="shared" si="34"/>
        <v>6.3901875901613963</v>
      </c>
      <c r="H145" s="793">
        <f t="shared" si="34"/>
        <v>6.0463649885985609</v>
      </c>
      <c r="I145" s="793">
        <f t="shared" si="34"/>
        <v>6.4476368221949363</v>
      </c>
      <c r="J145" s="793">
        <f t="shared" si="34"/>
        <v>6.337696832220546</v>
      </c>
      <c r="K145" s="793">
        <f t="shared" si="34"/>
        <v>6.4791826778165618</v>
      </c>
      <c r="L145" s="793">
        <f t="shared" si="34"/>
        <v>6.686241047746611</v>
      </c>
      <c r="M145" s="793">
        <f t="shared" si="34"/>
        <v>6.7519752308248027</v>
      </c>
      <c r="N145" s="776"/>
      <c r="O145" s="776"/>
      <c r="P145" s="794" t="s">
        <v>175</v>
      </c>
      <c r="Q145" s="795">
        <f>Q79*0.533</f>
        <v>6.6556685724332576</v>
      </c>
      <c r="S145"/>
      <c r="T145"/>
      <c r="U145"/>
    </row>
    <row r="146" spans="1:21" ht="13">
      <c r="A146" s="791" t="s">
        <v>176</v>
      </c>
      <c r="B146" s="792">
        <f>B80*0.533</f>
        <v>7.2505074634497442</v>
      </c>
      <c r="C146" s="793">
        <f t="shared" si="34"/>
        <v>6.8932808752377088</v>
      </c>
      <c r="D146" s="793">
        <f t="shared" si="34"/>
        <v>6.8768717029384394</v>
      </c>
      <c r="E146" s="793">
        <f t="shared" si="34"/>
        <v>6.6556626595436708</v>
      </c>
      <c r="F146" s="793">
        <f t="shared" si="34"/>
        <v>6.4870110427835055</v>
      </c>
      <c r="G146" s="793">
        <f t="shared" si="34"/>
        <v>6.1721828851508702</v>
      </c>
      <c r="H146" s="793">
        <f t="shared" si="34"/>
        <v>5.8610469037100819</v>
      </c>
      <c r="I146" s="793">
        <f t="shared" si="34"/>
        <v>6.3341838431940198</v>
      </c>
      <c r="J146" s="793">
        <f t="shared" si="34"/>
        <v>6.1931971260488892</v>
      </c>
      <c r="K146" s="793">
        <f t="shared" si="34"/>
        <v>6.43303677836807</v>
      </c>
      <c r="L146" s="793">
        <f t="shared" si="34"/>
        <v>6.6444383328458319</v>
      </c>
      <c r="M146" s="793">
        <f t="shared" si="34"/>
        <v>6.7293390372215054</v>
      </c>
      <c r="N146" s="776"/>
      <c r="O146" s="776"/>
      <c r="P146" s="794" t="s">
        <v>176</v>
      </c>
      <c r="Q146" s="795">
        <f>Q80*0.533</f>
        <v>6.5302250992155537</v>
      </c>
      <c r="S146"/>
      <c r="T146"/>
      <c r="U146"/>
    </row>
    <row r="147" spans="1:21" ht="13">
      <c r="A147" s="791" t="s">
        <v>177</v>
      </c>
      <c r="B147" s="792">
        <f>B81*0.533</f>
        <v>0</v>
      </c>
      <c r="C147" s="793">
        <f t="shared" ref="C147:M147" si="35">C81*0.521</f>
        <v>0</v>
      </c>
      <c r="D147" s="793">
        <f t="shared" si="35"/>
        <v>0</v>
      </c>
      <c r="E147" s="793">
        <f t="shared" si="35"/>
        <v>0</v>
      </c>
      <c r="F147" s="793">
        <f t="shared" si="35"/>
        <v>0</v>
      </c>
      <c r="G147" s="793">
        <f t="shared" si="35"/>
        <v>6.0513941634727537</v>
      </c>
      <c r="H147" s="793">
        <f t="shared" si="35"/>
        <v>5.2164563137254891</v>
      </c>
      <c r="I147" s="793">
        <f t="shared" si="35"/>
        <v>5.8387754901960776</v>
      </c>
      <c r="J147" s="793">
        <f t="shared" si="35"/>
        <v>0</v>
      </c>
      <c r="K147" s="793">
        <f t="shared" si="35"/>
        <v>0</v>
      </c>
      <c r="L147" s="793">
        <f t="shared" si="35"/>
        <v>0</v>
      </c>
      <c r="M147" s="793">
        <f t="shared" si="35"/>
        <v>0</v>
      </c>
      <c r="N147" s="776"/>
      <c r="O147" s="776"/>
      <c r="P147" s="794" t="s">
        <v>177</v>
      </c>
      <c r="Q147" s="795">
        <f>Q81*0.521</f>
        <v>6.2433336289154377</v>
      </c>
      <c r="S147"/>
      <c r="T147"/>
      <c r="U147"/>
    </row>
    <row r="148" spans="1:21" ht="13">
      <c r="A148" s="791" t="s">
        <v>71</v>
      </c>
      <c r="B148" s="792">
        <f>B82*0.521</f>
        <v>5.6270223307308553</v>
      </c>
      <c r="C148" s="793">
        <f t="shared" ref="C148:M148" si="36">C82*0.487</f>
        <v>5.0925365501071767</v>
      </c>
      <c r="D148" s="793">
        <f t="shared" si="36"/>
        <v>5.2073495488219557</v>
      </c>
      <c r="E148" s="793">
        <f t="shared" si="36"/>
        <v>5.1628042060639343</v>
      </c>
      <c r="F148" s="793">
        <f t="shared" si="36"/>
        <v>5.1958844106913933</v>
      </c>
      <c r="G148" s="793">
        <f t="shared" si="36"/>
        <v>5.110064155412859</v>
      </c>
      <c r="H148" s="793">
        <f t="shared" si="36"/>
        <v>4.7642450717646536</v>
      </c>
      <c r="I148" s="793">
        <f t="shared" si="36"/>
        <v>4.8406149024506107</v>
      </c>
      <c r="J148" s="793">
        <f t="shared" si="36"/>
        <v>4.8062692228330928</v>
      </c>
      <c r="K148" s="793">
        <f t="shared" si="36"/>
        <v>4.8734514055274154</v>
      </c>
      <c r="L148" s="793">
        <f t="shared" si="36"/>
        <v>4.8957702769648215</v>
      </c>
      <c r="M148" s="793">
        <f t="shared" si="36"/>
        <v>4.9257053533335808</v>
      </c>
      <c r="N148" s="776"/>
      <c r="O148" s="776"/>
      <c r="P148" s="794" t="s">
        <v>71</v>
      </c>
      <c r="Q148" s="795">
        <f>Q82*0.487</f>
        <v>5.0035552662301104</v>
      </c>
      <c r="S148"/>
      <c r="T148"/>
      <c r="U148"/>
    </row>
    <row r="149" spans="1:21" ht="13.5" thickBot="1">
      <c r="A149" s="796" t="s">
        <v>178</v>
      </c>
      <c r="B149" s="792">
        <f>B83*0.487</f>
        <v>6.4583753873493137</v>
      </c>
      <c r="C149" s="797">
        <f t="shared" ref="C149:M149" si="37">C83*0.518</f>
        <v>6.7565276409610764</v>
      </c>
      <c r="D149" s="797">
        <f t="shared" si="37"/>
        <v>6.7956759302339016</v>
      </c>
      <c r="E149" s="797">
        <f t="shared" si="37"/>
        <v>6.7563120592570369</v>
      </c>
      <c r="F149" s="797">
        <f t="shared" si="37"/>
        <v>6.7245139450251425</v>
      </c>
      <c r="G149" s="797">
        <f t="shared" si="37"/>
        <v>6.6244309201825766</v>
      </c>
      <c r="H149" s="797">
        <f t="shared" si="37"/>
        <v>6.3346731763596997</v>
      </c>
      <c r="I149" s="797">
        <f t="shared" si="37"/>
        <v>6.4539655344005196</v>
      </c>
      <c r="J149" s="797">
        <f t="shared" si="37"/>
        <v>6.518974375587721</v>
      </c>
      <c r="K149" s="797">
        <f t="shared" si="37"/>
        <v>6.5333856413470821</v>
      </c>
      <c r="L149" s="797">
        <f t="shared" si="37"/>
        <v>6.6537407326659768</v>
      </c>
      <c r="M149" s="797">
        <f t="shared" si="37"/>
        <v>6.6851684091208776</v>
      </c>
      <c r="N149" s="776"/>
      <c r="O149" s="776"/>
      <c r="P149" s="798" t="s">
        <v>178</v>
      </c>
      <c r="Q149" s="799">
        <f>Q83*0.518</f>
        <v>6.6386322104113678</v>
      </c>
      <c r="S149"/>
      <c r="T149"/>
      <c r="U149"/>
    </row>
    <row r="150" spans="1:21" ht="13">
      <c r="A150" s="699"/>
      <c r="B150" s="699"/>
      <c r="C150" s="699"/>
      <c r="D150" s="699"/>
      <c r="E150" s="699"/>
      <c r="F150" s="699"/>
      <c r="G150" s="699"/>
      <c r="H150" s="699"/>
      <c r="I150" s="699"/>
      <c r="J150" s="699"/>
      <c r="K150" s="699"/>
      <c r="L150" s="699"/>
      <c r="M150" s="699"/>
      <c r="N150" s="699"/>
      <c r="O150" s="699"/>
      <c r="P150" s="699"/>
      <c r="Q150" s="699"/>
    </row>
    <row r="151" spans="1:21" ht="16" thickBot="1">
      <c r="A151" s="775">
        <v>2020</v>
      </c>
      <c r="B151" s="776"/>
      <c r="C151" s="776" t="s">
        <v>181</v>
      </c>
      <c r="D151" s="776"/>
      <c r="E151" s="776"/>
      <c r="F151" s="776"/>
      <c r="G151" s="776"/>
      <c r="H151" s="776"/>
      <c r="I151" s="776"/>
      <c r="J151" s="776"/>
      <c r="K151" s="776"/>
      <c r="L151" s="776"/>
      <c r="M151" s="777" t="s">
        <v>93</v>
      </c>
      <c r="N151" s="776"/>
      <c r="O151" s="776"/>
      <c r="P151" s="775">
        <v>2020</v>
      </c>
      <c r="Q151" s="776"/>
    </row>
    <row r="152" spans="1:21" ht="13.5" thickBot="1">
      <c r="A152" s="778"/>
      <c r="B152" s="779" t="s">
        <v>161</v>
      </c>
      <c r="C152" s="779" t="s">
        <v>162</v>
      </c>
      <c r="D152" s="779" t="s">
        <v>163</v>
      </c>
      <c r="E152" s="779" t="s">
        <v>164</v>
      </c>
      <c r="F152" s="779" t="s">
        <v>165</v>
      </c>
      <c r="G152" s="779" t="s">
        <v>166</v>
      </c>
      <c r="H152" s="779" t="s">
        <v>167</v>
      </c>
      <c r="I152" s="779" t="s">
        <v>168</v>
      </c>
      <c r="J152" s="779" t="s">
        <v>169</v>
      </c>
      <c r="K152" s="779" t="s">
        <v>170</v>
      </c>
      <c r="L152" s="779" t="s">
        <v>171</v>
      </c>
      <c r="M152" s="780" t="s">
        <v>172</v>
      </c>
      <c r="N152" s="776"/>
      <c r="O152" s="776"/>
      <c r="P152" s="778"/>
      <c r="Q152" s="780" t="s">
        <v>173</v>
      </c>
    </row>
    <row r="153" spans="1:21" ht="13.5" thickBot="1">
      <c r="A153" s="781" t="s">
        <v>174</v>
      </c>
      <c r="B153" s="782">
        <f>B87*0.518</f>
        <v>6.2432549254901968</v>
      </c>
      <c r="C153" s="782">
        <f t="shared" ref="C153:M153" si="38">C87*0.518</f>
        <v>6.2954013661251524</v>
      </c>
      <c r="D153" s="782">
        <f t="shared" si="38"/>
        <v>6.1378683296860528</v>
      </c>
      <c r="E153" s="782">
        <f t="shared" si="38"/>
        <v>5.8925579083380661</v>
      </c>
      <c r="F153" s="782">
        <f t="shared" si="38"/>
        <v>5.8311906766516834</v>
      </c>
      <c r="G153" s="782">
        <f t="shared" si="38"/>
        <v>6.070249019607842</v>
      </c>
      <c r="H153" s="782">
        <f t="shared" si="38"/>
        <v>6.0107342036356197</v>
      </c>
      <c r="I153" s="782">
        <f t="shared" si="38"/>
        <v>6.2756428941842115</v>
      </c>
      <c r="J153" s="782">
        <f t="shared" si="38"/>
        <v>6.304480823412371</v>
      </c>
      <c r="K153" s="782">
        <f t="shared" si="38"/>
        <v>6.2606947090636398</v>
      </c>
      <c r="L153" s="782">
        <f t="shared" si="38"/>
        <v>6.2306681913068616</v>
      </c>
      <c r="M153" s="783">
        <f t="shared" si="38"/>
        <v>6.4597393382816728</v>
      </c>
      <c r="N153" s="776"/>
      <c r="O153" s="776"/>
      <c r="P153" s="784" t="s">
        <v>174</v>
      </c>
      <c r="Q153" s="785">
        <f>Q87*0.518</f>
        <v>6.1804803083585318</v>
      </c>
    </row>
    <row r="154" spans="1:21" ht="13">
      <c r="A154" s="786" t="s">
        <v>179</v>
      </c>
      <c r="B154" s="787">
        <f>B88*0.539</f>
        <v>6.5453100382352938</v>
      </c>
      <c r="C154" s="788">
        <f t="shared" ref="C154:M154" si="39">C88*0.539</f>
        <v>6.4882299747320129</v>
      </c>
      <c r="D154" s="788">
        <f t="shared" si="39"/>
        <v>6.3142727622379775</v>
      </c>
      <c r="E154" s="788">
        <f t="shared" si="39"/>
        <v>6.0375220897565933</v>
      </c>
      <c r="F154" s="788">
        <f t="shared" si="39"/>
        <v>5.7397231564045557</v>
      </c>
      <c r="G154" s="788">
        <f t="shared" si="39"/>
        <v>6.2275637254901968</v>
      </c>
      <c r="H154" s="788">
        <f t="shared" si="39"/>
        <v>6.3847927003015919</v>
      </c>
      <c r="I154" s="788">
        <f t="shared" si="39"/>
        <v>6.6885350683704203</v>
      </c>
      <c r="J154" s="788">
        <f t="shared" si="39"/>
        <v>6.6359558706311992</v>
      </c>
      <c r="K154" s="788">
        <f t="shared" si="39"/>
        <v>6.6108097960985797</v>
      </c>
      <c r="L154" s="788">
        <f t="shared" si="39"/>
        <v>6.6578082608953597</v>
      </c>
      <c r="M154" s="788">
        <f t="shared" si="39"/>
        <v>6.9696562030357541</v>
      </c>
      <c r="N154" s="776"/>
      <c r="O154" s="776"/>
      <c r="P154" s="789" t="s">
        <v>179</v>
      </c>
      <c r="Q154" s="790">
        <f>Q88*0.539</f>
        <v>6.5217434671317465</v>
      </c>
    </row>
    <row r="155" spans="1:21" ht="13">
      <c r="A155" s="791" t="s">
        <v>175</v>
      </c>
      <c r="B155" s="792">
        <f>B89*0.533</f>
        <v>6.7688136431372543</v>
      </c>
      <c r="C155" s="793">
        <f t="shared" ref="C155:M157" si="40">C89*0.533</f>
        <v>6.7698539581119421</v>
      </c>
      <c r="D155" s="793">
        <f t="shared" si="40"/>
        <v>6.5630478929283029</v>
      </c>
      <c r="E155" s="793">
        <f t="shared" si="40"/>
        <v>6.3754717589237062</v>
      </c>
      <c r="F155" s="793">
        <f t="shared" si="40"/>
        <v>6.2932838896755419</v>
      </c>
      <c r="G155" s="793">
        <f t="shared" si="40"/>
        <v>6.5114833333333335</v>
      </c>
      <c r="H155" s="793">
        <f t="shared" si="40"/>
        <v>6.4679104615827985</v>
      </c>
      <c r="I155" s="793">
        <f t="shared" si="40"/>
        <v>6.8895656733176791</v>
      </c>
      <c r="J155" s="793">
        <f t="shared" si="40"/>
        <v>6.9027826615713463</v>
      </c>
      <c r="K155" s="793">
        <f t="shared" si="40"/>
        <v>6.9277491019341033</v>
      </c>
      <c r="L155" s="793">
        <f t="shared" si="40"/>
        <v>7.0481727667605778</v>
      </c>
      <c r="M155" s="793">
        <f t="shared" si="40"/>
        <v>7.2886283343372158</v>
      </c>
      <c r="N155" s="776"/>
      <c r="O155" s="776"/>
      <c r="P155" s="794" t="s">
        <v>175</v>
      </c>
      <c r="Q155" s="795">
        <f>Q89*0.533</f>
        <v>6.7372637051551463</v>
      </c>
    </row>
    <row r="156" spans="1:21" ht="13">
      <c r="A156" s="791" t="s">
        <v>176</v>
      </c>
      <c r="B156" s="792">
        <f>B90*0.533</f>
        <v>6.6992890186274519</v>
      </c>
      <c r="C156" s="793">
        <f t="shared" si="40"/>
        <v>6.6953997773665952</v>
      </c>
      <c r="D156" s="793">
        <f t="shared" si="40"/>
        <v>6.4817038513146414</v>
      </c>
      <c r="E156" s="793">
        <f t="shared" si="40"/>
        <v>6.3195449985427148</v>
      </c>
      <c r="F156" s="793">
        <f t="shared" si="40"/>
        <v>6.230410883265697</v>
      </c>
      <c r="G156" s="793">
        <f t="shared" si="40"/>
        <v>6.4482549019607847</v>
      </c>
      <c r="H156" s="793">
        <f t="shared" si="40"/>
        <v>6.384806651060317</v>
      </c>
      <c r="I156" s="793">
        <f t="shared" si="40"/>
        <v>6.8743637289992323</v>
      </c>
      <c r="J156" s="793">
        <f t="shared" si="40"/>
        <v>6.8909694085942013</v>
      </c>
      <c r="K156" s="793">
        <f t="shared" si="40"/>
        <v>6.89016194934712</v>
      </c>
      <c r="L156" s="793">
        <f t="shared" si="40"/>
        <v>7.0075465016175515</v>
      </c>
      <c r="M156" s="793">
        <f t="shared" si="40"/>
        <v>7.2485743965049236</v>
      </c>
      <c r="N156" s="776"/>
      <c r="O156" s="776"/>
      <c r="P156" s="794" t="s">
        <v>176</v>
      </c>
      <c r="Q156" s="795">
        <f>Q90*0.533</f>
        <v>6.6767981561019081</v>
      </c>
    </row>
    <row r="157" spans="1:21" ht="13">
      <c r="A157" s="791" t="s">
        <v>177</v>
      </c>
      <c r="B157" s="792">
        <f>B91*0.533</f>
        <v>0</v>
      </c>
      <c r="C157" s="793">
        <f t="shared" ref="C157:M157" si="41">C91*0.521</f>
        <v>0</v>
      </c>
      <c r="D157" s="793">
        <f t="shared" si="41"/>
        <v>0</v>
      </c>
      <c r="E157" s="793">
        <f t="shared" si="41"/>
        <v>0</v>
      </c>
      <c r="F157" s="793">
        <f t="shared" si="41"/>
        <v>6.1885024990388304</v>
      </c>
      <c r="G157" s="793">
        <f t="shared" si="41"/>
        <v>6.775553921568628</v>
      </c>
      <c r="H157" s="793">
        <f t="shared" si="41"/>
        <v>7.31651537254902</v>
      </c>
      <c r="I157" s="793">
        <f t="shared" si="41"/>
        <v>0</v>
      </c>
      <c r="J157" s="793">
        <f t="shared" si="41"/>
        <v>0</v>
      </c>
      <c r="K157" s="793">
        <f t="shared" si="41"/>
        <v>0</v>
      </c>
      <c r="L157" s="793">
        <f t="shared" si="40"/>
        <v>0</v>
      </c>
      <c r="M157" s="793">
        <f t="shared" si="41"/>
        <v>0</v>
      </c>
      <c r="N157" s="776"/>
      <c r="O157" s="776"/>
      <c r="P157" s="794" t="s">
        <v>177</v>
      </c>
      <c r="Q157" s="795">
        <f>Q91*0.521</f>
        <v>6.7039869422018494</v>
      </c>
    </row>
    <row r="158" spans="1:21" ht="13">
      <c r="A158" s="791" t="s">
        <v>71</v>
      </c>
      <c r="B158" s="792">
        <f>B92*0.521</f>
        <v>5.3031491813725493</v>
      </c>
      <c r="C158" s="793">
        <f t="shared" ref="C158:M158" si="42">C92*0.487</f>
        <v>5.039261617498874</v>
      </c>
      <c r="D158" s="793">
        <f t="shared" si="42"/>
        <v>5.0171774859792579</v>
      </c>
      <c r="E158" s="793">
        <f t="shared" si="42"/>
        <v>4.7622835686869145</v>
      </c>
      <c r="F158" s="793">
        <f t="shared" si="42"/>
        <v>4.6201669738669455</v>
      </c>
      <c r="G158" s="793">
        <f t="shared" si="42"/>
        <v>4.8547215686274496</v>
      </c>
      <c r="H158" s="793">
        <f t="shared" si="42"/>
        <v>4.8848063958358159</v>
      </c>
      <c r="I158" s="793">
        <f t="shared" si="42"/>
        <v>4.9286967334347986</v>
      </c>
      <c r="J158" s="793">
        <f t="shared" si="42"/>
        <v>5.0207274765195464</v>
      </c>
      <c r="K158" s="793">
        <f t="shared" si="42"/>
        <v>5.0136076135745435</v>
      </c>
      <c r="L158" s="793">
        <f>L92*0.521</f>
        <v>5.1247817859778637</v>
      </c>
      <c r="M158" s="793">
        <f t="shared" si="42"/>
        <v>4.9776049905036635</v>
      </c>
      <c r="N158" s="776"/>
      <c r="O158" s="776"/>
      <c r="P158" s="794" t="s">
        <v>71</v>
      </c>
      <c r="Q158" s="795">
        <f>Q92*0.487</f>
        <v>4.9181428731554799</v>
      </c>
    </row>
    <row r="159" spans="1:21" ht="13.5" thickBot="1">
      <c r="A159" s="796" t="s">
        <v>178</v>
      </c>
      <c r="B159" s="792">
        <f>B93*0.487</f>
        <v>6.2967109029411761</v>
      </c>
      <c r="C159" s="797">
        <f t="shared" ref="C159:M159" si="43">C93*0.518</f>
        <v>6.7210085053370996</v>
      </c>
      <c r="D159" s="797">
        <f t="shared" si="43"/>
        <v>6.5351504180668485</v>
      </c>
      <c r="E159" s="797">
        <f t="shared" si="43"/>
        <v>6.2942275879727081</v>
      </c>
      <c r="F159" s="797">
        <f t="shared" si="43"/>
        <v>6.2182329455204988</v>
      </c>
      <c r="G159" s="797">
        <f t="shared" si="43"/>
        <v>6.3881588235294116</v>
      </c>
      <c r="H159" s="797">
        <f t="shared" si="43"/>
        <v>6.3829894754708487</v>
      </c>
      <c r="I159" s="797">
        <f t="shared" si="43"/>
        <v>6.5485740635526106</v>
      </c>
      <c r="J159" s="797">
        <f t="shared" si="43"/>
        <v>6.6271381808060266</v>
      </c>
      <c r="K159" s="797">
        <f t="shared" si="43"/>
        <v>6.6472393718890794</v>
      </c>
      <c r="L159" s="793">
        <f>L93*0.487</f>
        <v>6.233220103514058</v>
      </c>
      <c r="M159" s="797">
        <f t="shared" si="43"/>
        <v>6.7756122405368853</v>
      </c>
      <c r="N159" s="776"/>
      <c r="O159" s="776"/>
      <c r="P159" s="798" t="s">
        <v>178</v>
      </c>
      <c r="Q159" s="799">
        <f>Q93*0.518</f>
        <v>6.5474131334445227</v>
      </c>
    </row>
    <row r="160" spans="1:21" ht="13">
      <c r="A160" s="699"/>
      <c r="B160" s="699"/>
      <c r="C160" s="699"/>
      <c r="D160" s="699"/>
      <c r="E160" s="699"/>
      <c r="F160" s="699"/>
      <c r="G160" s="699"/>
      <c r="H160" s="699"/>
      <c r="I160" s="699"/>
      <c r="J160" s="699"/>
      <c r="K160" s="699"/>
      <c r="L160" s="699"/>
      <c r="M160" s="699"/>
      <c r="N160" s="699"/>
      <c r="O160" s="699"/>
      <c r="P160" s="699"/>
      <c r="Q160" s="699"/>
    </row>
    <row r="161" spans="1:17" ht="16" thickBot="1">
      <c r="A161" s="775">
        <v>2021</v>
      </c>
      <c r="B161" s="776"/>
      <c r="C161" s="776" t="s">
        <v>181</v>
      </c>
      <c r="D161" s="776"/>
      <c r="E161" s="776"/>
      <c r="F161" s="776"/>
      <c r="G161" s="776"/>
      <c r="H161" s="776"/>
      <c r="I161" s="776"/>
      <c r="J161" s="776"/>
      <c r="K161" s="776"/>
      <c r="L161" s="776"/>
      <c r="M161" s="777" t="s">
        <v>93</v>
      </c>
      <c r="N161" s="776"/>
      <c r="O161" s="776"/>
      <c r="P161" s="775">
        <v>2021</v>
      </c>
      <c r="Q161" s="776"/>
    </row>
    <row r="162" spans="1:17" ht="13.5" thickBot="1">
      <c r="A162" s="778"/>
      <c r="B162" s="779" t="s">
        <v>161</v>
      </c>
      <c r="C162" s="779" t="s">
        <v>162</v>
      </c>
      <c r="D162" s="779" t="s">
        <v>163</v>
      </c>
      <c r="E162" s="779" t="s">
        <v>164</v>
      </c>
      <c r="F162" s="779" t="s">
        <v>165</v>
      </c>
      <c r="G162" s="779" t="s">
        <v>166</v>
      </c>
      <c r="H162" s="779" t="s">
        <v>167</v>
      </c>
      <c r="I162" s="779" t="s">
        <v>168</v>
      </c>
      <c r="J162" s="779" t="s">
        <v>169</v>
      </c>
      <c r="K162" s="779" t="s">
        <v>170</v>
      </c>
      <c r="L162" s="779" t="s">
        <v>171</v>
      </c>
      <c r="M162" s="780" t="s">
        <v>172</v>
      </c>
      <c r="N162" s="776"/>
      <c r="O162" s="776"/>
      <c r="P162" s="778"/>
      <c r="Q162" s="780" t="s">
        <v>173</v>
      </c>
    </row>
    <row r="163" spans="1:17" ht="13.5" thickBot="1">
      <c r="A163" s="781" t="s">
        <v>174</v>
      </c>
      <c r="B163" s="782">
        <f>B97*0.518</f>
        <v>6.6522463713968678</v>
      </c>
      <c r="C163" s="782">
        <f t="shared" ref="C163:M163" si="44">C97*0.518</f>
        <v>6.7582691056214399</v>
      </c>
      <c r="D163" s="782">
        <f t="shared" si="44"/>
        <v>6.7229887484670554</v>
      </c>
      <c r="E163" s="782">
        <f t="shared" si="44"/>
        <v>7.0119666978146524</v>
      </c>
      <c r="F163" s="782">
        <f t="shared" si="44"/>
        <v>7.0837891176812784</v>
      </c>
      <c r="G163" s="782">
        <f t="shared" si="44"/>
        <v>7.3439213352838788</v>
      </c>
      <c r="H163" s="782">
        <f t="shared" si="44"/>
        <v>7.2840676599577741</v>
      </c>
      <c r="I163" s="782">
        <f t="shared" si="44"/>
        <v>7.6628126470830669</v>
      </c>
      <c r="J163" s="782">
        <f t="shared" si="44"/>
        <v>7.7441044260492022</v>
      </c>
      <c r="K163" s="782">
        <f t="shared" si="44"/>
        <v>8.6338565132981611</v>
      </c>
      <c r="L163" s="782">
        <f t="shared" si="44"/>
        <v>9.2425493518099966</v>
      </c>
      <c r="M163" s="783">
        <f t="shared" si="44"/>
        <v>9.3369439183590028</v>
      </c>
      <c r="N163" s="776"/>
      <c r="O163" s="776"/>
      <c r="P163" s="784" t="s">
        <v>174</v>
      </c>
      <c r="Q163" s="785">
        <f>Q97*0.518</f>
        <v>7.6350903299219262</v>
      </c>
    </row>
    <row r="164" spans="1:17" ht="13">
      <c r="A164" s="786" t="s">
        <v>179</v>
      </c>
      <c r="B164" s="787">
        <f>B98*0.539</f>
        <v>6.8497801358810424</v>
      </c>
      <c r="C164" s="788">
        <f t="shared" ref="C164:M164" si="45">C98*0.539</f>
        <v>6.7174445363834403</v>
      </c>
      <c r="D164" s="788">
        <f t="shared" si="45"/>
        <v>6.8020578276047079</v>
      </c>
      <c r="E164" s="788">
        <f t="shared" si="45"/>
        <v>7.2894074278768164</v>
      </c>
      <c r="F164" s="788">
        <f t="shared" si="45"/>
        <v>6.9434202225344386</v>
      </c>
      <c r="G164" s="788">
        <f t="shared" si="45"/>
        <v>7.3834186913237092</v>
      </c>
      <c r="H164" s="788">
        <f t="shared" si="45"/>
        <v>7.3289985267432414</v>
      </c>
      <c r="I164" s="788">
        <f t="shared" si="45"/>
        <v>7.8520636316550823</v>
      </c>
      <c r="J164" s="788">
        <f t="shared" si="45"/>
        <v>8.3154149530062149</v>
      </c>
      <c r="K164" s="788">
        <f t="shared" si="45"/>
        <v>9.2530978860205497</v>
      </c>
      <c r="L164" s="788">
        <f t="shared" si="45"/>
        <v>10.127439448314604</v>
      </c>
      <c r="M164" s="788">
        <f t="shared" si="45"/>
        <v>9.4665416013395483</v>
      </c>
      <c r="N164" s="776"/>
      <c r="O164" s="776"/>
      <c r="P164" s="789" t="s">
        <v>179</v>
      </c>
      <c r="Q164" s="790">
        <f>Q98*0.539</f>
        <v>8.4223945173700017</v>
      </c>
    </row>
    <row r="165" spans="1:17" ht="13">
      <c r="A165" s="791" t="s">
        <v>175</v>
      </c>
      <c r="B165" s="792">
        <f>B99*0.533</f>
        <v>7.437877769057982</v>
      </c>
      <c r="C165" s="793">
        <f t="shared" ref="C165:M165" si="46">C99*0.533</f>
        <v>7.4990491940518034</v>
      </c>
      <c r="D165" s="793">
        <f t="shared" si="46"/>
        <v>7.3511661276978417</v>
      </c>
      <c r="E165" s="793">
        <f t="shared" si="46"/>
        <v>7.6659266238797104</v>
      </c>
      <c r="F165" s="793">
        <f t="shared" si="46"/>
        <v>7.7271839760307328</v>
      </c>
      <c r="G165" s="793">
        <f t="shared" si="46"/>
        <v>7.9820463830153683</v>
      </c>
      <c r="H165" s="793">
        <f t="shared" si="46"/>
        <v>8.0283709163321255</v>
      </c>
      <c r="I165" s="793">
        <f t="shared" si="46"/>
        <v>8.5441199998404098</v>
      </c>
      <c r="J165" s="793">
        <f t="shared" si="46"/>
        <v>8.6739192493468735</v>
      </c>
      <c r="K165" s="793">
        <f t="shared" si="46"/>
        <v>9.7855025423428295</v>
      </c>
      <c r="L165" s="793">
        <f t="shared" si="46"/>
        <v>10.401461548963782</v>
      </c>
      <c r="M165" s="793">
        <f t="shared" si="46"/>
        <v>10.486467403836441</v>
      </c>
      <c r="N165" s="776"/>
      <c r="O165" s="776"/>
      <c r="P165" s="794" t="s">
        <v>175</v>
      </c>
      <c r="Q165" s="795">
        <f>Q99*0.533</f>
        <v>8.4369577054965248</v>
      </c>
    </row>
    <row r="166" spans="1:17" ht="13">
      <c r="A166" s="791" t="s">
        <v>176</v>
      </c>
      <c r="B166" s="792">
        <f>B100*0.533</f>
        <v>7.4339838204754649</v>
      </c>
      <c r="C166" s="793">
        <f t="shared" ref="C166:M166" si="47">C100*0.533</f>
        <v>7.4720285074996982</v>
      </c>
      <c r="D166" s="793">
        <f t="shared" si="47"/>
        <v>7.3111403660920846</v>
      </c>
      <c r="E166" s="793">
        <f t="shared" si="47"/>
        <v>7.6584381215589046</v>
      </c>
      <c r="F166" s="793">
        <f t="shared" si="47"/>
        <v>7.74128235029964</v>
      </c>
      <c r="G166" s="793">
        <f t="shared" si="47"/>
        <v>7.9750559234898377</v>
      </c>
      <c r="H166" s="793">
        <f t="shared" si="47"/>
        <v>8.0141853874652025</v>
      </c>
      <c r="I166" s="793">
        <f t="shared" si="47"/>
        <v>8.534573265363024</v>
      </c>
      <c r="J166" s="793">
        <f t="shared" si="47"/>
        <v>8.6638018477071856</v>
      </c>
      <c r="K166" s="793">
        <f t="shared" si="47"/>
        <v>9.8156462843836554</v>
      </c>
      <c r="L166" s="793">
        <f t="shared" si="47"/>
        <v>10.338229028178356</v>
      </c>
      <c r="M166" s="793">
        <f t="shared" si="47"/>
        <v>10.28671082600745</v>
      </c>
      <c r="N166" s="776"/>
      <c r="O166" s="776"/>
      <c r="P166" s="794" t="s">
        <v>176</v>
      </c>
      <c r="Q166" s="795">
        <f>Q100*0.533</f>
        <v>8.2677930797438552</v>
      </c>
    </row>
    <row r="167" spans="1:17" ht="13">
      <c r="A167" s="791" t="s">
        <v>177</v>
      </c>
      <c r="B167" s="792">
        <f>B101*0.533</f>
        <v>0</v>
      </c>
      <c r="C167" s="793">
        <f t="shared" ref="C167:K167" si="48">C101*0.521</f>
        <v>0</v>
      </c>
      <c r="D167" s="793">
        <f t="shared" si="48"/>
        <v>0</v>
      </c>
      <c r="E167" s="793">
        <f t="shared" si="48"/>
        <v>0</v>
      </c>
      <c r="F167" s="793">
        <f t="shared" si="48"/>
        <v>0</v>
      </c>
      <c r="G167" s="793">
        <f t="shared" si="48"/>
        <v>0</v>
      </c>
      <c r="H167" s="793">
        <f t="shared" si="48"/>
        <v>0</v>
      </c>
      <c r="I167" s="793">
        <f t="shared" si="48"/>
        <v>0</v>
      </c>
      <c r="J167" s="793">
        <f t="shared" si="48"/>
        <v>0</v>
      </c>
      <c r="K167" s="793">
        <f t="shared" si="48"/>
        <v>0</v>
      </c>
      <c r="L167" s="793">
        <f>L101*0.533</f>
        <v>0</v>
      </c>
      <c r="M167" s="793">
        <f>M101*0.521</f>
        <v>0</v>
      </c>
      <c r="N167" s="776"/>
      <c r="O167" s="776"/>
      <c r="P167" s="794" t="s">
        <v>177</v>
      </c>
      <c r="Q167" s="795">
        <f>Q101*0.521</f>
        <v>9.0052537744292405</v>
      </c>
    </row>
    <row r="168" spans="1:17" ht="13">
      <c r="A168" s="791" t="s">
        <v>71</v>
      </c>
      <c r="B168" s="792">
        <f>B102*0.521</f>
        <v>5.5089817616553036</v>
      </c>
      <c r="C168" s="793">
        <f t="shared" ref="C168:K168" si="49">C102*0.487</f>
        <v>5.2598950046830932</v>
      </c>
      <c r="D168" s="793">
        <f t="shared" si="49"/>
        <v>5.4609439135774034</v>
      </c>
      <c r="E168" s="793">
        <f t="shared" si="49"/>
        <v>5.598361624068966</v>
      </c>
      <c r="F168" s="793">
        <f t="shared" si="49"/>
        <v>5.7206845278178609</v>
      </c>
      <c r="G168" s="793">
        <f t="shared" si="49"/>
        <v>5.9144128249722687</v>
      </c>
      <c r="H168" s="793">
        <f t="shared" si="49"/>
        <v>5.8808809461001985</v>
      </c>
      <c r="I168" s="793">
        <f t="shared" si="49"/>
        <v>5.9872877582877022</v>
      </c>
      <c r="J168" s="793">
        <f t="shared" si="49"/>
        <v>6.1490120882076971</v>
      </c>
      <c r="K168" s="793">
        <f t="shared" si="49"/>
        <v>6.7986905058231715</v>
      </c>
      <c r="L168" s="793">
        <f>L102*0.521</f>
        <v>8.0129712415247099</v>
      </c>
      <c r="M168" s="793">
        <f>M102*0.487</f>
        <v>7.5708744927048359</v>
      </c>
      <c r="N168" s="776"/>
      <c r="O168" s="776"/>
      <c r="P168" s="794" t="s">
        <v>71</v>
      </c>
      <c r="Q168" s="795">
        <f>Q102*0.487</f>
        <v>6.1745111762757068</v>
      </c>
    </row>
    <row r="169" spans="1:17" ht="13.5" thickBot="1">
      <c r="A169" s="796" t="s">
        <v>178</v>
      </c>
      <c r="B169" s="792">
        <f>B103*0.487</f>
        <v>6.498349515567476</v>
      </c>
      <c r="C169" s="797">
        <f t="shared" ref="C169:K169" si="50">C103*0.518</f>
        <v>7.0131489932586231</v>
      </c>
      <c r="D169" s="797">
        <f t="shared" si="50"/>
        <v>6.9633635370193518</v>
      </c>
      <c r="E169" s="797">
        <f t="shared" si="50"/>
        <v>7.1930867717099209</v>
      </c>
      <c r="F169" s="797">
        <f t="shared" si="50"/>
        <v>7.2313360388641605</v>
      </c>
      <c r="G169" s="797">
        <f t="shared" si="50"/>
        <v>7.4310522064431037</v>
      </c>
      <c r="H169" s="797">
        <f t="shared" si="50"/>
        <v>7.4807621714899941</v>
      </c>
      <c r="I169" s="797">
        <f t="shared" si="50"/>
        <v>7.7942992776924269</v>
      </c>
      <c r="J169" s="797">
        <f t="shared" si="50"/>
        <v>7.9673959499197506</v>
      </c>
      <c r="K169" s="797">
        <f t="shared" si="50"/>
        <v>9.0202103473550466</v>
      </c>
      <c r="L169" s="793">
        <f>L103*0.487</f>
        <v>9.0157927072340271</v>
      </c>
      <c r="M169" s="797">
        <f>M103*0.518</f>
        <v>9.6145237939757138</v>
      </c>
      <c r="N169" s="776"/>
      <c r="O169" s="776"/>
      <c r="P169" s="798" t="s">
        <v>178</v>
      </c>
      <c r="Q169" s="799">
        <f>Q103*0.518</f>
        <v>7.8534932592583377</v>
      </c>
    </row>
    <row r="170" spans="1:17" ht="13">
      <c r="A170" s="314"/>
      <c r="B170" s="314"/>
      <c r="C170" s="314"/>
      <c r="D170" s="314"/>
      <c r="E170" s="314"/>
      <c r="F170" s="314"/>
      <c r="G170" s="699"/>
      <c r="H170" s="699"/>
      <c r="I170" s="699"/>
      <c r="J170" s="699"/>
      <c r="K170" s="699"/>
      <c r="L170" s="699"/>
      <c r="M170" s="699"/>
      <c r="N170" s="699"/>
      <c r="O170" s="699"/>
      <c r="P170" s="699"/>
      <c r="Q170" s="699"/>
    </row>
    <row r="171" spans="1:17" ht="16" thickBot="1">
      <c r="A171" s="775">
        <v>2022</v>
      </c>
      <c r="B171" s="776"/>
      <c r="C171" s="776" t="s">
        <v>181</v>
      </c>
      <c r="D171" s="776"/>
      <c r="E171" s="776"/>
      <c r="F171" s="776"/>
      <c r="G171" s="776"/>
      <c r="H171" s="776"/>
      <c r="I171" s="776"/>
      <c r="J171" s="776"/>
      <c r="K171" s="776"/>
      <c r="L171" s="776"/>
      <c r="M171" s="777" t="s">
        <v>93</v>
      </c>
      <c r="N171" s="776"/>
      <c r="O171" s="776"/>
      <c r="P171" s="775">
        <v>2022</v>
      </c>
      <c r="Q171" s="776"/>
    </row>
    <row r="172" spans="1:17" ht="13.5" thickBot="1">
      <c r="A172" s="778"/>
      <c r="B172" s="779" t="s">
        <v>161</v>
      </c>
      <c r="C172" s="779" t="s">
        <v>162</v>
      </c>
      <c r="D172" s="779" t="s">
        <v>163</v>
      </c>
      <c r="E172" s="779" t="s">
        <v>164</v>
      </c>
      <c r="F172" s="779" t="s">
        <v>165</v>
      </c>
      <c r="G172" s="779" t="s">
        <v>166</v>
      </c>
      <c r="H172" s="779" t="s">
        <v>167</v>
      </c>
      <c r="I172" s="779" t="s">
        <v>168</v>
      </c>
      <c r="J172" s="779" t="s">
        <v>169</v>
      </c>
      <c r="K172" s="779" t="s">
        <v>170</v>
      </c>
      <c r="L172" s="779" t="s">
        <v>171</v>
      </c>
      <c r="M172" s="780" t="s">
        <v>172</v>
      </c>
      <c r="N172" s="776"/>
      <c r="O172" s="776"/>
      <c r="P172" s="778"/>
      <c r="Q172" s="780" t="s">
        <v>173</v>
      </c>
    </row>
    <row r="173" spans="1:17" ht="13.5" thickBot="1">
      <c r="A173" s="781" t="s">
        <v>174</v>
      </c>
      <c r="B173" s="782">
        <f>B107*0.518</f>
        <v>9.4381907578569777</v>
      </c>
      <c r="C173" s="782">
        <f t="shared" ref="C173:M173" si="51">C107*0.518</f>
        <v>9.6803233778953572</v>
      </c>
      <c r="D173" s="782">
        <f t="shared" si="51"/>
        <v>10.306277896779093</v>
      </c>
      <c r="E173" s="782">
        <f t="shared" si="51"/>
        <v>11.366622425156018</v>
      </c>
      <c r="F173" s="782">
        <f t="shared" si="51"/>
        <v>11.509557430278972</v>
      </c>
      <c r="G173" s="782">
        <f t="shared" si="51"/>
        <v>10.99798567291805</v>
      </c>
      <c r="H173" s="782">
        <f t="shared" si="51"/>
        <v>10.709462578973062</v>
      </c>
      <c r="I173" s="782">
        <f t="shared" si="51"/>
        <v>11.195178309122138</v>
      </c>
      <c r="J173" s="782">
        <f t="shared" si="51"/>
        <v>10.906849248105507</v>
      </c>
      <c r="K173" s="782">
        <f t="shared" si="51"/>
        <v>10.884987622751909</v>
      </c>
      <c r="L173" s="782">
        <f t="shared" si="51"/>
        <v>10.955115739122942</v>
      </c>
      <c r="M173" s="783">
        <f t="shared" si="51"/>
        <v>10.684251873907979</v>
      </c>
      <c r="N173" s="776"/>
      <c r="O173" s="776"/>
      <c r="P173" s="784" t="s">
        <v>174</v>
      </c>
      <c r="Q173" s="785">
        <f>Q107*0.518</f>
        <v>10.739329926185153</v>
      </c>
    </row>
    <row r="174" spans="1:17" ht="13">
      <c r="A174" s="789" t="s">
        <v>179</v>
      </c>
      <c r="B174" s="800">
        <f>B108*0.539</f>
        <v>10.252197100007869</v>
      </c>
      <c r="C174" s="800">
        <f t="shared" ref="C174:M174" si="52">C108*0.539</f>
        <v>9.9176645106776906</v>
      </c>
      <c r="D174" s="800">
        <f t="shared" si="52"/>
        <v>10.98214439537465</v>
      </c>
      <c r="E174" s="800">
        <f t="shared" si="52"/>
        <v>11.65537003556455</v>
      </c>
      <c r="F174" s="800">
        <f t="shared" si="52"/>
        <v>12.066667497109144</v>
      </c>
      <c r="G174" s="800">
        <f t="shared" si="52"/>
        <v>11.079484027911667</v>
      </c>
      <c r="H174" s="800">
        <f t="shared" si="52"/>
        <v>11.357109201449639</v>
      </c>
      <c r="I174" s="800">
        <f t="shared" si="52"/>
        <v>11.29739469124968</v>
      </c>
      <c r="J174" s="800">
        <f t="shared" si="52"/>
        <v>10.871066986473076</v>
      </c>
      <c r="K174" s="800">
        <f t="shared" si="52"/>
        <v>11.479840889982773</v>
      </c>
      <c r="L174" s="800">
        <f t="shared" si="52"/>
        <v>11.375938580302371</v>
      </c>
      <c r="M174" s="801">
        <f t="shared" si="52"/>
        <v>10.79715648037166</v>
      </c>
      <c r="N174" s="776"/>
      <c r="O174" s="776"/>
      <c r="P174" s="789" t="s">
        <v>179</v>
      </c>
      <c r="Q174" s="790">
        <f>Q108*0.539</f>
        <v>11.166716801462918</v>
      </c>
    </row>
    <row r="175" spans="1:17" ht="13">
      <c r="A175" s="794" t="s">
        <v>175</v>
      </c>
      <c r="B175" s="795">
        <f>B109*0.533</f>
        <v>10.456725243307369</v>
      </c>
      <c r="C175" s="795">
        <f t="shared" ref="C175:M175" si="53">C109*0.533</f>
        <v>10.52458735428189</v>
      </c>
      <c r="D175" s="795">
        <f t="shared" si="53"/>
        <v>11.141260244036145</v>
      </c>
      <c r="E175" s="795">
        <f t="shared" si="53"/>
        <v>12.252059392768937</v>
      </c>
      <c r="F175" s="795">
        <f t="shared" si="53"/>
        <v>12.320687639503367</v>
      </c>
      <c r="G175" s="795">
        <f t="shared" si="53"/>
        <v>11.603683670690634</v>
      </c>
      <c r="H175" s="795">
        <f t="shared" si="53"/>
        <v>11.351214806866659</v>
      </c>
      <c r="I175" s="795">
        <f t="shared" si="53"/>
        <v>12.055667035551739</v>
      </c>
      <c r="J175" s="795">
        <f t="shared" si="53"/>
        <v>11.720348818589745</v>
      </c>
      <c r="K175" s="795">
        <f t="shared" si="53"/>
        <v>11.730468063876771</v>
      </c>
      <c r="L175" s="795">
        <f t="shared" si="53"/>
        <v>11.832336660259674</v>
      </c>
      <c r="M175" s="802">
        <f t="shared" si="53"/>
        <v>11.665526857813209</v>
      </c>
      <c r="N175" s="776"/>
      <c r="O175" s="776"/>
      <c r="P175" s="794" t="s">
        <v>175</v>
      </c>
      <c r="Q175" s="795">
        <f>Q109*0.533</f>
        <v>11.564269223094966</v>
      </c>
    </row>
    <row r="176" spans="1:17" ht="13">
      <c r="A176" s="794" t="s">
        <v>176</v>
      </c>
      <c r="B176" s="795">
        <f>B110*0.533</f>
        <v>10.393475284630448</v>
      </c>
      <c r="C176" s="795">
        <f t="shared" ref="C176:M176" si="54">C110*0.533</f>
        <v>10.470450674713996</v>
      </c>
      <c r="D176" s="795">
        <f t="shared" si="54"/>
        <v>11.068356058249069</v>
      </c>
      <c r="E176" s="795">
        <f t="shared" si="54"/>
        <v>12.208692380633357</v>
      </c>
      <c r="F176" s="795">
        <f t="shared" si="54"/>
        <v>12.265083245044924</v>
      </c>
      <c r="G176" s="795">
        <f t="shared" si="54"/>
        <v>11.493337533695071</v>
      </c>
      <c r="H176" s="795">
        <f t="shared" si="54"/>
        <v>11.28226452378351</v>
      </c>
      <c r="I176" s="795">
        <f t="shared" si="54"/>
        <v>12.049569616581836</v>
      </c>
      <c r="J176" s="795">
        <f t="shared" si="54"/>
        <v>11.62908186783528</v>
      </c>
      <c r="K176" s="795">
        <f t="shared" si="54"/>
        <v>11.640214576686004</v>
      </c>
      <c r="L176" s="795">
        <f t="shared" si="54"/>
        <v>11.786827493730739</v>
      </c>
      <c r="M176" s="802">
        <f t="shared" si="54"/>
        <v>11.577266499929911</v>
      </c>
      <c r="N176" s="776"/>
      <c r="O176" s="776"/>
      <c r="P176" s="794" t="s">
        <v>176</v>
      </c>
      <c r="Q176" s="795">
        <f>Q110*0.533</f>
        <v>11.501891053049874</v>
      </c>
    </row>
    <row r="177" spans="1:17" ht="13">
      <c r="A177" s="794" t="s">
        <v>177</v>
      </c>
      <c r="B177" s="795">
        <f>B111*0.533</f>
        <v>10.688684204855274</v>
      </c>
      <c r="C177" s="795">
        <f t="shared" ref="C177:K177" si="55">C111*0.521</f>
        <v>10.501578320915952</v>
      </c>
      <c r="D177" s="795">
        <f t="shared" si="55"/>
        <v>10.675017202586144</v>
      </c>
      <c r="E177" s="795">
        <f t="shared" si="55"/>
        <v>12.045287068031888</v>
      </c>
      <c r="F177" s="795">
        <f t="shared" si="55"/>
        <v>11.470454169090107</v>
      </c>
      <c r="G177" s="795">
        <f t="shared" si="55"/>
        <v>11.34238242363115</v>
      </c>
      <c r="H177" s="795">
        <f t="shared" si="55"/>
        <v>10.991562210948132</v>
      </c>
      <c r="I177" s="795">
        <f t="shared" si="55"/>
        <v>11.925390081667279</v>
      </c>
      <c r="J177" s="795">
        <f t="shared" si="55"/>
        <v>11.361794900871462</v>
      </c>
      <c r="K177" s="795">
        <f t="shared" si="55"/>
        <v>11.702773036410806</v>
      </c>
      <c r="L177" s="795">
        <f>L111*0.533</f>
        <v>12.174483279632199</v>
      </c>
      <c r="M177" s="802">
        <f>M111*0.521</f>
        <v>11.696562132106136</v>
      </c>
      <c r="N177" s="776"/>
      <c r="O177" s="776"/>
      <c r="P177" s="794" t="s">
        <v>177</v>
      </c>
      <c r="Q177" s="795">
        <f>Q111*0.521</f>
        <v>11.409038001108417</v>
      </c>
    </row>
    <row r="178" spans="1:17" ht="13">
      <c r="A178" s="794" t="s">
        <v>71</v>
      </c>
      <c r="B178" s="795">
        <f>B112*0.521</f>
        <v>8.2173773041296023</v>
      </c>
      <c r="C178" s="795">
        <f t="shared" ref="C178:K178" si="56">C112*0.487</f>
        <v>8.1185815960576662</v>
      </c>
      <c r="D178" s="795">
        <f t="shared" si="56"/>
        <v>8.8205576891713307</v>
      </c>
      <c r="E178" s="795">
        <f t="shared" si="56"/>
        <v>9.8449385662779267</v>
      </c>
      <c r="F178" s="795">
        <f t="shared" si="56"/>
        <v>10.005275945153194</v>
      </c>
      <c r="G178" s="795">
        <f t="shared" si="56"/>
        <v>9.6360178707450377</v>
      </c>
      <c r="H178" s="795">
        <f t="shared" si="56"/>
        <v>9.3973006475340455</v>
      </c>
      <c r="I178" s="795">
        <f t="shared" si="56"/>
        <v>9.6194775137940223</v>
      </c>
      <c r="J178" s="795">
        <f t="shared" si="56"/>
        <v>9.3856218601837291</v>
      </c>
      <c r="K178" s="795">
        <f t="shared" si="56"/>
        <v>9.3902446535269366</v>
      </c>
      <c r="L178" s="795">
        <f>L112*0.521</f>
        <v>9.966828251162859</v>
      </c>
      <c r="M178" s="802">
        <f>M112*0.487</f>
        <v>8.8216599091023742</v>
      </c>
      <c r="N178" s="776"/>
      <c r="O178" s="776"/>
      <c r="P178" s="794" t="s">
        <v>71</v>
      </c>
      <c r="Q178" s="795">
        <f>Q112*0.487</f>
        <v>9.1882882955476592</v>
      </c>
    </row>
    <row r="179" spans="1:17" ht="13.5" thickBot="1">
      <c r="A179" s="798" t="s">
        <v>178</v>
      </c>
      <c r="B179" s="799">
        <f>B113*0.487</f>
        <v>9.1427237339550587</v>
      </c>
      <c r="C179" s="799">
        <f t="shared" ref="C179:K179" si="57">C113*0.518</f>
        <v>9.8760139880975828</v>
      </c>
      <c r="D179" s="799">
        <f t="shared" si="57"/>
        <v>10.402702460800137</v>
      </c>
      <c r="E179" s="799">
        <f t="shared" si="57"/>
        <v>11.436750765628197</v>
      </c>
      <c r="F179" s="799">
        <f t="shared" si="57"/>
        <v>11.594466781026135</v>
      </c>
      <c r="G179" s="799">
        <f t="shared" si="57"/>
        <v>11.321685301710639</v>
      </c>
      <c r="H179" s="799">
        <f t="shared" si="57"/>
        <v>11.120634557757592</v>
      </c>
      <c r="I179" s="799">
        <f t="shared" si="57"/>
        <v>11.531643359009554</v>
      </c>
      <c r="J179" s="799">
        <f t="shared" si="57"/>
        <v>11.460327965766995</v>
      </c>
      <c r="K179" s="799">
        <f t="shared" si="57"/>
        <v>11.415293225535668</v>
      </c>
      <c r="L179" s="799">
        <f>L113*0.487</f>
        <v>10.780404493820267</v>
      </c>
      <c r="M179" s="803">
        <f>M113*0.518</f>
        <v>11.407315242874441</v>
      </c>
      <c r="N179" s="776"/>
      <c r="O179" s="776"/>
      <c r="P179" s="798" t="s">
        <v>178</v>
      </c>
      <c r="Q179" s="799">
        <f>Q113*0.518</f>
        <v>11.088341290018477</v>
      </c>
    </row>
    <row r="180" spans="1:17" ht="13">
      <c r="A180" s="314"/>
      <c r="B180" s="314"/>
      <c r="C180" s="314"/>
      <c r="D180" s="314"/>
      <c r="E180" s="314"/>
      <c r="F180" s="314"/>
      <c r="G180" s="699"/>
      <c r="H180" s="699"/>
      <c r="I180" s="699"/>
      <c r="J180" s="699"/>
      <c r="K180" s="699"/>
      <c r="L180" s="699"/>
      <c r="M180" s="699"/>
      <c r="N180" s="699"/>
      <c r="O180" s="699"/>
      <c r="P180" s="699"/>
      <c r="Q180" s="699"/>
    </row>
    <row r="181" spans="1:17" ht="16" thickBot="1">
      <c r="A181" s="775">
        <v>2023</v>
      </c>
      <c r="B181" s="776"/>
      <c r="C181" s="776" t="s">
        <v>181</v>
      </c>
      <c r="D181" s="776"/>
      <c r="E181" s="776"/>
      <c r="F181" s="776"/>
      <c r="G181" s="776"/>
      <c r="H181" s="776"/>
      <c r="I181" s="776"/>
      <c r="J181" s="776"/>
      <c r="K181" s="776"/>
      <c r="L181" s="776"/>
      <c r="M181" s="777" t="s">
        <v>93</v>
      </c>
      <c r="N181" s="776"/>
      <c r="O181" s="776"/>
      <c r="P181" s="775">
        <v>2023</v>
      </c>
      <c r="Q181" s="776"/>
    </row>
    <row r="182" spans="1:17" ht="13.5" thickBot="1">
      <c r="A182" s="778"/>
      <c r="B182" s="779" t="s">
        <v>161</v>
      </c>
      <c r="C182" s="779" t="s">
        <v>162</v>
      </c>
      <c r="D182" s="779" t="s">
        <v>163</v>
      </c>
      <c r="E182" s="779" t="s">
        <v>164</v>
      </c>
      <c r="F182" s="779" t="s">
        <v>165</v>
      </c>
      <c r="G182" s="779" t="s">
        <v>166</v>
      </c>
      <c r="H182" s="779" t="s">
        <v>167</v>
      </c>
      <c r="I182" s="779" t="s">
        <v>168</v>
      </c>
      <c r="J182" s="779" t="s">
        <v>169</v>
      </c>
      <c r="K182" s="779" t="s">
        <v>170</v>
      </c>
      <c r="L182" s="779" t="s">
        <v>171</v>
      </c>
      <c r="M182" s="780" t="s">
        <v>172</v>
      </c>
      <c r="N182" s="776"/>
      <c r="O182" s="776"/>
      <c r="P182" s="778"/>
      <c r="Q182" s="780" t="s">
        <v>173</v>
      </c>
    </row>
    <row r="183" spans="1:17" ht="13.5" thickBot="1">
      <c r="A183" s="781" t="s">
        <v>174</v>
      </c>
      <c r="B183" s="782">
        <f>B117*0.518</f>
        <v>10.722206776083063</v>
      </c>
      <c r="C183" s="782">
        <f t="shared" ref="C183:M183" si="58">C117*0.518</f>
        <v>10.732260515461231</v>
      </c>
      <c r="D183" s="782">
        <f t="shared" si="58"/>
        <v>10.863378865448793</v>
      </c>
      <c r="E183" s="782">
        <f t="shared" si="58"/>
        <v>10.729155189440855</v>
      </c>
      <c r="F183" s="782">
        <f t="shared" si="58"/>
        <v>10.625869380653077</v>
      </c>
      <c r="G183" s="782">
        <f t="shared" si="58"/>
        <v>10.330576380584718</v>
      </c>
      <c r="H183" s="782">
        <f t="shared" si="58"/>
        <v>9.7048689421728085</v>
      </c>
      <c r="I183" s="782">
        <f t="shared" si="58"/>
        <v>9.8940493638142559</v>
      </c>
      <c r="J183" s="782">
        <f t="shared" si="58"/>
        <v>9.8151138283841863</v>
      </c>
      <c r="K183" s="782">
        <f t="shared" si="58"/>
        <v>9.946603855776802</v>
      </c>
      <c r="L183" s="782">
        <f t="shared" si="58"/>
        <v>9.7246653054793892</v>
      </c>
      <c r="M183" s="783">
        <f t="shared" si="58"/>
        <v>9.5949981268940512</v>
      </c>
      <c r="N183" s="776"/>
      <c r="O183" s="776"/>
      <c r="P183" s="784" t="s">
        <v>174</v>
      </c>
      <c r="Q183" s="785">
        <f>Q117*0.518</f>
        <v>10.255156129058223</v>
      </c>
    </row>
    <row r="184" spans="1:17" ht="13">
      <c r="A184" s="789" t="s">
        <v>179</v>
      </c>
      <c r="B184" s="800">
        <f>B118*0.539</f>
        <v>11.458941294145017</v>
      </c>
      <c r="C184" s="800">
        <f t="shared" ref="C184:M184" si="59">C118*0.539</f>
        <v>10.82536812554314</v>
      </c>
      <c r="D184" s="800">
        <f t="shared" si="59"/>
        <v>11.127043816630353</v>
      </c>
      <c r="E184" s="800">
        <f t="shared" si="59"/>
        <v>11.083321219860535</v>
      </c>
      <c r="F184" s="800">
        <f t="shared" si="59"/>
        <v>10.821699731606406</v>
      </c>
      <c r="G184" s="800">
        <f t="shared" si="59"/>
        <v>10.563660444359654</v>
      </c>
      <c r="H184" s="800">
        <f t="shared" si="59"/>
        <v>9.5075930216340865</v>
      </c>
      <c r="I184" s="800">
        <f t="shared" si="59"/>
        <v>10.250007483054404</v>
      </c>
      <c r="J184" s="800">
        <f t="shared" si="59"/>
        <v>9.8457724232752408</v>
      </c>
      <c r="K184" s="800">
        <f t="shared" si="59"/>
        <v>10.353735160027092</v>
      </c>
      <c r="L184" s="800">
        <f t="shared" si="59"/>
        <v>9.2667103764273655</v>
      </c>
      <c r="M184" s="801">
        <f t="shared" si="59"/>
        <v>10.13286793198254</v>
      </c>
      <c r="N184" s="776"/>
      <c r="O184" s="776"/>
      <c r="P184" s="789" t="s">
        <v>179</v>
      </c>
      <c r="Q184" s="790">
        <f>Q118*0.539</f>
        <v>10.570634525536587</v>
      </c>
    </row>
    <row r="185" spans="1:17" ht="13">
      <c r="A185" s="794" t="s">
        <v>175</v>
      </c>
      <c r="B185" s="795">
        <f>B119*0.533</f>
        <v>11.634280540569197</v>
      </c>
      <c r="C185" s="795">
        <f t="shared" ref="C185:M185" si="60">C119*0.533</f>
        <v>11.659223087893494</v>
      </c>
      <c r="D185" s="795">
        <f t="shared" si="60"/>
        <v>11.724838722595674</v>
      </c>
      <c r="E185" s="795">
        <f t="shared" si="60"/>
        <v>11.620044186937664</v>
      </c>
      <c r="F185" s="795">
        <f t="shared" si="60"/>
        <v>11.335663692583525</v>
      </c>
      <c r="G185" s="795">
        <f t="shared" si="60"/>
        <v>11.00759404884851</v>
      </c>
      <c r="H185" s="795">
        <f t="shared" si="60"/>
        <v>10.437679782884738</v>
      </c>
      <c r="I185" s="795">
        <f t="shared" si="60"/>
        <v>10.763869359048673</v>
      </c>
      <c r="J185" s="795">
        <f t="shared" si="60"/>
        <v>10.642541544703063</v>
      </c>
      <c r="K185" s="795">
        <f t="shared" si="60"/>
        <v>10.980841518836881</v>
      </c>
      <c r="L185" s="795">
        <f t="shared" si="60"/>
        <v>10.818266024749789</v>
      </c>
      <c r="M185" s="802">
        <f t="shared" si="60"/>
        <v>10.784244874788188</v>
      </c>
      <c r="N185" s="776"/>
      <c r="O185" s="776"/>
      <c r="P185" s="794" t="s">
        <v>175</v>
      </c>
      <c r="Q185" s="795">
        <f>Q119*0.533</f>
        <v>11.156213655079206</v>
      </c>
    </row>
    <row r="186" spans="1:17" ht="13">
      <c r="A186" s="794" t="s">
        <v>176</v>
      </c>
      <c r="B186" s="795">
        <f>B120*0.533</f>
        <v>11.534647086321041</v>
      </c>
      <c r="C186" s="795">
        <f t="shared" ref="C186:M186" si="61">C120*0.533</f>
        <v>11.475242771226366</v>
      </c>
      <c r="D186" s="795">
        <f t="shared" si="61"/>
        <v>11.607590524299603</v>
      </c>
      <c r="E186" s="795">
        <f t="shared" si="61"/>
        <v>11.466496149913157</v>
      </c>
      <c r="F186" s="795">
        <f t="shared" si="61"/>
        <v>11.297015276648676</v>
      </c>
      <c r="G186" s="795">
        <f t="shared" si="61"/>
        <v>10.896697056776288</v>
      </c>
      <c r="H186" s="795">
        <f t="shared" si="61"/>
        <v>10.151651518620033</v>
      </c>
      <c r="I186" s="795">
        <f t="shared" si="61"/>
        <v>10.620854647854767</v>
      </c>
      <c r="J186" s="795">
        <f t="shared" si="61"/>
        <v>10.468504971880742</v>
      </c>
      <c r="K186" s="795">
        <f t="shared" si="61"/>
        <v>10.823170734057257</v>
      </c>
      <c r="L186" s="795">
        <f t="shared" si="61"/>
        <v>10.671205197818374</v>
      </c>
      <c r="M186" s="802">
        <f t="shared" si="61"/>
        <v>10.596220492193581</v>
      </c>
      <c r="N186" s="776"/>
      <c r="O186" s="776"/>
      <c r="P186" s="794" t="s">
        <v>176</v>
      </c>
      <c r="Q186" s="795">
        <f>Q120*0.533</f>
        <v>11.031002646258642</v>
      </c>
    </row>
    <row r="187" spans="1:17" ht="13">
      <c r="A187" s="794" t="s">
        <v>177</v>
      </c>
      <c r="B187" s="795">
        <f>B121*0.533</f>
        <v>11.801513925138551</v>
      </c>
      <c r="C187" s="795">
        <f t="shared" ref="C187:K187" si="62">C121*0.521</f>
        <v>11.286966827500336</v>
      </c>
      <c r="D187" s="795">
        <f t="shared" si="62"/>
        <v>11.733374241140101</v>
      </c>
      <c r="E187" s="795">
        <f t="shared" si="62"/>
        <v>11.36110955018288</v>
      </c>
      <c r="F187" s="795">
        <f t="shared" si="62"/>
        <v>11.161631674079562</v>
      </c>
      <c r="G187" s="795">
        <f t="shared" si="62"/>
        <v>10.583899911833292</v>
      </c>
      <c r="H187" s="795">
        <f t="shared" si="62"/>
        <v>10.317655120506888</v>
      </c>
      <c r="I187" s="795">
        <f t="shared" si="62"/>
        <v>10.422589760631372</v>
      </c>
      <c r="J187" s="795">
        <f t="shared" si="62"/>
        <v>10.501536389794417</v>
      </c>
      <c r="K187" s="795">
        <f t="shared" si="62"/>
        <v>10.349755916183044</v>
      </c>
      <c r="L187" s="795">
        <f>L121*0.533</f>
        <v>10.782793170967224</v>
      </c>
      <c r="M187" s="802">
        <f>M121*0.521</f>
        <v>10.703490389377681</v>
      </c>
      <c r="N187" s="776"/>
      <c r="O187" s="776"/>
      <c r="P187" s="794" t="s">
        <v>177</v>
      </c>
      <c r="Q187" s="795">
        <f>Q121*0.521</f>
        <v>10.845269973524072</v>
      </c>
    </row>
    <row r="188" spans="1:17" ht="13">
      <c r="A188" s="794" t="s">
        <v>71</v>
      </c>
      <c r="B188" s="795">
        <f>B122*0.521</f>
        <v>9.3796571828298205</v>
      </c>
      <c r="C188" s="795">
        <f t="shared" ref="C188:K188" si="63">C122*0.487</f>
        <v>8.7966015362727354</v>
      </c>
      <c r="D188" s="795">
        <f t="shared" si="63"/>
        <v>8.9508441735063258</v>
      </c>
      <c r="E188" s="795">
        <f t="shared" si="63"/>
        <v>8.9107362705794912</v>
      </c>
      <c r="F188" s="795">
        <f t="shared" si="63"/>
        <v>8.7639405639631978</v>
      </c>
      <c r="G188" s="795">
        <f t="shared" si="63"/>
        <v>8.5157755364020904</v>
      </c>
      <c r="H188" s="795">
        <f t="shared" si="63"/>
        <v>8.0702766913319657</v>
      </c>
      <c r="I188" s="795">
        <f t="shared" si="63"/>
        <v>8.1188395136760505</v>
      </c>
      <c r="J188" s="795">
        <f t="shared" si="63"/>
        <v>8.1597094378173551</v>
      </c>
      <c r="K188" s="795">
        <f t="shared" si="63"/>
        <v>8.1526317484293891</v>
      </c>
      <c r="L188" s="795">
        <f>L122*0.521</f>
        <v>8.3360910280872016</v>
      </c>
      <c r="M188" s="802">
        <f>M122*0.487</f>
        <v>7.5710218925112933</v>
      </c>
      <c r="N188" s="776"/>
      <c r="O188" s="776"/>
      <c r="P188" s="794" t="s">
        <v>71</v>
      </c>
      <c r="Q188" s="795">
        <f>Q122*0.487</f>
        <v>8.3748097593170812</v>
      </c>
    </row>
    <row r="189" spans="1:17" ht="13.5" thickBot="1">
      <c r="A189" s="798" t="s">
        <v>178</v>
      </c>
      <c r="B189" s="799">
        <f>B123*0.487</f>
        <v>10.777580961771369</v>
      </c>
      <c r="C189" s="799">
        <f t="shared" ref="C189:K189" si="64">C123*0.518</f>
        <v>11.445843131723731</v>
      </c>
      <c r="D189" s="799">
        <f t="shared" si="64"/>
        <v>11.518252055836697</v>
      </c>
      <c r="E189" s="799">
        <f t="shared" si="64"/>
        <v>11.435673024332031</v>
      </c>
      <c r="F189" s="799">
        <f t="shared" si="64"/>
        <v>11.342439505592612</v>
      </c>
      <c r="G189" s="799">
        <f t="shared" si="64"/>
        <v>11.045980729015472</v>
      </c>
      <c r="H189" s="799">
        <f t="shared" si="64"/>
        <v>10.436939003874176</v>
      </c>
      <c r="I189" s="799">
        <f t="shared" si="64"/>
        <v>10.589755410746129</v>
      </c>
      <c r="J189" s="799">
        <f t="shared" si="64"/>
        <v>10.616111898605924</v>
      </c>
      <c r="K189" s="799">
        <f t="shared" si="64"/>
        <v>10.725836664813192</v>
      </c>
      <c r="L189" s="799">
        <f>L123*0.487</f>
        <v>10.041041905999935</v>
      </c>
      <c r="M189" s="803">
        <f>M123*0.518</f>
        <v>10.534945061369093</v>
      </c>
      <c r="N189" s="776"/>
      <c r="O189" s="776"/>
      <c r="P189" s="798" t="s">
        <v>178</v>
      </c>
      <c r="Q189" s="799">
        <f>Q123*0.518</f>
        <v>11.019214171740465</v>
      </c>
    </row>
    <row r="190" spans="1:17" ht="13">
      <c r="A190" s="314"/>
      <c r="B190" s="314"/>
      <c r="C190" s="314"/>
      <c r="D190" s="314"/>
      <c r="E190" s="314"/>
      <c r="F190" s="314"/>
      <c r="G190" s="699"/>
      <c r="H190" s="699"/>
      <c r="I190" s="699"/>
      <c r="J190" s="699"/>
      <c r="K190" s="699"/>
      <c r="L190" s="699"/>
      <c r="M190" s="699"/>
      <c r="N190" s="699"/>
      <c r="O190" s="699"/>
      <c r="P190" s="699"/>
      <c r="Q190" s="699"/>
    </row>
    <row r="191" spans="1:17" ht="16" thickBot="1">
      <c r="A191" s="775">
        <v>2024</v>
      </c>
      <c r="B191" s="776"/>
      <c r="C191" s="776" t="s">
        <v>181</v>
      </c>
      <c r="D191" s="776"/>
      <c r="E191" s="776"/>
      <c r="F191" s="776"/>
      <c r="G191" s="776"/>
      <c r="H191" s="776"/>
      <c r="I191" s="776"/>
      <c r="J191" s="776"/>
      <c r="K191" s="776"/>
      <c r="L191" s="776"/>
      <c r="M191" s="777" t="s">
        <v>93</v>
      </c>
      <c r="N191" s="776"/>
      <c r="O191" s="776"/>
      <c r="P191" s="775">
        <v>2024</v>
      </c>
      <c r="Q191" s="776"/>
    </row>
    <row r="192" spans="1:17" ht="13.5" thickBot="1">
      <c r="A192" s="778"/>
      <c r="B192" s="779" t="s">
        <v>161</v>
      </c>
      <c r="C192" s="779" t="s">
        <v>162</v>
      </c>
      <c r="D192" s="779" t="s">
        <v>163</v>
      </c>
      <c r="E192" s="779" t="s">
        <v>164</v>
      </c>
      <c r="F192" s="779" t="s">
        <v>165</v>
      </c>
      <c r="G192" s="779" t="s">
        <v>166</v>
      </c>
      <c r="H192" s="779" t="s">
        <v>167</v>
      </c>
      <c r="I192" s="779" t="s">
        <v>168</v>
      </c>
      <c r="J192" s="779" t="s">
        <v>169</v>
      </c>
      <c r="K192" s="779" t="s">
        <v>170</v>
      </c>
      <c r="L192" s="779" t="s">
        <v>171</v>
      </c>
      <c r="M192" s="780" t="s">
        <v>172</v>
      </c>
      <c r="N192" s="776"/>
      <c r="O192" s="776"/>
      <c r="P192" s="778"/>
      <c r="Q192" s="780" t="s">
        <v>173</v>
      </c>
    </row>
    <row r="193" spans="1:17" ht="13.5" thickBot="1">
      <c r="A193" s="781" t="s">
        <v>174</v>
      </c>
      <c r="B193" s="782">
        <f>B127*0.518</f>
        <v>9.8219922237086763</v>
      </c>
      <c r="C193" s="782">
        <f t="shared" ref="C193:M193" si="65">C127*0.518</f>
        <v>9.8131467120266045</v>
      </c>
      <c r="D193" s="782">
        <f t="shared" si="65"/>
        <v>9.919040905812091</v>
      </c>
      <c r="E193" s="782">
        <f t="shared" si="65"/>
        <v>9.9321052751593548</v>
      </c>
      <c r="F193" s="782">
        <f t="shared" si="65"/>
        <v>9.9633708926231037</v>
      </c>
      <c r="G193" s="782">
        <f t="shared" si="65"/>
        <v>10.044754919302644</v>
      </c>
      <c r="H193" s="782">
        <f t="shared" si="65"/>
        <v>9.9944723313483141</v>
      </c>
      <c r="I193" s="782">
        <f t="shared" si="65"/>
        <v>9.9824409891965988</v>
      </c>
      <c r="J193" s="782">
        <f t="shared" si="65"/>
        <v>10.052289146970205</v>
      </c>
      <c r="K193" s="782">
        <f t="shared" si="65"/>
        <v>10.295448748931008</v>
      </c>
      <c r="L193" s="782">
        <f t="shared" si="65"/>
        <v>0</v>
      </c>
      <c r="M193" s="783">
        <f t="shared" si="65"/>
        <v>0</v>
      </c>
      <c r="N193" s="776"/>
      <c r="O193" s="776"/>
      <c r="P193" s="784" t="s">
        <v>174</v>
      </c>
      <c r="Q193" s="785">
        <f>Q127*0.518</f>
        <v>0</v>
      </c>
    </row>
    <row r="194" spans="1:17" ht="13">
      <c r="A194" s="789" t="s">
        <v>179</v>
      </c>
      <c r="B194" s="800">
        <f>B128*0.539</f>
        <v>10.090378537781831</v>
      </c>
      <c r="C194" s="800">
        <f t="shared" ref="C194:M194" si="66">C128*0.539</f>
        <v>10.252631437020783</v>
      </c>
      <c r="D194" s="800">
        <f t="shared" si="66"/>
        <v>10.146001064673355</v>
      </c>
      <c r="E194" s="800">
        <f t="shared" si="66"/>
        <v>9.9778468901979522</v>
      </c>
      <c r="F194" s="800">
        <f t="shared" si="66"/>
        <v>9.5648286310449144</v>
      </c>
      <c r="G194" s="800">
        <f t="shared" si="66"/>
        <v>9.8924086359988319</v>
      </c>
      <c r="H194" s="800">
        <f t="shared" si="66"/>
        <v>10.217437924861327</v>
      </c>
      <c r="I194" s="800">
        <f t="shared" si="66"/>
        <v>10.010538225277916</v>
      </c>
      <c r="J194" s="800">
        <f t="shared" si="66"/>
        <v>10.480594668680927</v>
      </c>
      <c r="K194" s="800">
        <f t="shared" si="66"/>
        <v>10.694030028056623</v>
      </c>
      <c r="L194" s="800">
        <f t="shared" si="66"/>
        <v>0</v>
      </c>
      <c r="M194" s="801">
        <f t="shared" si="66"/>
        <v>0</v>
      </c>
      <c r="N194" s="776"/>
      <c r="O194" s="776"/>
      <c r="P194" s="789" t="s">
        <v>179</v>
      </c>
      <c r="Q194" s="790">
        <f>Q128*0.539</f>
        <v>0</v>
      </c>
    </row>
    <row r="195" spans="1:17" ht="13">
      <c r="A195" s="794" t="s">
        <v>175</v>
      </c>
      <c r="B195" s="795">
        <f>B129*0.533</f>
        <v>10.913100498616643</v>
      </c>
      <c r="C195" s="795">
        <f t="shared" ref="C195:M195" si="67">C129*0.533</f>
        <v>10.765346666885062</v>
      </c>
      <c r="D195" s="795">
        <f t="shared" si="67"/>
        <v>10.83401891531174</v>
      </c>
      <c r="E195" s="795">
        <f t="shared" si="67"/>
        <v>10.858294217241841</v>
      </c>
      <c r="F195" s="795">
        <f t="shared" si="67"/>
        <v>10.822758609318747</v>
      </c>
      <c r="G195" s="795">
        <f t="shared" si="67"/>
        <v>10.826012734155114</v>
      </c>
      <c r="H195" s="795">
        <f t="shared" si="67"/>
        <v>10.858558706489266</v>
      </c>
      <c r="I195" s="795">
        <f t="shared" si="67"/>
        <v>10.911644205849695</v>
      </c>
      <c r="J195" s="795">
        <f t="shared" si="67"/>
        <v>10.990660901242888</v>
      </c>
      <c r="K195" s="795">
        <f t="shared" si="67"/>
        <v>11.328654281431605</v>
      </c>
      <c r="L195" s="795">
        <f t="shared" si="67"/>
        <v>0</v>
      </c>
      <c r="M195" s="802">
        <f t="shared" si="67"/>
        <v>0</v>
      </c>
      <c r="N195" s="776"/>
      <c r="O195" s="776"/>
      <c r="P195" s="794" t="s">
        <v>175</v>
      </c>
      <c r="Q195" s="795">
        <f>Q129*0.533</f>
        <v>0</v>
      </c>
    </row>
    <row r="196" spans="1:17" ht="13">
      <c r="A196" s="794" t="s">
        <v>176</v>
      </c>
      <c r="B196" s="795">
        <f>B130*0.533</f>
        <v>10.798887308358392</v>
      </c>
      <c r="C196" s="795">
        <f t="shared" ref="C196:M196" si="68">C130*0.533</f>
        <v>10.618082119370122</v>
      </c>
      <c r="D196" s="795">
        <f t="shared" si="68"/>
        <v>10.700031884070759</v>
      </c>
      <c r="E196" s="795">
        <f t="shared" si="68"/>
        <v>10.685577280727875</v>
      </c>
      <c r="F196" s="795">
        <f t="shared" si="68"/>
        <v>10.645180439075256</v>
      </c>
      <c r="G196" s="795">
        <f t="shared" si="68"/>
        <v>10.697991002036812</v>
      </c>
      <c r="H196" s="795">
        <f t="shared" si="68"/>
        <v>10.750141180216055</v>
      </c>
      <c r="I196" s="795">
        <f t="shared" si="68"/>
        <v>10.830578853214245</v>
      </c>
      <c r="J196" s="795">
        <f t="shared" si="68"/>
        <v>10.921143670819337</v>
      </c>
      <c r="K196" s="795">
        <f t="shared" si="68"/>
        <v>11.213716086078122</v>
      </c>
      <c r="L196" s="795">
        <f t="shared" si="68"/>
        <v>0</v>
      </c>
      <c r="M196" s="802">
        <f t="shared" si="68"/>
        <v>0</v>
      </c>
      <c r="N196" s="776"/>
      <c r="O196" s="776"/>
      <c r="P196" s="794" t="s">
        <v>176</v>
      </c>
      <c r="Q196" s="795">
        <f>Q130*0.533</f>
        <v>0</v>
      </c>
    </row>
    <row r="197" spans="1:17" ht="13">
      <c r="A197" s="794" t="s">
        <v>177</v>
      </c>
      <c r="B197" s="795">
        <f>B131*0.533</f>
        <v>10.993354557950246</v>
      </c>
      <c r="C197" s="795">
        <f t="shared" ref="C197:K197" si="69">C131*0.521</f>
        <v>10.621577382443068</v>
      </c>
      <c r="D197" s="795">
        <f t="shared" si="69"/>
        <v>10.51663632340926</v>
      </c>
      <c r="E197" s="795">
        <f t="shared" si="69"/>
        <v>10.550336969175344</v>
      </c>
      <c r="F197" s="795">
        <f t="shared" si="69"/>
        <v>10.4884363141551</v>
      </c>
      <c r="G197" s="795">
        <f t="shared" si="69"/>
        <v>10.67750009648849</v>
      </c>
      <c r="H197" s="795">
        <f t="shared" si="69"/>
        <v>10.433151491764626</v>
      </c>
      <c r="I197" s="795">
        <f t="shared" si="69"/>
        <v>10.476381180886783</v>
      </c>
      <c r="J197" s="795">
        <f t="shared" si="69"/>
        <v>10.508901437487713</v>
      </c>
      <c r="K197" s="795">
        <f t="shared" si="69"/>
        <v>10.83817067219158</v>
      </c>
      <c r="L197" s="795">
        <f>L131*0.533</f>
        <v>0</v>
      </c>
      <c r="M197" s="802">
        <f>M131*0.521</f>
        <v>0</v>
      </c>
      <c r="N197" s="776"/>
      <c r="O197" s="776"/>
      <c r="P197" s="794" t="s">
        <v>177</v>
      </c>
      <c r="Q197" s="795">
        <f>Q131*0.521</f>
        <v>0</v>
      </c>
    </row>
    <row r="198" spans="1:17" ht="13">
      <c r="A198" s="794" t="s">
        <v>71</v>
      </c>
      <c r="B198" s="795">
        <f>B132*0.521</f>
        <v>8.3391703593487367</v>
      </c>
      <c r="C198" s="795">
        <f t="shared" ref="C198:K198" si="70">C132*0.487</f>
        <v>8.0243525564660914</v>
      </c>
      <c r="D198" s="795">
        <f t="shared" si="70"/>
        <v>8.1438607347654308</v>
      </c>
      <c r="E198" s="795">
        <f t="shared" si="70"/>
        <v>8.2149319862562056</v>
      </c>
      <c r="F198" s="795">
        <f t="shared" si="70"/>
        <v>8.2742605567407708</v>
      </c>
      <c r="G198" s="795">
        <f t="shared" si="70"/>
        <v>8.3721826056569508</v>
      </c>
      <c r="H198" s="795">
        <f t="shared" si="70"/>
        <v>8.4096126292401419</v>
      </c>
      <c r="I198" s="795">
        <f t="shared" si="70"/>
        <v>8.3576425085334662</v>
      </c>
      <c r="J198" s="795">
        <f t="shared" si="70"/>
        <v>8.380279384975136</v>
      </c>
      <c r="K198" s="795">
        <f t="shared" si="70"/>
        <v>8.6013933839591878</v>
      </c>
      <c r="L198" s="795">
        <f>L132*0.521</f>
        <v>0</v>
      </c>
      <c r="M198" s="802">
        <f>M132*0.487</f>
        <v>0</v>
      </c>
      <c r="N198" s="776"/>
      <c r="O198" s="776"/>
      <c r="P198" s="794" t="s">
        <v>71</v>
      </c>
      <c r="Q198" s="795">
        <f>Q132*0.487</f>
        <v>0</v>
      </c>
    </row>
    <row r="199" spans="1:17" ht="13.5" thickBot="1">
      <c r="A199" s="798" t="s">
        <v>178</v>
      </c>
      <c r="B199" s="799">
        <f>B133*0.487</f>
        <v>10.019467606732444</v>
      </c>
      <c r="C199" s="799">
        <f t="shared" ref="C199:K199" si="71">C133*0.518</f>
        <v>10.538904774995549</v>
      </c>
      <c r="D199" s="799">
        <f t="shared" si="71"/>
        <v>10.555494848364514</v>
      </c>
      <c r="E199" s="799">
        <f t="shared" si="71"/>
        <v>10.485010389458582</v>
      </c>
      <c r="F199" s="799">
        <f t="shared" si="71"/>
        <v>10.42686865039979</v>
      </c>
      <c r="G199" s="799">
        <f t="shared" si="71"/>
        <v>10.490306818263466</v>
      </c>
      <c r="H199" s="799">
        <f t="shared" si="71"/>
        <v>10.414332603593202</v>
      </c>
      <c r="I199" s="799">
        <f t="shared" si="71"/>
        <v>10.389911375619475</v>
      </c>
      <c r="J199" s="799">
        <f t="shared" si="71"/>
        <v>10.466910319155854</v>
      </c>
      <c r="K199" s="799">
        <f t="shared" si="71"/>
        <v>10.677798848350585</v>
      </c>
      <c r="L199" s="799">
        <f>L133*0.487</f>
        <v>0</v>
      </c>
      <c r="M199" s="803">
        <f>M133*0.518</f>
        <v>0</v>
      </c>
      <c r="N199" s="776"/>
      <c r="O199" s="776"/>
      <c r="P199" s="798" t="s">
        <v>178</v>
      </c>
      <c r="Q199" s="799">
        <f>Q133*0.518</f>
        <v>0</v>
      </c>
    </row>
    <row r="200" spans="1:17" ht="13">
      <c r="A200" s="314"/>
      <c r="B200" s="314"/>
      <c r="C200" s="314"/>
      <c r="D200" s="314"/>
      <c r="E200" s="314"/>
      <c r="F200" s="314"/>
      <c r="G200" s="699"/>
      <c r="H200" s="699"/>
      <c r="I200" s="699"/>
      <c r="J200" s="699"/>
      <c r="K200" s="699"/>
      <c r="L200" s="699"/>
      <c r="M200" s="699"/>
      <c r="N200" s="699"/>
      <c r="O200" s="699"/>
      <c r="P200" s="699"/>
      <c r="Q200" s="699"/>
    </row>
    <row r="201" spans="1:17" ht="13">
      <c r="A201" s="314"/>
      <c r="B201" s="314"/>
      <c r="C201" s="314"/>
      <c r="D201" s="314"/>
      <c r="E201" s="314"/>
      <c r="F201" s="314"/>
      <c r="G201" s="699"/>
      <c r="H201" s="699"/>
      <c r="I201" s="699"/>
      <c r="J201" s="699"/>
      <c r="K201" s="699"/>
      <c r="L201" s="699"/>
      <c r="M201" s="699"/>
      <c r="N201" s="699"/>
      <c r="O201" s="699"/>
      <c r="P201" s="699"/>
      <c r="Q201" s="699"/>
    </row>
    <row r="202" spans="1:17" ht="13">
      <c r="A202" s="314"/>
      <c r="B202" s="314"/>
      <c r="C202" s="314"/>
      <c r="D202" s="314"/>
      <c r="E202" s="314"/>
      <c r="F202" s="314"/>
      <c r="G202" s="699"/>
      <c r="H202" s="699"/>
      <c r="I202" s="699"/>
      <c r="J202" s="699"/>
      <c r="K202" s="699"/>
      <c r="L202" s="699"/>
      <c r="M202" s="699"/>
      <c r="N202" s="699"/>
      <c r="O202" s="699"/>
      <c r="P202" s="699"/>
      <c r="Q202" s="699"/>
    </row>
    <row r="203" spans="1:17" ht="13">
      <c r="A203" s="314"/>
      <c r="B203" s="314"/>
      <c r="C203" s="314"/>
      <c r="D203" s="314"/>
      <c r="E203" s="314"/>
      <c r="F203" s="314"/>
      <c r="G203" s="699"/>
      <c r="H203" s="699"/>
      <c r="I203" s="699"/>
      <c r="J203" s="699"/>
      <c r="K203" s="699"/>
      <c r="L203" s="699"/>
      <c r="M203" s="699"/>
      <c r="N203" s="699"/>
      <c r="O203" s="699"/>
      <c r="P203" s="699"/>
      <c r="Q203" s="699"/>
    </row>
    <row r="204" spans="1:17" ht="13">
      <c r="A204" s="314"/>
      <c r="B204" s="314"/>
      <c r="C204" s="314"/>
      <c r="D204" s="314"/>
      <c r="E204" s="314"/>
      <c r="F204" s="314"/>
      <c r="G204" s="699"/>
      <c r="H204" s="699"/>
      <c r="I204" s="699"/>
      <c r="J204" s="699"/>
      <c r="K204" s="699"/>
      <c r="L204" s="699"/>
      <c r="M204" s="699"/>
      <c r="N204" s="699"/>
      <c r="O204" s="699"/>
      <c r="P204" s="699"/>
      <c r="Q204" s="699"/>
    </row>
    <row r="205" spans="1:17" ht="13.5" thickBot="1">
      <c r="A205" s="804" t="s">
        <v>184</v>
      </c>
      <c r="B205" s="699"/>
      <c r="C205" s="699"/>
      <c r="D205" s="699"/>
      <c r="E205" s="699"/>
      <c r="F205" s="314"/>
      <c r="G205" s="699"/>
      <c r="H205" s="699"/>
      <c r="I205" s="699"/>
      <c r="J205" s="699"/>
      <c r="K205" s="699"/>
      <c r="L205" s="699"/>
      <c r="M205" s="699"/>
      <c r="N205" s="699"/>
      <c r="O205" s="699"/>
      <c r="P205" s="699"/>
      <c r="Q205" s="699"/>
    </row>
    <row r="206" spans="1:17" ht="13.5" thickBot="1">
      <c r="A206" s="805" t="s">
        <v>174</v>
      </c>
      <c r="B206" s="806">
        <v>0.52100000000000002</v>
      </c>
      <c r="C206" s="699"/>
      <c r="D206" s="699"/>
      <c r="E206" s="699"/>
      <c r="F206" s="314"/>
      <c r="G206" s="699"/>
      <c r="H206" s="699"/>
      <c r="I206" s="699"/>
      <c r="J206" s="699"/>
      <c r="K206" s="699"/>
      <c r="L206" s="699"/>
      <c r="M206" s="699"/>
      <c r="N206" s="699"/>
      <c r="O206" s="699"/>
      <c r="P206" s="699"/>
      <c r="Q206" s="699"/>
    </row>
    <row r="207" spans="1:17" ht="13">
      <c r="A207" s="807" t="s">
        <v>175</v>
      </c>
      <c r="B207" s="808">
        <v>0.55000000000000004</v>
      </c>
      <c r="C207" s="699"/>
      <c r="D207" s="699"/>
      <c r="E207" s="699"/>
      <c r="F207" s="314"/>
      <c r="G207" s="699"/>
      <c r="H207" s="699"/>
      <c r="I207" s="699"/>
      <c r="J207" s="699"/>
      <c r="K207" s="699"/>
      <c r="L207" s="699"/>
      <c r="M207" s="699"/>
      <c r="N207" s="699"/>
      <c r="O207" s="699"/>
      <c r="P207" s="699"/>
      <c r="Q207" s="699"/>
    </row>
    <row r="208" spans="1:17" ht="13">
      <c r="A208" s="809" t="s">
        <v>176</v>
      </c>
      <c r="B208" s="810">
        <v>0.52</v>
      </c>
      <c r="C208" s="699"/>
      <c r="D208" s="699"/>
      <c r="E208" s="699"/>
      <c r="F208" s="314"/>
      <c r="G208" s="699"/>
      <c r="H208" s="699"/>
      <c r="I208" s="699"/>
      <c r="J208" s="699"/>
      <c r="K208" s="699"/>
      <c r="L208" s="699"/>
      <c r="M208" s="699"/>
      <c r="N208" s="699"/>
      <c r="O208" s="699"/>
      <c r="P208" s="699"/>
      <c r="Q208" s="699"/>
    </row>
    <row r="209" spans="1:17" ht="13">
      <c r="A209" s="809" t="s">
        <v>177</v>
      </c>
      <c r="B209" s="810">
        <v>0.54</v>
      </c>
      <c r="C209" s="699"/>
      <c r="D209" s="699"/>
      <c r="E209" s="699"/>
      <c r="F209" s="314"/>
      <c r="G209" s="699"/>
      <c r="H209" s="699"/>
      <c r="I209" s="699"/>
      <c r="J209" s="699"/>
      <c r="K209" s="699"/>
      <c r="L209" s="699"/>
      <c r="M209" s="699"/>
      <c r="N209" s="699"/>
      <c r="O209" s="699"/>
      <c r="P209" s="699"/>
      <c r="Q209" s="699"/>
    </row>
    <row r="210" spans="1:17" ht="13.5" thickBot="1">
      <c r="A210" s="811" t="s">
        <v>178</v>
      </c>
      <c r="B210" s="812">
        <v>0.53</v>
      </c>
      <c r="C210" s="699"/>
      <c r="D210" s="699"/>
      <c r="E210" s="699"/>
      <c r="F210" s="314"/>
      <c r="G210" s="699"/>
      <c r="H210" s="699"/>
      <c r="I210" s="699"/>
      <c r="J210" s="699"/>
      <c r="K210" s="699"/>
      <c r="L210" s="699"/>
      <c r="M210" s="699"/>
      <c r="N210" s="699"/>
      <c r="O210" s="699"/>
      <c r="P210" s="699"/>
      <c r="Q210" s="699"/>
    </row>
    <row r="211" spans="1:17" ht="13">
      <c r="A211" s="699"/>
      <c r="B211" s="699"/>
      <c r="C211" s="699"/>
      <c r="D211" s="699"/>
      <c r="E211" s="699"/>
      <c r="F211" s="314"/>
      <c r="G211" s="699"/>
      <c r="H211" s="699"/>
      <c r="I211" s="699"/>
      <c r="J211" s="699"/>
      <c r="K211" s="699"/>
      <c r="L211" s="699"/>
      <c r="M211" s="699"/>
      <c r="N211" s="699"/>
      <c r="O211" s="699"/>
      <c r="P211" s="699"/>
      <c r="Q211" s="699"/>
    </row>
    <row r="212" spans="1:17" ht="13.5" thickBot="1">
      <c r="A212" s="804" t="s">
        <v>182</v>
      </c>
      <c r="B212" s="813"/>
      <c r="C212" s="699"/>
      <c r="D212" s="699"/>
      <c r="E212" s="699"/>
      <c r="F212" s="314"/>
      <c r="G212" s="699"/>
      <c r="H212" s="699"/>
      <c r="I212" s="699"/>
      <c r="J212" s="699"/>
      <c r="K212" s="699"/>
      <c r="L212" s="699"/>
      <c r="M212" s="699"/>
      <c r="N212" s="699"/>
      <c r="O212" s="699"/>
      <c r="P212" s="699"/>
      <c r="Q212" s="699"/>
    </row>
    <row r="213" spans="1:17" ht="13.5" thickBot="1">
      <c r="A213" s="805" t="s">
        <v>174</v>
      </c>
      <c r="B213" s="806">
        <v>0.50700000000000001</v>
      </c>
      <c r="C213" s="699"/>
      <c r="D213" s="699"/>
      <c r="E213" s="699"/>
      <c r="F213" s="314"/>
      <c r="G213" s="699"/>
      <c r="H213" s="699"/>
      <c r="I213" s="699"/>
      <c r="J213" s="699"/>
      <c r="K213" s="699"/>
      <c r="L213" s="699"/>
      <c r="M213" s="699"/>
      <c r="N213" s="699"/>
      <c r="O213" s="699"/>
      <c r="P213" s="699"/>
      <c r="Q213" s="699"/>
    </row>
    <row r="214" spans="1:17" ht="13">
      <c r="A214" s="814" t="s">
        <v>183</v>
      </c>
      <c r="B214" s="808">
        <v>0.53900000000000003</v>
      </c>
      <c r="C214" s="699"/>
      <c r="D214" s="699"/>
      <c r="E214" s="699"/>
      <c r="F214" s="314"/>
      <c r="G214" s="699"/>
      <c r="H214" s="699"/>
      <c r="I214" s="699"/>
      <c r="J214" s="699"/>
      <c r="K214" s="699"/>
      <c r="L214" s="699"/>
      <c r="M214" s="699"/>
      <c r="N214" s="699"/>
      <c r="O214" s="699"/>
      <c r="P214" s="699"/>
      <c r="Q214" s="699"/>
    </row>
    <row r="215" spans="1:17" ht="13">
      <c r="A215" s="807" t="s">
        <v>175</v>
      </c>
      <c r="B215" s="808">
        <v>0.53900000000000003</v>
      </c>
      <c r="C215" s="699"/>
      <c r="D215" s="699"/>
      <c r="E215" s="699"/>
      <c r="F215" s="314"/>
      <c r="G215" s="699"/>
      <c r="H215" s="699"/>
      <c r="I215" s="699"/>
      <c r="J215" s="699"/>
      <c r="K215" s="699"/>
      <c r="L215" s="699"/>
      <c r="M215" s="699"/>
      <c r="N215" s="699"/>
      <c r="O215" s="699"/>
      <c r="P215" s="699"/>
      <c r="Q215" s="699"/>
    </row>
    <row r="216" spans="1:17" ht="15.5">
      <c r="A216" s="809" t="s">
        <v>176</v>
      </c>
      <c r="B216" s="810">
        <v>0.53500000000000003</v>
      </c>
      <c r="C216" s="699"/>
      <c r="D216" s="699"/>
      <c r="E216" s="699"/>
      <c r="F216" s="314"/>
      <c r="G216" s="699"/>
      <c r="H216" s="699"/>
      <c r="I216" s="699"/>
      <c r="J216" s="699"/>
      <c r="K216" s="699"/>
      <c r="L216" s="774"/>
      <c r="M216" s="699"/>
      <c r="N216" s="699"/>
      <c r="O216" s="699"/>
      <c r="P216" s="699"/>
      <c r="Q216" s="699"/>
    </row>
    <row r="217" spans="1:17" ht="13">
      <c r="A217" s="809" t="s">
        <v>177</v>
      </c>
      <c r="B217" s="810">
        <v>0.54</v>
      </c>
      <c r="C217" s="699"/>
      <c r="D217" s="699"/>
      <c r="E217" s="699"/>
      <c r="F217" s="314"/>
      <c r="G217" s="815"/>
      <c r="H217" s="815"/>
      <c r="I217" s="815"/>
      <c r="J217" s="815"/>
      <c r="K217" s="815"/>
      <c r="L217" s="815"/>
      <c r="M217" s="815"/>
      <c r="N217" s="699"/>
      <c r="O217" s="699"/>
      <c r="P217" s="699"/>
      <c r="Q217" s="699"/>
    </row>
    <row r="218" spans="1:17" ht="13">
      <c r="A218" s="809" t="s">
        <v>71</v>
      </c>
      <c r="B218" s="810">
        <v>0.46500000000000002</v>
      </c>
      <c r="C218" s="699"/>
      <c r="D218" s="699"/>
      <c r="E218" s="699"/>
      <c r="F218" s="314"/>
      <c r="G218" s="816"/>
      <c r="H218" s="816"/>
      <c r="I218" s="816"/>
      <c r="J218" s="817"/>
      <c r="K218" s="816"/>
      <c r="L218" s="816"/>
      <c r="M218" s="816"/>
      <c r="N218" s="699"/>
      <c r="O218" s="699"/>
      <c r="P218" s="699"/>
      <c r="Q218" s="699"/>
    </row>
    <row r="219" spans="1:17" ht="13.5" thickBot="1">
      <c r="A219" s="811" t="s">
        <v>178</v>
      </c>
      <c r="B219" s="812">
        <v>0.51600000000000001</v>
      </c>
      <c r="C219" s="699"/>
      <c r="D219" s="699"/>
      <c r="E219" s="699"/>
      <c r="F219" s="818"/>
      <c r="G219" s="818"/>
      <c r="H219" s="818"/>
      <c r="I219" s="818"/>
      <c r="J219" s="819"/>
      <c r="K219" s="818"/>
      <c r="L219" s="818"/>
      <c r="M219" s="816"/>
      <c r="N219" s="699"/>
      <c r="O219" s="699"/>
      <c r="P219" s="699"/>
      <c r="Q219" s="699"/>
    </row>
    <row r="220" spans="1:17" ht="13">
      <c r="A220" s="699"/>
      <c r="B220" s="699"/>
      <c r="C220" s="699"/>
      <c r="D220" s="699"/>
      <c r="E220" s="699"/>
      <c r="F220" s="699"/>
      <c r="G220" s="818"/>
      <c r="H220" s="818"/>
      <c r="I220" s="818"/>
      <c r="J220" s="818"/>
      <c r="K220" s="818"/>
      <c r="L220" s="818"/>
      <c r="M220" s="818"/>
      <c r="N220" s="699"/>
      <c r="O220" s="699"/>
      <c r="P220" s="699"/>
      <c r="Q220" s="699"/>
    </row>
    <row r="221" spans="1:17" ht="13.5" thickBot="1">
      <c r="A221" s="804" t="s">
        <v>236</v>
      </c>
      <c r="B221" s="699"/>
      <c r="C221" s="699"/>
      <c r="D221" s="699"/>
      <c r="E221" s="699"/>
      <c r="F221" s="699"/>
      <c r="G221" s="818"/>
      <c r="H221" s="818"/>
      <c r="I221" s="818"/>
      <c r="J221" s="818"/>
      <c r="K221" s="818"/>
      <c r="L221" s="818"/>
      <c r="M221" s="818"/>
      <c r="N221" s="699"/>
      <c r="O221" s="699"/>
      <c r="P221" s="699"/>
      <c r="Q221" s="699"/>
    </row>
    <row r="222" spans="1:17" ht="13.5" thickBot="1">
      <c r="A222" s="805" t="s">
        <v>174</v>
      </c>
      <c r="B222" s="806">
        <v>0.51800000000000002</v>
      </c>
      <c r="C222" s="699"/>
      <c r="D222" s="699"/>
      <c r="E222" s="699"/>
      <c r="F222" s="699"/>
      <c r="G222" s="818"/>
      <c r="H222" s="818"/>
      <c r="I222" s="818"/>
      <c r="J222" s="818"/>
      <c r="K222" s="818"/>
      <c r="L222" s="818"/>
      <c r="M222" s="818"/>
      <c r="N222" s="699"/>
      <c r="O222" s="699"/>
      <c r="P222" s="699"/>
      <c r="Q222" s="699"/>
    </row>
    <row r="223" spans="1:17" ht="13">
      <c r="A223" s="807" t="s">
        <v>175</v>
      </c>
      <c r="B223" s="808">
        <v>0.53300000000000003</v>
      </c>
      <c r="C223" s="699"/>
      <c r="D223" s="699"/>
      <c r="E223" s="699"/>
      <c r="F223" s="699"/>
      <c r="G223" s="818"/>
      <c r="H223" s="818"/>
      <c r="I223" s="818"/>
      <c r="J223" s="818"/>
      <c r="K223" s="818"/>
      <c r="L223" s="818"/>
      <c r="M223" s="818"/>
      <c r="N223" s="699"/>
      <c r="O223" s="699"/>
      <c r="P223" s="699"/>
      <c r="Q223" s="699"/>
    </row>
    <row r="224" spans="1:17" ht="13">
      <c r="A224" s="809" t="s">
        <v>176</v>
      </c>
      <c r="B224" s="810">
        <v>0.53300000000000003</v>
      </c>
      <c r="C224" s="699"/>
      <c r="D224" s="699"/>
      <c r="E224" s="699"/>
      <c r="F224" s="699"/>
      <c r="G224" s="818"/>
      <c r="H224" s="818"/>
      <c r="I224" s="818"/>
      <c r="J224" s="818"/>
      <c r="K224" s="818"/>
      <c r="L224" s="818"/>
      <c r="M224" s="818"/>
      <c r="N224" s="699"/>
      <c r="O224" s="699"/>
      <c r="P224" s="699"/>
      <c r="Q224" s="699"/>
    </row>
    <row r="225" spans="1:17" ht="13">
      <c r="A225" s="809" t="s">
        <v>177</v>
      </c>
      <c r="B225" s="810">
        <v>0.52100000000000002</v>
      </c>
      <c r="C225" s="699"/>
      <c r="D225" s="699"/>
      <c r="E225" s="699"/>
      <c r="F225" s="699"/>
      <c r="G225" s="699"/>
      <c r="H225" s="699"/>
      <c r="I225" s="699"/>
      <c r="J225" s="699"/>
      <c r="K225" s="699"/>
      <c r="L225" s="699"/>
      <c r="M225" s="699"/>
      <c r="N225" s="699"/>
      <c r="O225" s="699"/>
      <c r="P225" s="699"/>
      <c r="Q225" s="699"/>
    </row>
    <row r="226" spans="1:17" ht="13">
      <c r="A226" s="809" t="s">
        <v>71</v>
      </c>
      <c r="B226" s="810">
        <v>0.48699999999999999</v>
      </c>
      <c r="C226" s="699"/>
      <c r="D226" s="699"/>
      <c r="E226" s="815"/>
      <c r="F226" s="699"/>
      <c r="G226" s="699"/>
      <c r="H226" s="699"/>
      <c r="I226" s="699"/>
      <c r="J226" s="699"/>
      <c r="K226" s="699"/>
      <c r="L226" s="699"/>
      <c r="M226" s="699"/>
      <c r="N226" s="699"/>
      <c r="O226" s="699"/>
      <c r="P226" s="699"/>
      <c r="Q226" s="699"/>
    </row>
    <row r="227" spans="1:17" ht="13.5" thickBot="1">
      <c r="A227" s="811" t="s">
        <v>178</v>
      </c>
      <c r="B227" s="812">
        <v>0.51800000000000002</v>
      </c>
      <c r="C227" s="699"/>
      <c r="D227" s="699"/>
      <c r="E227" s="816"/>
      <c r="F227" s="699"/>
      <c r="G227" s="773"/>
      <c r="H227" s="773"/>
      <c r="I227" s="773"/>
      <c r="J227" s="773"/>
      <c r="K227" s="773"/>
      <c r="L227" s="773"/>
      <c r="M227" s="773"/>
      <c r="N227" s="699"/>
      <c r="O227" s="699"/>
      <c r="P227" s="699"/>
      <c r="Q227" s="699"/>
    </row>
    <row r="228" spans="1:17" ht="13">
      <c r="A228" s="699"/>
      <c r="B228" s="699"/>
      <c r="C228" s="699"/>
      <c r="D228" s="699"/>
      <c r="E228" s="699"/>
      <c r="F228" s="699"/>
      <c r="G228" s="773"/>
      <c r="H228" s="773"/>
      <c r="I228" s="773"/>
      <c r="J228" s="773"/>
      <c r="K228" s="773"/>
      <c r="L228" s="773"/>
      <c r="M228" s="773"/>
      <c r="N228" s="699"/>
      <c r="O228" s="699"/>
      <c r="P228" s="699"/>
      <c r="Q228" s="699"/>
    </row>
    <row r="229" spans="1:17" ht="13">
      <c r="A229" s="314"/>
      <c r="B229" s="314"/>
      <c r="C229" s="314"/>
      <c r="D229" s="314"/>
      <c r="E229" s="314"/>
      <c r="F229" s="314"/>
      <c r="G229" s="314"/>
      <c r="H229" s="773"/>
      <c r="I229" s="773"/>
      <c r="J229" s="773"/>
      <c r="K229" s="773"/>
      <c r="L229" s="773"/>
      <c r="M229" s="773"/>
      <c r="N229" s="699"/>
      <c r="O229" s="699"/>
      <c r="P229" s="699"/>
      <c r="Q229" s="699"/>
    </row>
    <row r="230" spans="1:17" ht="13">
      <c r="A230" s="314"/>
      <c r="B230" s="314"/>
      <c r="C230" s="314"/>
      <c r="D230" s="314"/>
      <c r="E230" s="314"/>
      <c r="F230" s="314"/>
      <c r="G230" s="314"/>
      <c r="H230" s="773"/>
      <c r="I230" s="773"/>
      <c r="J230" s="773"/>
      <c r="K230" s="773"/>
      <c r="L230" s="773"/>
      <c r="M230" s="773"/>
      <c r="N230" s="699"/>
      <c r="O230" s="699"/>
      <c r="P230" s="699"/>
      <c r="Q230" s="699"/>
    </row>
    <row r="231" spans="1:17" ht="13">
      <c r="A231" s="314"/>
      <c r="B231" s="314"/>
      <c r="C231" s="314"/>
      <c r="D231" s="314"/>
      <c r="E231" s="314"/>
      <c r="F231" s="314"/>
      <c r="G231" s="314"/>
      <c r="H231" s="773"/>
      <c r="I231" s="773"/>
      <c r="J231" s="773"/>
      <c r="K231" s="773"/>
      <c r="L231" s="773"/>
      <c r="M231" s="773"/>
      <c r="N231" s="699"/>
      <c r="O231" s="699"/>
      <c r="P231" s="699"/>
      <c r="Q231" s="699"/>
    </row>
    <row r="232" spans="1:17" ht="13">
      <c r="A232" s="314"/>
      <c r="B232" s="314"/>
      <c r="C232" s="314"/>
      <c r="D232" s="314"/>
      <c r="E232" s="314"/>
      <c r="F232" s="314"/>
      <c r="G232" s="314"/>
      <c r="H232" s="773"/>
      <c r="I232" s="773"/>
      <c r="J232" s="773"/>
      <c r="K232" s="773"/>
      <c r="L232" s="773"/>
      <c r="M232" s="773"/>
      <c r="N232" s="699"/>
      <c r="O232" s="699"/>
      <c r="P232" s="699"/>
      <c r="Q232" s="699"/>
    </row>
    <row r="233" spans="1:17" ht="13">
      <c r="A233" s="314"/>
      <c r="B233" s="314"/>
      <c r="C233" s="314"/>
      <c r="D233" s="314"/>
      <c r="E233" s="314"/>
      <c r="F233" s="314"/>
      <c r="G233" s="314"/>
      <c r="H233" s="773"/>
      <c r="I233" s="773"/>
      <c r="J233" s="773"/>
      <c r="K233" s="773"/>
      <c r="L233" s="773"/>
      <c r="M233" s="773"/>
      <c r="N233" s="699"/>
      <c r="O233" s="699"/>
      <c r="P233" s="699"/>
      <c r="Q233" s="699"/>
    </row>
    <row r="234" spans="1:17" ht="13">
      <c r="A234" s="314"/>
      <c r="B234" s="314"/>
      <c r="C234" s="314"/>
      <c r="D234" s="314"/>
      <c r="E234" s="314"/>
      <c r="F234" s="314"/>
      <c r="G234" s="314"/>
      <c r="H234" s="699"/>
      <c r="I234" s="699"/>
      <c r="J234" s="699"/>
      <c r="K234" s="699"/>
      <c r="L234" s="699"/>
      <c r="M234" s="699"/>
      <c r="N234" s="699"/>
      <c r="O234" s="699"/>
      <c r="P234" s="699"/>
      <c r="Q234" s="699"/>
    </row>
    <row r="235" spans="1:17" ht="13">
      <c r="A235" s="314"/>
      <c r="B235" s="314"/>
      <c r="C235" s="314"/>
      <c r="D235" s="314"/>
      <c r="E235" s="314"/>
      <c r="F235" s="314"/>
      <c r="G235" s="314"/>
      <c r="H235" s="699"/>
      <c r="I235" s="699"/>
      <c r="J235" s="699"/>
      <c r="K235" s="699"/>
      <c r="L235" s="699"/>
      <c r="M235" s="773"/>
      <c r="N235" s="699"/>
      <c r="O235" s="699"/>
      <c r="P235" s="699"/>
      <c r="Q235" s="699"/>
    </row>
    <row r="236" spans="1:17" ht="13">
      <c r="A236" s="314"/>
      <c r="B236" s="314"/>
      <c r="C236" s="314"/>
      <c r="D236" s="314"/>
      <c r="E236" s="314"/>
      <c r="F236" s="314"/>
      <c r="G236" s="314"/>
      <c r="H236" s="699"/>
      <c r="I236" s="699"/>
      <c r="J236" s="699"/>
      <c r="K236" s="699"/>
      <c r="L236" s="699"/>
      <c r="M236" s="773"/>
      <c r="N236" s="699"/>
      <c r="O236" s="699"/>
      <c r="P236" s="699"/>
      <c r="Q236" s="699"/>
    </row>
    <row r="237" spans="1:17" ht="13">
      <c r="A237" s="314"/>
      <c r="B237" s="314"/>
      <c r="C237" s="314"/>
      <c r="D237" s="314"/>
      <c r="E237" s="314"/>
      <c r="F237" s="314"/>
      <c r="G237" s="314"/>
      <c r="H237" s="699"/>
      <c r="I237" s="699"/>
      <c r="J237" s="699"/>
      <c r="K237" s="699"/>
      <c r="L237" s="699"/>
      <c r="M237" s="773"/>
      <c r="N237" s="699"/>
      <c r="O237" s="699"/>
      <c r="P237" s="699"/>
      <c r="Q237" s="699"/>
    </row>
    <row r="238" spans="1:17" ht="13">
      <c r="A238" s="314"/>
      <c r="B238" s="314"/>
      <c r="C238" s="314"/>
      <c r="D238" s="314"/>
      <c r="E238" s="314"/>
      <c r="F238" s="314"/>
      <c r="G238" s="314"/>
      <c r="H238" s="699"/>
      <c r="I238" s="699"/>
      <c r="J238" s="699"/>
      <c r="K238" s="699"/>
      <c r="L238" s="699"/>
      <c r="M238" s="773"/>
      <c r="N238" s="699"/>
      <c r="O238" s="699"/>
      <c r="P238" s="699"/>
      <c r="Q238" s="699"/>
    </row>
    <row r="239" spans="1:17" ht="13">
      <c r="A239" s="314"/>
      <c r="B239" s="314"/>
      <c r="C239" s="314"/>
      <c r="D239" s="314"/>
      <c r="E239" s="314"/>
      <c r="F239" s="314"/>
      <c r="G239" s="314"/>
      <c r="H239" s="699"/>
      <c r="I239" s="699"/>
      <c r="J239" s="699"/>
      <c r="K239" s="699"/>
      <c r="L239" s="699"/>
      <c r="M239" s="773"/>
      <c r="N239" s="699"/>
      <c r="O239" s="699"/>
      <c r="P239" s="699"/>
      <c r="Q239" s="699"/>
    </row>
    <row r="240" spans="1:17" ht="13">
      <c r="A240" s="314"/>
      <c r="B240" s="314"/>
      <c r="C240" s="314"/>
      <c r="D240" s="314"/>
      <c r="E240" s="314"/>
      <c r="F240" s="314"/>
      <c r="G240" s="314"/>
      <c r="H240" s="699"/>
      <c r="I240" s="699"/>
      <c r="J240" s="699"/>
      <c r="K240" s="699"/>
      <c r="L240" s="699"/>
      <c r="M240" s="773"/>
      <c r="N240" s="699"/>
      <c r="O240" s="699"/>
      <c r="P240" s="699"/>
      <c r="Q240" s="699"/>
    </row>
    <row r="241" spans="1:17" ht="13">
      <c r="A241" s="314"/>
      <c r="B241" s="314"/>
      <c r="C241" s="314"/>
      <c r="D241" s="314"/>
      <c r="E241" s="314"/>
      <c r="F241" s="314"/>
      <c r="G241" s="314"/>
      <c r="H241" s="699"/>
      <c r="I241" s="699"/>
      <c r="J241" s="699"/>
      <c r="K241" s="699"/>
      <c r="L241" s="699"/>
      <c r="M241" s="773"/>
      <c r="N241" s="699"/>
      <c r="O241" s="699"/>
      <c r="P241" s="699"/>
      <c r="Q241" s="699"/>
    </row>
    <row r="242" spans="1:17" ht="13">
      <c r="A242" s="314"/>
      <c r="B242" s="314"/>
      <c r="C242" s="314"/>
      <c r="D242" s="314"/>
      <c r="E242" s="314"/>
      <c r="F242" s="314"/>
      <c r="G242" s="314"/>
      <c r="H242" s="699"/>
      <c r="I242" s="699"/>
      <c r="J242" s="699"/>
      <c r="K242" s="699"/>
      <c r="L242" s="699"/>
      <c r="M242" s="773"/>
      <c r="N242" s="699"/>
      <c r="O242" s="699"/>
      <c r="P242" s="699"/>
      <c r="Q242" s="699"/>
    </row>
    <row r="243" spans="1:17" ht="13">
      <c r="A243" s="314"/>
      <c r="B243" s="314"/>
      <c r="C243" s="314"/>
      <c r="D243" s="314"/>
      <c r="E243" s="314"/>
      <c r="F243" s="314"/>
      <c r="G243" s="314"/>
      <c r="H243" s="699"/>
      <c r="I243" s="699"/>
      <c r="J243" s="699"/>
      <c r="K243" s="699"/>
      <c r="L243" s="699"/>
      <c r="M243" s="699"/>
      <c r="N243" s="699"/>
      <c r="O243" s="699"/>
      <c r="P243" s="699"/>
      <c r="Q243" s="699"/>
    </row>
    <row r="244" spans="1:17" ht="13">
      <c r="A244" s="314"/>
      <c r="B244" s="314"/>
      <c r="C244" s="314"/>
      <c r="D244" s="314"/>
      <c r="E244" s="314"/>
      <c r="F244" s="314"/>
      <c r="G244" s="314"/>
      <c r="H244" s="699"/>
      <c r="I244" s="699"/>
      <c r="J244" s="699"/>
      <c r="K244" s="699"/>
      <c r="L244" s="699"/>
      <c r="M244" s="699"/>
      <c r="N244" s="699"/>
      <c r="O244" s="699"/>
      <c r="P244" s="699"/>
      <c r="Q244" s="699"/>
    </row>
    <row r="245" spans="1:17" ht="13">
      <c r="A245" s="699"/>
      <c r="B245" s="699"/>
      <c r="C245" s="699"/>
      <c r="D245" s="699"/>
      <c r="E245" s="699"/>
      <c r="F245" s="699"/>
      <c r="G245" s="699"/>
      <c r="H245" s="699"/>
      <c r="I245" s="699"/>
      <c r="J245" s="699"/>
      <c r="K245" s="699"/>
      <c r="L245" s="699"/>
      <c r="M245" s="699"/>
      <c r="N245" s="699"/>
      <c r="O245" s="699"/>
      <c r="P245" s="699"/>
      <c r="Q245" s="699"/>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topLeftCell="A23" workbookViewId="0">
      <selection activeCell="O40" sqref="O40"/>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94" t="s">
        <v>312</v>
      </c>
      <c r="B4" s="1394"/>
      <c r="C4" s="1394"/>
      <c r="D4" s="1394"/>
      <c r="E4" s="1394"/>
      <c r="F4" s="1394"/>
      <c r="G4" s="1394"/>
      <c r="H4" s="1394"/>
      <c r="I4" s="1394"/>
      <c r="J4" s="1394"/>
      <c r="K4" s="1394"/>
      <c r="L4" s="1394"/>
      <c r="M4" s="1394"/>
      <c r="N4" s="1394"/>
    </row>
    <row r="6" spans="1:20" ht="15.5" thickBot="1">
      <c r="C6" s="116"/>
      <c r="E6" s="117"/>
      <c r="F6" s="118"/>
    </row>
    <row r="7" spans="1:20" ht="1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5">
      <c r="A8" s="123" t="s">
        <v>261</v>
      </c>
      <c r="B8" s="124"/>
      <c r="C8" s="124"/>
      <c r="D8" s="124"/>
      <c r="E8" s="124"/>
      <c r="F8" s="124"/>
      <c r="G8" s="124"/>
      <c r="H8" s="124"/>
      <c r="I8" s="124"/>
      <c r="J8" s="124"/>
      <c r="K8" s="124"/>
      <c r="L8" s="124"/>
      <c r="M8" s="125"/>
    </row>
    <row r="9" spans="1:20" ht="15.5">
      <c r="A9" s="126" t="s">
        <v>262</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21">
        <v>2023</v>
      </c>
      <c r="B13" s="822">
        <v>17818.25</v>
      </c>
      <c r="C13" s="823">
        <v>17775.46</v>
      </c>
      <c r="D13" s="823">
        <v>18124</v>
      </c>
      <c r="E13" s="823">
        <v>18175.38</v>
      </c>
      <c r="F13" s="823">
        <v>17869.03</v>
      </c>
      <c r="G13" s="823">
        <v>17426.900000000001</v>
      </c>
      <c r="H13" s="823">
        <v>16496.03</v>
      </c>
      <c r="I13" s="823">
        <v>16998.900000000001</v>
      </c>
      <c r="J13" s="824">
        <v>16736.45</v>
      </c>
      <c r="K13" s="823">
        <v>16748.13</v>
      </c>
      <c r="L13" s="823">
        <v>16691</v>
      </c>
      <c r="M13" s="825">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c r="L14" s="137"/>
      <c r="M14" s="139"/>
    </row>
    <row r="15" spans="1:20" ht="18.5">
      <c r="A15" s="123" t="s">
        <v>263</v>
      </c>
      <c r="B15" s="124"/>
      <c r="C15" s="124"/>
      <c r="D15" s="124"/>
      <c r="E15" s="124"/>
      <c r="F15" s="124"/>
      <c r="G15" s="124"/>
      <c r="H15" s="124"/>
      <c r="I15" s="124"/>
      <c r="J15" s="124"/>
      <c r="K15" s="124"/>
      <c r="L15" s="124"/>
      <c r="M15" s="125"/>
      <c r="O15" s="690"/>
      <c r="P15" s="690"/>
      <c r="Q15" s="690"/>
      <c r="R15" s="690"/>
      <c r="S15" s="690"/>
      <c r="T15" s="316"/>
    </row>
    <row r="16" spans="1:20" ht="15.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21">
        <v>2023</v>
      </c>
      <c r="B20" s="826">
        <v>21326.672999999999</v>
      </c>
      <c r="C20" s="823">
        <v>21353.59</v>
      </c>
      <c r="D20" s="823">
        <v>21623.65</v>
      </c>
      <c r="E20" s="823">
        <v>21692.9</v>
      </c>
      <c r="F20" s="823">
        <v>21005.360000000001</v>
      </c>
      <c r="G20" s="823">
        <v>20409.580000000002</v>
      </c>
      <c r="H20" s="823">
        <v>18891.330000000002</v>
      </c>
      <c r="I20" s="823">
        <v>20390.22</v>
      </c>
      <c r="J20" s="824">
        <v>20342.43</v>
      </c>
      <c r="K20" s="823">
        <v>20609.07</v>
      </c>
      <c r="L20" s="823">
        <v>20384</v>
      </c>
      <c r="M20" s="825">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c r="L21" s="137"/>
      <c r="M21" s="139"/>
    </row>
    <row r="23" spans="1:20" ht="15.5">
      <c r="A23" s="1395" t="s">
        <v>313</v>
      </c>
      <c r="B23" s="1395"/>
      <c r="C23" s="1395"/>
      <c r="D23" s="1395"/>
      <c r="E23" s="1395"/>
      <c r="F23" s="1395"/>
      <c r="G23" s="1395"/>
      <c r="H23" s="1395"/>
      <c r="I23" s="1395"/>
      <c r="J23" s="1395"/>
      <c r="K23" s="1395"/>
      <c r="L23" s="1395"/>
      <c r="M23" s="1395"/>
      <c r="N23" s="1395"/>
    </row>
    <row r="24" spans="1:20" ht="13" thickBot="1"/>
    <row r="25" spans="1:20" ht="1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 thickBot="1">
      <c r="A26" s="128" t="s">
        <v>264</v>
      </c>
      <c r="B26" s="129"/>
      <c r="C26" s="129"/>
      <c r="D26" s="129"/>
      <c r="E26" s="129"/>
      <c r="F26" s="129"/>
      <c r="G26" s="129"/>
      <c r="H26" s="129"/>
      <c r="I26" s="129"/>
      <c r="J26" s="129"/>
      <c r="K26" s="129"/>
      <c r="L26" s="129"/>
      <c r="M26" s="130"/>
    </row>
    <row r="27" spans="1:20" ht="15.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90"/>
      <c r="P31" s="690"/>
      <c r="Q31" s="690"/>
      <c r="R31" s="690"/>
      <c r="S31" s="690"/>
      <c r="T31" s="316"/>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c r="L32" s="137"/>
      <c r="M32" s="139"/>
    </row>
    <row r="33" spans="1:13" ht="15.5">
      <c r="A33" s="123" t="s">
        <v>267</v>
      </c>
      <c r="B33" s="124"/>
      <c r="C33" s="124"/>
      <c r="D33" s="124"/>
      <c r="E33" s="124"/>
      <c r="F33" s="124"/>
      <c r="G33" s="124"/>
      <c r="H33" s="124"/>
      <c r="I33" s="124"/>
      <c r="J33" s="124"/>
      <c r="K33" s="124"/>
      <c r="L33" s="124"/>
      <c r="M33" s="125"/>
    </row>
    <row r="34" spans="1:13" ht="15.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21">
        <v>2023</v>
      </c>
      <c r="B38" s="826">
        <v>35216.26</v>
      </c>
      <c r="C38" s="823">
        <v>35142.31</v>
      </c>
      <c r="D38" s="823">
        <v>34996.07</v>
      </c>
      <c r="E38" s="823">
        <v>35809.93</v>
      </c>
      <c r="F38" s="823">
        <v>35165.19</v>
      </c>
      <c r="G38" s="823">
        <v>33595.82</v>
      </c>
      <c r="H38" s="823">
        <v>30237.81</v>
      </c>
      <c r="I38" s="823">
        <v>33117.1</v>
      </c>
      <c r="J38" s="824">
        <v>33257.89</v>
      </c>
      <c r="K38" s="823">
        <v>33807.910000000003</v>
      </c>
      <c r="L38" s="823">
        <v>33965</v>
      </c>
      <c r="M38" s="825">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4"/>
  <sheetViews>
    <sheetView showGridLines="0" topLeftCell="A7" workbookViewId="0">
      <selection activeCell="X40" sqref="X40"/>
    </sheetView>
  </sheetViews>
  <sheetFormatPr defaultColWidth="9.1796875" defaultRowHeight="12.5"/>
  <sheetData>
    <row r="9" spans="24:26" ht="18">
      <c r="X9" s="439"/>
      <c r="Y9" s="439"/>
      <c r="Z9" s="439"/>
    </row>
    <row r="15" spans="24:26" ht="18.5">
      <c r="X15" s="689"/>
      <c r="Y15" s="320"/>
    </row>
    <row r="20" spans="24:28" ht="11.5" customHeight="1"/>
    <row r="21" spans="24:28" ht="14.5" customHeight="1">
      <c r="X21" s="320"/>
      <c r="Y21" s="320"/>
      <c r="Z21" s="320"/>
      <c r="AA21" s="320"/>
      <c r="AB21" s="320"/>
    </row>
    <row r="22" spans="24:28" ht="12" customHeight="1"/>
    <row r="23" spans="24:28" ht="12" customHeight="1"/>
    <row r="24" spans="24:28" ht="12" customHeight="1"/>
    <row r="42" spans="1:1" ht="11.5" customHeight="1">
      <c r="A42" s="113"/>
    </row>
    <row r="44" spans="1:1" ht="13">
      <c r="A44"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N9" sqref="N9"/>
    </sheetView>
  </sheetViews>
  <sheetFormatPr defaultColWidth="9.1796875" defaultRowHeight="14.5"/>
  <cols>
    <col min="1" max="1" width="20.453125" style="409" customWidth="1"/>
    <col min="2" max="2" width="11.54296875" style="409" customWidth="1"/>
    <col min="3" max="3" width="13" style="409" customWidth="1"/>
    <col min="4" max="4" width="12.1796875" style="409" customWidth="1"/>
    <col min="5" max="5" width="8.7265625" style="409" customWidth="1"/>
    <col min="6" max="6" width="14.26953125" style="409" customWidth="1"/>
    <col min="7" max="7" width="9.26953125" style="409" customWidth="1"/>
    <col min="8" max="8" width="12" style="409" customWidth="1"/>
    <col min="9" max="9" width="11.7265625" style="409" customWidth="1"/>
    <col min="10" max="10" width="11.54296875" style="409" bestFit="1" customWidth="1"/>
    <col min="11" max="11" width="12.453125" style="409" customWidth="1"/>
    <col min="12" max="16384" width="9.1796875" style="409"/>
  </cols>
  <sheetData>
    <row r="1" spans="1:13" ht="31.5" customHeight="1" thickBot="1">
      <c r="A1" s="1230" t="s">
        <v>63</v>
      </c>
      <c r="B1" s="1230"/>
      <c r="C1" s="1230"/>
      <c r="D1" s="1230"/>
      <c r="E1" s="1230"/>
      <c r="F1" s="1230"/>
      <c r="G1" s="1230"/>
      <c r="H1" s="1230"/>
      <c r="I1" s="1230"/>
      <c r="J1" s="1230"/>
      <c r="K1" s="536"/>
    </row>
    <row r="2" spans="1:13" ht="16" thickBot="1">
      <c r="A2" s="1244" t="s">
        <v>234</v>
      </c>
      <c r="B2" s="1245"/>
      <c r="C2" s="1245"/>
      <c r="D2" s="1245"/>
      <c r="E2" s="1245"/>
      <c r="F2" s="1245"/>
      <c r="G2" s="1245"/>
      <c r="H2" s="1245"/>
      <c r="I2" s="1245"/>
      <c r="J2" s="1246"/>
    </row>
    <row r="3" spans="1:13" ht="33.75" customHeight="1" thickBot="1">
      <c r="A3" s="537"/>
      <c r="B3" s="538"/>
      <c r="C3" s="539" t="s">
        <v>472</v>
      </c>
      <c r="D3" s="540"/>
      <c r="E3" s="541"/>
      <c r="F3" s="947" t="s">
        <v>513</v>
      </c>
      <c r="G3" s="946"/>
      <c r="H3" s="544" t="s">
        <v>66</v>
      </c>
      <c r="I3" s="542" t="s">
        <v>225</v>
      </c>
      <c r="J3" s="543" t="s">
        <v>226</v>
      </c>
    </row>
    <row r="4" spans="1:13" ht="29">
      <c r="A4" s="545" t="s">
        <v>53</v>
      </c>
      <c r="B4" s="537" t="s">
        <v>60</v>
      </c>
      <c r="C4" s="546" t="s">
        <v>61</v>
      </c>
      <c r="D4" s="547" t="s">
        <v>62</v>
      </c>
      <c r="E4" s="548" t="s">
        <v>67</v>
      </c>
      <c r="F4" s="549" t="s">
        <v>55</v>
      </c>
      <c r="G4" s="550" t="s">
        <v>49</v>
      </c>
      <c r="H4" s="551" t="s">
        <v>68</v>
      </c>
      <c r="I4" s="552" t="s">
        <v>50</v>
      </c>
      <c r="J4" s="553" t="s">
        <v>67</v>
      </c>
    </row>
    <row r="5" spans="1:13" ht="15" thickBot="1">
      <c r="A5" s="554"/>
      <c r="B5" s="529" t="s">
        <v>530</v>
      </c>
      <c r="C5" s="555" t="s">
        <v>530</v>
      </c>
      <c r="D5" s="555" t="s">
        <v>530</v>
      </c>
      <c r="E5" s="556" t="s">
        <v>50</v>
      </c>
      <c r="F5" s="528" t="s">
        <v>530</v>
      </c>
      <c r="G5" s="557" t="s">
        <v>69</v>
      </c>
      <c r="H5" s="558" t="s">
        <v>65</v>
      </c>
      <c r="I5" s="528" t="s">
        <v>530</v>
      </c>
      <c r="J5" s="559" t="s">
        <v>57</v>
      </c>
    </row>
    <row r="6" spans="1:13" ht="15" thickBot="1">
      <c r="A6" s="560" t="s">
        <v>229</v>
      </c>
      <c r="B6" s="561"/>
      <c r="C6" s="561"/>
      <c r="D6" s="561"/>
      <c r="E6" s="561"/>
      <c r="F6" s="561"/>
      <c r="G6" s="561"/>
      <c r="H6" s="561"/>
      <c r="I6" s="562"/>
      <c r="J6" s="563"/>
    </row>
    <row r="7" spans="1:13" ht="15" thickBot="1">
      <c r="A7" s="564" t="s">
        <v>18</v>
      </c>
      <c r="B7" s="565">
        <v>10.878735890527015</v>
      </c>
      <c r="C7" s="566">
        <v>21001.420638083036</v>
      </c>
      <c r="D7" s="567">
        <v>21421.449050844698</v>
      </c>
      <c r="E7" s="568">
        <v>-0.20988538047093014</v>
      </c>
      <c r="F7" s="569">
        <v>331.72615941092886</v>
      </c>
      <c r="G7" s="568">
        <v>2.5301678365169273</v>
      </c>
      <c r="H7" s="568">
        <v>20.783273521610234</v>
      </c>
      <c r="I7" s="568">
        <v>46.495285002102229</v>
      </c>
      <c r="J7" s="570" t="s">
        <v>19</v>
      </c>
    </row>
    <row r="8" spans="1:13">
      <c r="A8" s="571" t="s">
        <v>74</v>
      </c>
      <c r="B8" s="572">
        <v>10.974296349615868</v>
      </c>
      <c r="C8" s="573">
        <v>20360.475602255785</v>
      </c>
      <c r="D8" s="574">
        <v>20767.685114300901</v>
      </c>
      <c r="E8" s="575">
        <v>-2.199594279959618</v>
      </c>
      <c r="F8" s="576">
        <v>268.71428571428572</v>
      </c>
      <c r="G8" s="577">
        <v>2.243415526016729</v>
      </c>
      <c r="H8" s="577">
        <v>-36.363636363636367</v>
      </c>
      <c r="I8" s="578">
        <v>4.2044567241275747E-2</v>
      </c>
      <c r="J8" s="579">
        <v>-3.6967069017882416E-2</v>
      </c>
    </row>
    <row r="9" spans="1:13">
      <c r="A9" s="580" t="s">
        <v>75</v>
      </c>
      <c r="B9" s="581">
        <v>11.897149908433033</v>
      </c>
      <c r="C9" s="532">
        <v>22321.10677004321</v>
      </c>
      <c r="D9" s="582">
        <v>22767.528905444076</v>
      </c>
      <c r="E9" s="583">
        <v>0.3456369770313395</v>
      </c>
      <c r="F9" s="584">
        <v>363.22570900123304</v>
      </c>
      <c r="G9" s="585">
        <v>3.1439958617294574</v>
      </c>
      <c r="H9" s="585">
        <v>42.656112576956907</v>
      </c>
      <c r="I9" s="585">
        <v>19.484653732956932</v>
      </c>
      <c r="J9" s="586">
        <v>3.1507936553818716</v>
      </c>
    </row>
    <row r="10" spans="1:13">
      <c r="A10" s="580" t="s">
        <v>76</v>
      </c>
      <c r="B10" s="581">
        <v>11.697100103907172</v>
      </c>
      <c r="C10" s="532">
        <v>21945.778806580056</v>
      </c>
      <c r="D10" s="582">
        <v>22384.694382711656</v>
      </c>
      <c r="E10" s="583">
        <v>0.85076464963212173</v>
      </c>
      <c r="F10" s="584">
        <v>397.39136904761904</v>
      </c>
      <c r="G10" s="585">
        <v>0.1446278925578523</v>
      </c>
      <c r="H10" s="585">
        <v>33.333333333333329</v>
      </c>
      <c r="I10" s="585">
        <v>4.0362784551624724</v>
      </c>
      <c r="J10" s="586">
        <v>0.41610893928831638</v>
      </c>
    </row>
    <row r="11" spans="1:13">
      <c r="A11" s="580" t="s">
        <v>77</v>
      </c>
      <c r="B11" s="587" t="s">
        <v>72</v>
      </c>
      <c r="C11" s="532" t="s">
        <v>72</v>
      </c>
      <c r="D11" s="582" t="s">
        <v>72</v>
      </c>
      <c r="E11" s="583" t="s">
        <v>72</v>
      </c>
      <c r="F11" s="584" t="s">
        <v>72</v>
      </c>
      <c r="G11" s="585" t="s">
        <v>72</v>
      </c>
      <c r="H11" s="585" t="s">
        <v>72</v>
      </c>
      <c r="I11" s="585" t="s">
        <v>72</v>
      </c>
      <c r="J11" s="586" t="s">
        <v>72</v>
      </c>
    </row>
    <row r="12" spans="1:13">
      <c r="A12" s="580" t="s">
        <v>71</v>
      </c>
      <c r="B12" s="581">
        <v>8.7766776491062579</v>
      </c>
      <c r="C12" s="532">
        <v>18021.925357507716</v>
      </c>
      <c r="D12" s="582">
        <v>18382.363864657869</v>
      </c>
      <c r="E12" s="583">
        <v>0.37012670950224713</v>
      </c>
      <c r="F12" s="584">
        <v>287.67711905928468</v>
      </c>
      <c r="G12" s="585">
        <v>0.57606219039259599</v>
      </c>
      <c r="H12" s="585">
        <v>9.144385026737968</v>
      </c>
      <c r="I12" s="585">
        <v>12.258994534206259</v>
      </c>
      <c r="J12" s="586">
        <v>-1.1729836298506289</v>
      </c>
    </row>
    <row r="13" spans="1:13" ht="15" thickBot="1">
      <c r="A13" s="588" t="s">
        <v>78</v>
      </c>
      <c r="B13" s="589">
        <v>10.823825823838245</v>
      </c>
      <c r="C13" s="533">
        <v>20895.416648336377</v>
      </c>
      <c r="D13" s="590">
        <v>21313.324981303103</v>
      </c>
      <c r="E13" s="591">
        <v>-5.3428684775542976</v>
      </c>
      <c r="F13" s="592">
        <v>300.23128868880133</v>
      </c>
      <c r="G13" s="593">
        <v>-1.7949721863220098</v>
      </c>
      <c r="H13" s="593">
        <v>1.5428571428571429</v>
      </c>
      <c r="I13" s="593">
        <v>10.673313712535288</v>
      </c>
      <c r="J13" s="594">
        <v>-1.8967193286944202</v>
      </c>
    </row>
    <row r="14" spans="1:13" ht="19" thickBot="1">
      <c r="A14" s="560" t="s">
        <v>227</v>
      </c>
      <c r="B14" s="561"/>
      <c r="C14" s="561"/>
      <c r="D14" s="595"/>
      <c r="E14" s="561"/>
      <c r="F14" s="561"/>
      <c r="G14" s="561"/>
      <c r="H14" s="561"/>
      <c r="I14" s="562"/>
      <c r="J14" s="563"/>
      <c r="L14" s="689"/>
      <c r="M14" s="320"/>
    </row>
    <row r="15" spans="1:13" ht="15" thickBot="1">
      <c r="A15" s="564" t="s">
        <v>18</v>
      </c>
      <c r="B15" s="596">
        <v>10.557774387870777</v>
      </c>
      <c r="C15" s="597">
        <v>20381.803837588373</v>
      </c>
      <c r="D15" s="598">
        <v>20789.439914340142</v>
      </c>
      <c r="E15" s="568">
        <v>0.91553995183009662</v>
      </c>
      <c r="F15" s="568">
        <v>323.59172755417961</v>
      </c>
      <c r="G15" s="568">
        <v>1.2629270609359058</v>
      </c>
      <c r="H15" s="568">
        <v>26.171875</v>
      </c>
      <c r="I15" s="568">
        <v>48.501411496185959</v>
      </c>
      <c r="J15" s="570" t="s">
        <v>19</v>
      </c>
    </row>
    <row r="16" spans="1:13">
      <c r="A16" s="571" t="s">
        <v>74</v>
      </c>
      <c r="B16" s="599">
        <v>11.025550501569215</v>
      </c>
      <c r="C16" s="573">
        <v>20455.56679326385</v>
      </c>
      <c r="D16" s="574">
        <v>20864.678129129126</v>
      </c>
      <c r="E16" s="575">
        <v>6.750612877778039</v>
      </c>
      <c r="F16" s="576">
        <v>277.5</v>
      </c>
      <c r="G16" s="577">
        <v>25.376506024096397</v>
      </c>
      <c r="H16" s="577">
        <v>33.333333333333329</v>
      </c>
      <c r="I16" s="578">
        <v>7.2076400985044142E-2</v>
      </c>
      <c r="J16" s="579">
        <v>7.4305167730056437E-3</v>
      </c>
    </row>
    <row r="17" spans="1:10">
      <c r="A17" s="580" t="s">
        <v>75</v>
      </c>
      <c r="B17" s="581">
        <v>11.664627428203064</v>
      </c>
      <c r="C17" s="532">
        <v>21884.85446191944</v>
      </c>
      <c r="D17" s="582">
        <v>22322.551551157831</v>
      </c>
      <c r="E17" s="583">
        <v>0.43002936106554579</v>
      </c>
      <c r="F17" s="584">
        <v>362.3181585677749</v>
      </c>
      <c r="G17" s="585">
        <v>1.8891740399418717</v>
      </c>
      <c r="H17" s="585">
        <v>30.823923044751151</v>
      </c>
      <c r="I17" s="585">
        <v>18.787915190101508</v>
      </c>
      <c r="J17" s="586">
        <v>1.6136586177699463</v>
      </c>
    </row>
    <row r="18" spans="1:10">
      <c r="A18" s="580" t="s">
        <v>76</v>
      </c>
      <c r="B18" s="581">
        <v>11.507861223262607</v>
      </c>
      <c r="C18" s="532">
        <v>21590.734002368867</v>
      </c>
      <c r="D18" s="582">
        <v>22022.548682416244</v>
      </c>
      <c r="E18" s="583">
        <v>3.2436302603152246E-3</v>
      </c>
      <c r="F18" s="584">
        <v>397.55311355311352</v>
      </c>
      <c r="G18" s="585">
        <v>-3.2128755804957958</v>
      </c>
      <c r="H18" s="585">
        <v>36.5</v>
      </c>
      <c r="I18" s="585">
        <v>1.6397381224097543</v>
      </c>
      <c r="J18" s="586">
        <v>0.2031629176977876</v>
      </c>
    </row>
    <row r="19" spans="1:10">
      <c r="A19" s="580" t="s">
        <v>77</v>
      </c>
      <c r="B19" s="587" t="s">
        <v>72</v>
      </c>
      <c r="C19" s="532" t="s">
        <v>468</v>
      </c>
      <c r="D19" s="582" t="s">
        <v>468</v>
      </c>
      <c r="E19" s="583" t="s">
        <v>72</v>
      </c>
      <c r="F19" s="584" t="s">
        <v>468</v>
      </c>
      <c r="G19" s="585" t="s">
        <v>72</v>
      </c>
      <c r="H19" s="585" t="s">
        <v>72</v>
      </c>
      <c r="I19" s="585" t="s">
        <v>72</v>
      </c>
      <c r="J19" s="586" t="s">
        <v>72</v>
      </c>
    </row>
    <row r="20" spans="1:10">
      <c r="A20" s="580" t="s">
        <v>71</v>
      </c>
      <c r="B20" s="581">
        <v>8.6835479888632694</v>
      </c>
      <c r="C20" s="532">
        <v>17830.694022306507</v>
      </c>
      <c r="D20" s="582">
        <v>18187.307902752636</v>
      </c>
      <c r="E20" s="583">
        <v>0.75615054568082052</v>
      </c>
      <c r="F20" s="584">
        <v>292.24516129032259</v>
      </c>
      <c r="G20" s="585">
        <v>-6.5302376477023957E-2</v>
      </c>
      <c r="H20" s="585">
        <v>20</v>
      </c>
      <c r="I20" s="585">
        <v>16.757763229022764</v>
      </c>
      <c r="J20" s="586">
        <v>5.7576474246150866E-2</v>
      </c>
    </row>
    <row r="21" spans="1:10" ht="15" thickBot="1">
      <c r="A21" s="588" t="s">
        <v>78</v>
      </c>
      <c r="B21" s="589">
        <v>10.779092331276781</v>
      </c>
      <c r="C21" s="533">
        <v>20809.058554588381</v>
      </c>
      <c r="D21" s="590">
        <v>21225.239725680149</v>
      </c>
      <c r="E21" s="591">
        <v>0.51782480864818248</v>
      </c>
      <c r="F21" s="592">
        <v>293.03863134657837</v>
      </c>
      <c r="G21" s="593">
        <v>0.84391545871987106</v>
      </c>
      <c r="H21" s="593">
        <v>27.695560253699792</v>
      </c>
      <c r="I21" s="593">
        <v>10.883536548741667</v>
      </c>
      <c r="J21" s="594">
        <v>0.69103547131026311</v>
      </c>
    </row>
    <row r="22" spans="1:10" ht="15" thickBot="1">
      <c r="A22" s="560" t="s">
        <v>230</v>
      </c>
      <c r="B22" s="561"/>
      <c r="C22" s="561"/>
      <c r="D22" s="595"/>
      <c r="E22" s="561"/>
      <c r="F22" s="561"/>
      <c r="G22" s="561"/>
      <c r="H22" s="561"/>
      <c r="I22" s="562"/>
      <c r="J22" s="563"/>
    </row>
    <row r="23" spans="1:10" ht="15" thickBot="1">
      <c r="A23" s="564" t="s">
        <v>18</v>
      </c>
      <c r="B23" s="596">
        <v>10.817625701121678</v>
      </c>
      <c r="C23" s="597">
        <v>20883.447299462699</v>
      </c>
      <c r="D23" s="598">
        <v>21301.116245451954</v>
      </c>
      <c r="E23" s="568">
        <v>1.9721873254450202</v>
      </c>
      <c r="F23" s="568">
        <v>333.27048176736758</v>
      </c>
      <c r="G23" s="568">
        <v>2.23905856448259</v>
      </c>
      <c r="H23" s="568">
        <v>19.38353987925008</v>
      </c>
      <c r="I23" s="568">
        <v>22.565919875067571</v>
      </c>
      <c r="J23" s="570" t="s">
        <v>19</v>
      </c>
    </row>
    <row r="24" spans="1:10">
      <c r="A24" s="571" t="s">
        <v>74</v>
      </c>
      <c r="B24" s="572" t="s">
        <v>72</v>
      </c>
      <c r="C24" s="573" t="s">
        <v>72</v>
      </c>
      <c r="D24" s="574" t="s">
        <v>72</v>
      </c>
      <c r="E24" s="575" t="s">
        <v>72</v>
      </c>
      <c r="F24" s="576" t="s">
        <v>72</v>
      </c>
      <c r="G24" s="577" t="s">
        <v>72</v>
      </c>
      <c r="H24" s="578" t="s">
        <v>72</v>
      </c>
      <c r="I24" s="578" t="s">
        <v>72</v>
      </c>
      <c r="J24" s="600" t="s">
        <v>72</v>
      </c>
    </row>
    <row r="25" spans="1:10">
      <c r="A25" s="580" t="s">
        <v>75</v>
      </c>
      <c r="B25" s="587">
        <v>11.817402163455501</v>
      </c>
      <c r="C25" s="532">
        <v>22171.486235376175</v>
      </c>
      <c r="D25" s="582">
        <v>22614.915960083697</v>
      </c>
      <c r="E25" s="583">
        <v>2.1444660290225492</v>
      </c>
      <c r="F25" s="584">
        <v>371.54659459459458</v>
      </c>
      <c r="G25" s="585">
        <v>3.0342497748511268</v>
      </c>
      <c r="H25" s="585">
        <v>30.557515878616798</v>
      </c>
      <c r="I25" s="601">
        <v>11.111778485194305</v>
      </c>
      <c r="J25" s="602">
        <v>0.93364315981002122</v>
      </c>
    </row>
    <row r="26" spans="1:10">
      <c r="A26" s="580" t="s">
        <v>76</v>
      </c>
      <c r="B26" s="581">
        <v>11.454750856874231</v>
      </c>
      <c r="C26" s="532">
        <v>21491.089787756529</v>
      </c>
      <c r="D26" s="582">
        <v>21920.911583511661</v>
      </c>
      <c r="E26" s="583">
        <v>0.94378591673120948</v>
      </c>
      <c r="F26" s="584">
        <v>411.06481481481484</v>
      </c>
      <c r="G26" s="585">
        <v>-0.53056782314792206</v>
      </c>
      <c r="H26" s="585">
        <v>6.9306930693069315</v>
      </c>
      <c r="I26" s="585">
        <v>0.64868760886539734</v>
      </c>
      <c r="J26" s="586">
        <v>-7.6782869514145813E-2</v>
      </c>
    </row>
    <row r="27" spans="1:10">
      <c r="A27" s="580" t="s">
        <v>77</v>
      </c>
      <c r="B27" s="587" t="s">
        <v>72</v>
      </c>
      <c r="C27" s="532" t="s">
        <v>72</v>
      </c>
      <c r="D27" s="582" t="s">
        <v>72</v>
      </c>
      <c r="E27" s="583" t="s">
        <v>72</v>
      </c>
      <c r="F27" s="584" t="s">
        <v>72</v>
      </c>
      <c r="G27" s="585" t="s">
        <v>72</v>
      </c>
      <c r="H27" s="585" t="s">
        <v>72</v>
      </c>
      <c r="I27" s="585" t="s">
        <v>72</v>
      </c>
      <c r="J27" s="586" t="s">
        <v>72</v>
      </c>
    </row>
    <row r="28" spans="1:10">
      <c r="A28" s="580" t="s">
        <v>71</v>
      </c>
      <c r="B28" s="587">
        <v>8.8892904091408678</v>
      </c>
      <c r="C28" s="532">
        <v>18253.163057784121</v>
      </c>
      <c r="D28" s="582">
        <v>18618.226318939804</v>
      </c>
      <c r="E28" s="583">
        <v>-0.58853700082857352</v>
      </c>
      <c r="F28" s="584">
        <v>285.16584564860426</v>
      </c>
      <c r="G28" s="585">
        <v>-3.7548502413481274E-2</v>
      </c>
      <c r="H28" s="585">
        <v>4.5493562231759652</v>
      </c>
      <c r="I28" s="585">
        <v>7.3157546999819818</v>
      </c>
      <c r="J28" s="586">
        <v>-1.0522958674652241</v>
      </c>
    </row>
    <row r="29" spans="1:10" ht="15" thickBot="1">
      <c r="A29" s="588" t="s">
        <v>78</v>
      </c>
      <c r="B29" s="589">
        <v>10.821426543329776</v>
      </c>
      <c r="C29" s="533">
        <v>20890.784832682966</v>
      </c>
      <c r="D29" s="590">
        <v>21308.600529336625</v>
      </c>
      <c r="E29" s="591">
        <v>0.4907829575931873</v>
      </c>
      <c r="F29" s="592">
        <v>297.77796901893288</v>
      </c>
      <c r="G29" s="593">
        <v>-1.8504996485253995</v>
      </c>
      <c r="H29" s="593">
        <v>25.21551724137931</v>
      </c>
      <c r="I29" s="593">
        <v>3.4896990810258877</v>
      </c>
      <c r="J29" s="594">
        <v>0.15684460609412509</v>
      </c>
    </row>
    <row r="30" spans="1:10">
      <c r="A30" s="603" t="s">
        <v>311</v>
      </c>
    </row>
    <row r="31" spans="1:10">
      <c r="A31" s="421" t="s">
        <v>503</v>
      </c>
    </row>
    <row r="32" spans="1:10" ht="15" thickBot="1">
      <c r="A32" s="604" t="s">
        <v>502</v>
      </c>
      <c r="B32" s="605"/>
    </row>
    <row r="33" spans="1:8" ht="15" thickBot="1">
      <c r="A33" s="606" t="s">
        <v>39</v>
      </c>
      <c r="B33" s="1232" t="s">
        <v>40</v>
      </c>
      <c r="C33" s="1233"/>
      <c r="D33" s="1233"/>
      <c r="E33" s="1233"/>
      <c r="F33" s="1233"/>
      <c r="G33" s="1233"/>
      <c r="H33" s="1234"/>
    </row>
    <row r="34" spans="1:8">
      <c r="A34" s="607" t="s">
        <v>43</v>
      </c>
      <c r="B34" s="1238" t="s">
        <v>44</v>
      </c>
      <c r="C34" s="1239"/>
      <c r="D34" s="1239"/>
      <c r="E34" s="1239"/>
      <c r="F34" s="1239"/>
      <c r="G34" s="1239"/>
      <c r="H34" s="1240"/>
    </row>
    <row r="35" spans="1:8">
      <c r="A35" s="608" t="s">
        <v>45</v>
      </c>
      <c r="B35" s="1235" t="s">
        <v>46</v>
      </c>
      <c r="C35" s="1236"/>
      <c r="D35" s="1236"/>
      <c r="E35" s="1236"/>
      <c r="F35" s="1236"/>
      <c r="G35" s="1236"/>
      <c r="H35" s="1237"/>
    </row>
    <row r="36" spans="1:8" ht="15" thickBot="1">
      <c r="A36" s="609" t="s">
        <v>47</v>
      </c>
      <c r="B36" s="1241" t="s">
        <v>42</v>
      </c>
      <c r="C36" s="1242"/>
      <c r="D36" s="1242"/>
      <c r="E36" s="1242"/>
      <c r="F36" s="1242"/>
      <c r="G36" s="1242"/>
      <c r="H36" s="1243"/>
    </row>
    <row r="37" spans="1:8">
      <c r="A37" s="1231"/>
      <c r="B37" s="123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S22" sqref="S22"/>
    </sheetView>
  </sheetViews>
  <sheetFormatPr defaultColWidth="9.54296875" defaultRowHeight="14.5"/>
  <cols>
    <col min="1" max="1" width="18.1796875" style="882" customWidth="1"/>
    <col min="2" max="2" width="16.453125" style="882" customWidth="1"/>
    <col min="3" max="3" width="10.453125" style="882" customWidth="1"/>
    <col min="4" max="4" width="9.453125" style="882" customWidth="1"/>
    <col min="5" max="5" width="10.26953125" style="882" customWidth="1"/>
    <col min="6" max="6" width="10" style="882" customWidth="1"/>
    <col min="7" max="7" width="9.54296875" style="882"/>
    <col min="8" max="8" width="10" style="882" customWidth="1"/>
    <col min="9" max="9" width="10.453125" style="882" customWidth="1"/>
    <col min="10" max="11" width="9.54296875" style="882"/>
    <col min="12" max="12" width="10.453125" style="882" customWidth="1"/>
    <col min="13" max="16384" width="9.54296875" style="882"/>
  </cols>
  <sheetData>
    <row r="1" spans="1:12" ht="19">
      <c r="A1" s="1058" t="s">
        <v>478</v>
      </c>
      <c r="B1" s="1058"/>
      <c r="C1" s="1110"/>
      <c r="D1" s="1110"/>
      <c r="E1" s="1059" t="s">
        <v>531</v>
      </c>
      <c r="F1" s="1112"/>
      <c r="G1" s="1061"/>
      <c r="H1" s="1110"/>
      <c r="I1" s="1110"/>
      <c r="J1" s="1110"/>
      <c r="K1" s="1110"/>
    </row>
    <row r="2" spans="1:12" ht="15" customHeight="1" thickBot="1">
      <c r="A2" s="1060" t="s">
        <v>233</v>
      </c>
      <c r="B2" s="1060"/>
      <c r="C2" s="1110"/>
      <c r="D2" s="1110"/>
      <c r="E2" s="1110"/>
      <c r="F2" s="1061"/>
      <c r="G2" s="1110"/>
      <c r="H2" s="1110"/>
      <c r="I2" s="1110"/>
      <c r="J2" s="1110"/>
      <c r="K2" s="1110"/>
    </row>
    <row r="3" spans="1:12" ht="21" thickBot="1">
      <c r="A3" s="1062" t="s">
        <v>4</v>
      </c>
      <c r="B3" s="1063"/>
      <c r="C3" s="1063"/>
      <c r="D3" s="1063"/>
      <c r="E3" s="1063"/>
      <c r="F3" s="1063"/>
      <c r="G3" s="1063"/>
      <c r="H3" s="1063"/>
      <c r="I3" s="1063"/>
      <c r="J3" s="1063"/>
      <c r="K3" s="1063"/>
      <c r="L3" s="1064"/>
    </row>
    <row r="4" spans="1:12">
      <c r="A4" s="1065"/>
      <c r="B4" s="1066"/>
      <c r="C4" s="1067" t="s">
        <v>5</v>
      </c>
      <c r="D4" s="1067"/>
      <c r="E4" s="1067"/>
      <c r="F4" s="1067"/>
      <c r="G4" s="1068"/>
      <c r="H4" s="1251" t="s">
        <v>6</v>
      </c>
      <c r="I4" s="1252"/>
      <c r="J4" s="1069" t="s">
        <v>7</v>
      </c>
      <c r="K4" s="1070" t="s">
        <v>8</v>
      </c>
      <c r="L4" s="1071"/>
    </row>
    <row r="5" spans="1:12" ht="15">
      <c r="A5" s="1072" t="s">
        <v>9</v>
      </c>
      <c r="B5" s="1073" t="s">
        <v>10</v>
      </c>
      <c r="C5" s="1074" t="s">
        <v>36</v>
      </c>
      <c r="D5" s="1074"/>
      <c r="E5" s="1075" t="s">
        <v>37</v>
      </c>
      <c r="F5" s="1076"/>
      <c r="G5" s="1077"/>
      <c r="H5" s="1253" t="s">
        <v>11</v>
      </c>
      <c r="I5" s="1254"/>
      <c r="J5" s="1078" t="s">
        <v>12</v>
      </c>
      <c r="K5" s="1079" t="s">
        <v>13</v>
      </c>
      <c r="L5" s="1080"/>
    </row>
    <row r="6" spans="1:12" ht="26.5" thickBot="1">
      <c r="A6" s="1081" t="s">
        <v>14</v>
      </c>
      <c r="B6" s="1082" t="s">
        <v>15</v>
      </c>
      <c r="C6" s="1120" t="s">
        <v>530</v>
      </c>
      <c r="D6" s="1121" t="s">
        <v>518</v>
      </c>
      <c r="E6" s="1122" t="s">
        <v>530</v>
      </c>
      <c r="F6" s="1123" t="s">
        <v>518</v>
      </c>
      <c r="G6" s="1124" t="s">
        <v>16</v>
      </c>
      <c r="H6" s="1125" t="s">
        <v>530</v>
      </c>
      <c r="I6" s="1126" t="s">
        <v>16</v>
      </c>
      <c r="J6" s="1127" t="s">
        <v>16</v>
      </c>
      <c r="K6" s="1120" t="s">
        <v>530</v>
      </c>
      <c r="L6" s="1128" t="s">
        <v>17</v>
      </c>
    </row>
    <row r="7" spans="1:12" ht="15" thickBot="1">
      <c r="A7" s="1083" t="s">
        <v>18</v>
      </c>
      <c r="B7" s="1084" t="s">
        <v>19</v>
      </c>
      <c r="C7" s="1129">
        <v>20469.983461924541</v>
      </c>
      <c r="D7" s="1129">
        <v>20487.279397663387</v>
      </c>
      <c r="E7" s="1130">
        <v>20879.383131163031</v>
      </c>
      <c r="F7" s="1131">
        <v>20897.024985616656</v>
      </c>
      <c r="G7" s="1132">
        <v>-8.4422804039174806E-2</v>
      </c>
      <c r="H7" s="1133">
        <v>319.96481470358583</v>
      </c>
      <c r="I7" s="1133">
        <v>0.98384635519458163</v>
      </c>
      <c r="J7" s="1134">
        <v>19.587702916247665</v>
      </c>
      <c r="K7" s="1133">
        <v>100</v>
      </c>
      <c r="L7" s="1135" t="s">
        <v>19</v>
      </c>
    </row>
    <row r="8" spans="1:12" ht="15" thickBot="1">
      <c r="A8" s="1085"/>
      <c r="B8" s="1086"/>
      <c r="C8" s="1136"/>
      <c r="D8" s="1136"/>
      <c r="E8" s="1136"/>
      <c r="F8" s="1136"/>
      <c r="G8" s="1137"/>
      <c r="H8" s="1134"/>
      <c r="I8" s="1134"/>
      <c r="J8" s="1134"/>
      <c r="K8" s="1134"/>
      <c r="L8" s="1138"/>
    </row>
    <row r="9" spans="1:12">
      <c r="A9" s="1087" t="s">
        <v>79</v>
      </c>
      <c r="B9" s="1088" t="s">
        <v>19</v>
      </c>
      <c r="C9" s="1139">
        <v>20421.241993746258</v>
      </c>
      <c r="D9" s="1139">
        <v>20142.681379576203</v>
      </c>
      <c r="E9" s="1140">
        <v>20829.666833621184</v>
      </c>
      <c r="F9" s="1140">
        <v>20545.535007167728</v>
      </c>
      <c r="G9" s="1141">
        <v>1.3829371021700405</v>
      </c>
      <c r="H9" s="1142">
        <v>274.26315789473682</v>
      </c>
      <c r="I9" s="1142">
        <v>12.333875852851477</v>
      </c>
      <c r="J9" s="1142">
        <v>-5</v>
      </c>
      <c r="K9" s="1142">
        <v>0.11412096822631991</v>
      </c>
      <c r="L9" s="1143">
        <v>-2.9536552244876738E-2</v>
      </c>
    </row>
    <row r="10" spans="1:12">
      <c r="A10" s="1089" t="s">
        <v>80</v>
      </c>
      <c r="B10" s="1090" t="s">
        <v>19</v>
      </c>
      <c r="C10" s="1144">
        <v>22057.970103966283</v>
      </c>
      <c r="D10" s="1144">
        <v>21985.453228198981</v>
      </c>
      <c r="E10" s="1145">
        <v>22499.12950604561</v>
      </c>
      <c r="F10" s="1145">
        <v>22425.162292762961</v>
      </c>
      <c r="G10" s="1146">
        <v>0.32984025853190679</v>
      </c>
      <c r="H10" s="1147">
        <v>357.32317855794645</v>
      </c>
      <c r="I10" s="1147">
        <v>1.1524036598554337</v>
      </c>
      <c r="J10" s="1147">
        <v>31.660039761431413</v>
      </c>
      <c r="K10" s="1147">
        <v>31.821731034896988</v>
      </c>
      <c r="L10" s="1148">
        <v>2.9178379160922212</v>
      </c>
    </row>
    <row r="11" spans="1:12">
      <c r="A11" s="1091" t="s">
        <v>81</v>
      </c>
      <c r="B11" s="1092" t="s">
        <v>19</v>
      </c>
      <c r="C11" s="1149">
        <v>21805.961480551974</v>
      </c>
      <c r="D11" s="1149">
        <v>21656.740640786626</v>
      </c>
      <c r="E11" s="1150">
        <v>22242.080710163013</v>
      </c>
      <c r="F11" s="1150">
        <v>22089.875453602359</v>
      </c>
      <c r="G11" s="1151">
        <v>0.68902722824465912</v>
      </c>
      <c r="H11" s="1152">
        <v>398.83570750237419</v>
      </c>
      <c r="I11" s="1152">
        <v>-0.8713757847967003</v>
      </c>
      <c r="J11" s="1152">
        <v>30.807453416149066</v>
      </c>
      <c r="K11" s="1152">
        <v>6.3247041864376241</v>
      </c>
      <c r="L11" s="1153">
        <v>0.54248898747195806</v>
      </c>
    </row>
    <row r="12" spans="1:12">
      <c r="A12" s="1091" t="s">
        <v>82</v>
      </c>
      <c r="B12" s="1092" t="s">
        <v>19</v>
      </c>
      <c r="C12" s="1149" t="s">
        <v>468</v>
      </c>
      <c r="D12" s="1149" t="s">
        <v>468</v>
      </c>
      <c r="E12" s="1150" t="s">
        <v>468</v>
      </c>
      <c r="F12" s="1150" t="s">
        <v>468</v>
      </c>
      <c r="G12" s="1151" t="s">
        <v>72</v>
      </c>
      <c r="H12" s="1152" t="s">
        <v>468</v>
      </c>
      <c r="I12" s="1152" t="s">
        <v>72</v>
      </c>
      <c r="J12" s="1152" t="s">
        <v>72</v>
      </c>
      <c r="K12" s="1152">
        <v>0.36038200492522077</v>
      </c>
      <c r="L12" s="1153" t="s">
        <v>72</v>
      </c>
    </row>
    <row r="13" spans="1:12">
      <c r="A13" s="1091" t="s">
        <v>71</v>
      </c>
      <c r="B13" s="1092" t="s">
        <v>19</v>
      </c>
      <c r="C13" s="1149">
        <v>17978.717591401233</v>
      </c>
      <c r="D13" s="1149">
        <v>17928.988092774878</v>
      </c>
      <c r="E13" s="1150">
        <v>18338.291943229258</v>
      </c>
      <c r="F13" s="1150">
        <v>18287.567854630375</v>
      </c>
      <c r="G13" s="1151">
        <v>0.27736924342314806</v>
      </c>
      <c r="H13" s="1152">
        <v>289.27839312283021</v>
      </c>
      <c r="I13" s="1152">
        <v>0.21977356414125426</v>
      </c>
      <c r="J13" s="1152">
        <v>12.854477611940299</v>
      </c>
      <c r="K13" s="1152">
        <v>36.332512463211003</v>
      </c>
      <c r="L13" s="1153">
        <v>-2.1677030230697056</v>
      </c>
    </row>
    <row r="14" spans="1:12" ht="15" thickBot="1">
      <c r="A14" s="1093" t="s">
        <v>83</v>
      </c>
      <c r="B14" s="1094" t="s">
        <v>19</v>
      </c>
      <c r="C14" s="1154">
        <v>20857.71478300299</v>
      </c>
      <c r="D14" s="1154">
        <v>21388.170917416697</v>
      </c>
      <c r="E14" s="1155">
        <v>21274.86907866305</v>
      </c>
      <c r="F14" s="1155">
        <v>21815.934335765032</v>
      </c>
      <c r="G14" s="1156">
        <v>-2.4801379064244786</v>
      </c>
      <c r="H14" s="1157">
        <v>296.76402877697842</v>
      </c>
      <c r="I14" s="1157">
        <v>-0.91720093052238094</v>
      </c>
      <c r="J14" s="1157">
        <v>14.781172584640792</v>
      </c>
      <c r="K14" s="1157">
        <v>25.046549342302843</v>
      </c>
      <c r="L14" s="1158">
        <v>-1.0488392512900298</v>
      </c>
    </row>
    <row r="15" spans="1:12" ht="15" thickBot="1">
      <c r="A15" s="1085"/>
      <c r="B15" s="1095"/>
      <c r="C15" s="1136"/>
      <c r="D15" s="1136"/>
      <c r="E15" s="1136"/>
      <c r="F15" s="1136"/>
      <c r="G15" s="1137"/>
      <c r="H15" s="1134"/>
      <c r="I15" s="1134"/>
      <c r="J15" s="1134"/>
      <c r="K15" s="1134"/>
      <c r="L15" s="1138"/>
    </row>
    <row r="16" spans="1:12">
      <c r="A16" s="1096" t="s">
        <v>84</v>
      </c>
      <c r="B16" s="1097" t="s">
        <v>21</v>
      </c>
      <c r="C16" s="1159" t="s">
        <v>72</v>
      </c>
      <c r="D16" s="1159" t="s">
        <v>468</v>
      </c>
      <c r="E16" s="1160" t="s">
        <v>72</v>
      </c>
      <c r="F16" s="1160" t="s">
        <v>468</v>
      </c>
      <c r="G16" s="1161" t="s">
        <v>72</v>
      </c>
      <c r="H16" s="1162" t="s">
        <v>72</v>
      </c>
      <c r="I16" s="1162" t="s">
        <v>72</v>
      </c>
      <c r="J16" s="1163" t="s">
        <v>72</v>
      </c>
      <c r="K16" s="1163" t="s">
        <v>72</v>
      </c>
      <c r="L16" s="1164" t="s">
        <v>72</v>
      </c>
    </row>
    <row r="17" spans="1:12">
      <c r="A17" s="1089" t="s">
        <v>84</v>
      </c>
      <c r="B17" s="1098" t="s">
        <v>22</v>
      </c>
      <c r="C17" s="1149" t="s">
        <v>72</v>
      </c>
      <c r="D17" s="1149" t="s">
        <v>72</v>
      </c>
      <c r="E17" s="1165" t="s">
        <v>72</v>
      </c>
      <c r="F17" s="1165" t="s">
        <v>72</v>
      </c>
      <c r="G17" s="1151" t="s">
        <v>72</v>
      </c>
      <c r="H17" s="1166" t="s">
        <v>72</v>
      </c>
      <c r="I17" s="1152" t="s">
        <v>72</v>
      </c>
      <c r="J17" s="1167" t="s">
        <v>72</v>
      </c>
      <c r="K17" s="1167" t="s">
        <v>72</v>
      </c>
      <c r="L17" s="1168" t="s">
        <v>72</v>
      </c>
    </row>
    <row r="18" spans="1:12">
      <c r="A18" s="1089" t="s">
        <v>84</v>
      </c>
      <c r="B18" s="1098" t="s">
        <v>23</v>
      </c>
      <c r="C18" s="1149" t="s">
        <v>72</v>
      </c>
      <c r="D18" s="1149" t="s">
        <v>468</v>
      </c>
      <c r="E18" s="1165" t="s">
        <v>72</v>
      </c>
      <c r="F18" s="1165" t="s">
        <v>468</v>
      </c>
      <c r="G18" s="1151" t="s">
        <v>72</v>
      </c>
      <c r="H18" s="1166" t="s">
        <v>72</v>
      </c>
      <c r="I18" s="1152" t="s">
        <v>72</v>
      </c>
      <c r="J18" s="1167" t="s">
        <v>72</v>
      </c>
      <c r="K18" s="1167" t="s">
        <v>72</v>
      </c>
      <c r="L18" s="1168" t="s">
        <v>72</v>
      </c>
    </row>
    <row r="19" spans="1:12">
      <c r="A19" s="1096" t="s">
        <v>84</v>
      </c>
      <c r="B19" s="1099" t="s">
        <v>24</v>
      </c>
      <c r="C19" s="1169">
        <v>21613.236519607839</v>
      </c>
      <c r="D19" s="1169" t="s">
        <v>468</v>
      </c>
      <c r="E19" s="1170">
        <v>22045.501249999998</v>
      </c>
      <c r="F19" s="1170" t="s">
        <v>468</v>
      </c>
      <c r="G19" s="1171" t="s">
        <v>72</v>
      </c>
      <c r="H19" s="1172">
        <v>293.33333333333331</v>
      </c>
      <c r="I19" s="1172" t="s">
        <v>72</v>
      </c>
      <c r="J19" s="1173" t="s">
        <v>72</v>
      </c>
      <c r="K19" s="1173">
        <v>1.8019100246261036E-2</v>
      </c>
      <c r="L19" s="1174">
        <v>3.6533481991413708E-3</v>
      </c>
    </row>
    <row r="20" spans="1:12">
      <c r="A20" s="1089" t="s">
        <v>84</v>
      </c>
      <c r="B20" s="1098" t="s">
        <v>25</v>
      </c>
      <c r="C20" s="1149" t="s">
        <v>468</v>
      </c>
      <c r="D20" s="1149" t="s">
        <v>72</v>
      </c>
      <c r="E20" s="1165" t="s">
        <v>468</v>
      </c>
      <c r="F20" s="1165" t="s">
        <v>72</v>
      </c>
      <c r="G20" s="1151" t="s">
        <v>72</v>
      </c>
      <c r="H20" s="1166" t="s">
        <v>468</v>
      </c>
      <c r="I20" s="1152" t="s">
        <v>72</v>
      </c>
      <c r="J20" s="1167" t="s">
        <v>72</v>
      </c>
      <c r="K20" s="1167">
        <v>1.2012733497507358E-2</v>
      </c>
      <c r="L20" s="1168" t="s">
        <v>72</v>
      </c>
    </row>
    <row r="21" spans="1:12">
      <c r="A21" s="1089" t="s">
        <v>84</v>
      </c>
      <c r="B21" s="1098" t="s">
        <v>26</v>
      </c>
      <c r="C21" s="1149" t="s">
        <v>468</v>
      </c>
      <c r="D21" s="1149" t="s">
        <v>468</v>
      </c>
      <c r="E21" s="1165" t="s">
        <v>468</v>
      </c>
      <c r="F21" s="1165" t="s">
        <v>468</v>
      </c>
      <c r="G21" s="1151" t="s">
        <v>72</v>
      </c>
      <c r="H21" s="1166" t="s">
        <v>468</v>
      </c>
      <c r="I21" s="1152" t="s">
        <v>72</v>
      </c>
      <c r="J21" s="1167" t="s">
        <v>72</v>
      </c>
      <c r="K21" s="1167">
        <v>6.0063667487536788E-3</v>
      </c>
      <c r="L21" s="1168" t="s">
        <v>72</v>
      </c>
    </row>
    <row r="22" spans="1:12">
      <c r="A22" s="1096" t="s">
        <v>84</v>
      </c>
      <c r="B22" s="1099" t="s">
        <v>27</v>
      </c>
      <c r="C22" s="1169">
        <v>20179.044999343536</v>
      </c>
      <c r="D22" s="1169">
        <v>19661.45568510564</v>
      </c>
      <c r="E22" s="1170">
        <v>20582.625899330407</v>
      </c>
      <c r="F22" s="1170">
        <v>20054.684798807753</v>
      </c>
      <c r="G22" s="1171">
        <v>2.6325075952030912</v>
      </c>
      <c r="H22" s="1172">
        <v>270.6875</v>
      </c>
      <c r="I22" s="1172">
        <v>14.299242424242442</v>
      </c>
      <c r="J22" s="1173">
        <v>-5.8823529411764701</v>
      </c>
      <c r="K22" s="1173">
        <v>9.6101867980058861E-2</v>
      </c>
      <c r="L22" s="1174">
        <v>-2.6007024420458297E-2</v>
      </c>
    </row>
    <row r="23" spans="1:12">
      <c r="A23" s="1089" t="s">
        <v>84</v>
      </c>
      <c r="B23" s="1098" t="s">
        <v>28</v>
      </c>
      <c r="C23" s="1149">
        <v>19854.892866111481</v>
      </c>
      <c r="D23" s="1149">
        <v>19832.528038752876</v>
      </c>
      <c r="E23" s="1165">
        <v>20251.990723433712</v>
      </c>
      <c r="F23" s="1165">
        <v>20229.178599527935</v>
      </c>
      <c r="G23" s="1151">
        <v>0.11276841416738854</v>
      </c>
      <c r="H23" s="1166">
        <v>262.63636363636363</v>
      </c>
      <c r="I23" s="1152">
        <v>10.206709105214227</v>
      </c>
      <c r="J23" s="1167">
        <v>-31.25</v>
      </c>
      <c r="K23" s="1167">
        <v>6.6070034236290473E-2</v>
      </c>
      <c r="L23" s="1168">
        <v>-4.8855982140666845E-2</v>
      </c>
    </row>
    <row r="24" spans="1:12" ht="15" thickBot="1">
      <c r="A24" s="1100" t="s">
        <v>84</v>
      </c>
      <c r="B24" s="1101" t="s">
        <v>29</v>
      </c>
      <c r="C24" s="1175">
        <v>20828.473232982513</v>
      </c>
      <c r="D24" s="1175" t="s">
        <v>468</v>
      </c>
      <c r="E24" s="1176">
        <v>21245.042697642162</v>
      </c>
      <c r="F24" s="1176" t="s">
        <v>468</v>
      </c>
      <c r="G24" s="1177" t="s">
        <v>72</v>
      </c>
      <c r="H24" s="1178">
        <v>288.39999999999998</v>
      </c>
      <c r="I24" s="1167" t="s">
        <v>72</v>
      </c>
      <c r="J24" s="1167" t="s">
        <v>72</v>
      </c>
      <c r="K24" s="1167">
        <v>3.0031833743768395E-2</v>
      </c>
      <c r="L24" s="1168" t="s">
        <v>72</v>
      </c>
    </row>
    <row r="25" spans="1:12" ht="15" thickBot="1">
      <c r="A25" s="1085"/>
      <c r="B25" s="1095"/>
      <c r="C25" s="1136"/>
      <c r="D25" s="1136"/>
      <c r="E25" s="1136"/>
      <c r="F25" s="1136"/>
      <c r="G25" s="1137"/>
      <c r="H25" s="1134"/>
      <c r="I25" s="1134"/>
      <c r="J25" s="1134"/>
      <c r="K25" s="1134"/>
      <c r="L25" s="1138"/>
    </row>
    <row r="26" spans="1:12">
      <c r="A26" s="1096" t="s">
        <v>85</v>
      </c>
      <c r="B26" s="1097" t="s">
        <v>21</v>
      </c>
      <c r="C26" s="1159">
        <v>22885.399190878765</v>
      </c>
      <c r="D26" s="1159">
        <v>22336.458836501948</v>
      </c>
      <c r="E26" s="1160">
        <v>23343.107174696339</v>
      </c>
      <c r="F26" s="1160">
        <v>22783.188013231986</v>
      </c>
      <c r="G26" s="1161">
        <v>2.4575979495896898</v>
      </c>
      <c r="H26" s="1162">
        <v>421.50181378476418</v>
      </c>
      <c r="I26" s="1162">
        <v>2.2881658543625076</v>
      </c>
      <c r="J26" s="1163">
        <v>13.75515818431912</v>
      </c>
      <c r="K26" s="1163">
        <v>4.9672653012192924</v>
      </c>
      <c r="L26" s="1164">
        <v>-0.25468556790870611</v>
      </c>
    </row>
    <row r="27" spans="1:12">
      <c r="A27" s="1089" t="s">
        <v>85</v>
      </c>
      <c r="B27" s="1098" t="s">
        <v>22</v>
      </c>
      <c r="C27" s="1149">
        <v>23045.091655795055</v>
      </c>
      <c r="D27" s="1149">
        <v>22453.314243090685</v>
      </c>
      <c r="E27" s="1165">
        <v>23505.993488910957</v>
      </c>
      <c r="F27" s="1165">
        <v>22902.3805279525</v>
      </c>
      <c r="G27" s="1151">
        <v>2.6355904803072474</v>
      </c>
      <c r="H27" s="1166">
        <v>413.83561643835617</v>
      </c>
      <c r="I27" s="1152">
        <v>1.9083074803702664</v>
      </c>
      <c r="J27" s="1167">
        <v>19.917864476386036</v>
      </c>
      <c r="K27" s="1167">
        <v>3.5077181812721485</v>
      </c>
      <c r="L27" s="1168">
        <v>9.6575577985098526E-3</v>
      </c>
    </row>
    <row r="28" spans="1:12">
      <c r="A28" s="1089" t="s">
        <v>85</v>
      </c>
      <c r="B28" s="1098" t="s">
        <v>23</v>
      </c>
      <c r="C28" s="1149">
        <v>22524.372503623439</v>
      </c>
      <c r="D28" s="1149">
        <v>22109.476107099847</v>
      </c>
      <c r="E28" s="1165">
        <v>22974.859953695908</v>
      </c>
      <c r="F28" s="1165">
        <v>22551.665629241845</v>
      </c>
      <c r="G28" s="1151">
        <v>1.8765546253280923</v>
      </c>
      <c r="H28" s="1166">
        <v>439.92592592592592</v>
      </c>
      <c r="I28" s="1152">
        <v>3.7021030931435233</v>
      </c>
      <c r="J28" s="1167">
        <v>1.25</v>
      </c>
      <c r="K28" s="1167">
        <v>1.4595471199471439</v>
      </c>
      <c r="L28" s="1168">
        <v>-0.26434312570721596</v>
      </c>
    </row>
    <row r="29" spans="1:12">
      <c r="A29" s="1096" t="s">
        <v>85</v>
      </c>
      <c r="B29" s="1099" t="s">
        <v>24</v>
      </c>
      <c r="C29" s="1169">
        <v>22531.84700001658</v>
      </c>
      <c r="D29" s="1169">
        <v>22655.462398257754</v>
      </c>
      <c r="E29" s="1170">
        <v>22982.483940016911</v>
      </c>
      <c r="F29" s="1170">
        <v>23108.57164622291</v>
      </c>
      <c r="G29" s="1171">
        <v>-1.9065106814742721</v>
      </c>
      <c r="H29" s="1172">
        <v>378.21422708618326</v>
      </c>
      <c r="I29" s="1172">
        <v>5.1093893689107919</v>
      </c>
      <c r="J29" s="1173">
        <v>42.079689018464528</v>
      </c>
      <c r="K29" s="1173">
        <v>9.6911043351451678</v>
      </c>
      <c r="L29" s="1174">
        <v>-0.21074323991256882</v>
      </c>
    </row>
    <row r="30" spans="1:12">
      <c r="A30" s="1089" t="s">
        <v>85</v>
      </c>
      <c r="B30" s="1098" t="s">
        <v>25</v>
      </c>
      <c r="C30" s="1149">
        <v>22685.47289036035</v>
      </c>
      <c r="D30" s="1149">
        <v>22912.522986981046</v>
      </c>
      <c r="E30" s="1165">
        <v>23139.182348167556</v>
      </c>
      <c r="F30" s="1165">
        <v>23370.773446720668</v>
      </c>
      <c r="G30" s="1151">
        <v>-0.99094323549487884</v>
      </c>
      <c r="H30" s="1166">
        <v>367.38226527570782</v>
      </c>
      <c r="I30" s="1152">
        <v>1.4506299719678679</v>
      </c>
      <c r="J30" s="1167">
        <v>10.361842105263158</v>
      </c>
      <c r="K30" s="1167">
        <v>8.0605441768274382</v>
      </c>
      <c r="L30" s="1168">
        <v>-0.67383306782131847</v>
      </c>
    </row>
    <row r="31" spans="1:12">
      <c r="A31" s="1089" t="s">
        <v>85</v>
      </c>
      <c r="B31" s="1098" t="s">
        <v>26</v>
      </c>
      <c r="C31" s="1149">
        <v>22224.388803325244</v>
      </c>
      <c r="D31" s="1149">
        <v>22171.593144672592</v>
      </c>
      <c r="E31" s="1165">
        <v>22668.876579391748</v>
      </c>
      <c r="F31" s="1165">
        <v>22615.025007566044</v>
      </c>
      <c r="G31" s="1151">
        <v>0.23812298154738948</v>
      </c>
      <c r="H31" s="1166">
        <v>394.78846153846155</v>
      </c>
      <c r="I31" s="1152">
        <v>1.7600420226093574</v>
      </c>
      <c r="J31" s="1167">
        <v>3.4825870646766171</v>
      </c>
      <c r="K31" s="1167">
        <v>3.7479728512222956</v>
      </c>
      <c r="L31" s="1168">
        <v>-0.58330139098428413</v>
      </c>
    </row>
    <row r="32" spans="1:12">
      <c r="A32" s="1096" t="s">
        <v>85</v>
      </c>
      <c r="B32" s="1099" t="s">
        <v>27</v>
      </c>
      <c r="C32" s="1169">
        <v>21413.737675909171</v>
      </c>
      <c r="D32" s="1169">
        <v>21244.502008624422</v>
      </c>
      <c r="E32" s="1170">
        <v>21842.012429427356</v>
      </c>
      <c r="F32" s="1170">
        <v>21669.392048796912</v>
      </c>
      <c r="G32" s="1171">
        <v>0.79660924608186112</v>
      </c>
      <c r="H32" s="1172">
        <v>329.53373213692265</v>
      </c>
      <c r="I32" s="1172">
        <v>-0.56722120698565537</v>
      </c>
      <c r="J32" s="1173">
        <v>32.671957671957671</v>
      </c>
      <c r="K32" s="1173">
        <v>18.07315754699982</v>
      </c>
      <c r="L32" s="1174">
        <v>1.7823947255661174</v>
      </c>
    </row>
    <row r="33" spans="1:12">
      <c r="A33" s="1089" t="s">
        <v>85</v>
      </c>
      <c r="B33" s="1098" t="s">
        <v>28</v>
      </c>
      <c r="C33" s="1149">
        <v>21318.061975488486</v>
      </c>
      <c r="D33" s="1149">
        <v>21173.642243567068</v>
      </c>
      <c r="E33" s="1165">
        <v>21744.423214998256</v>
      </c>
      <c r="F33" s="1165">
        <v>21597.115088438411</v>
      </c>
      <c r="G33" s="1151">
        <v>0.68207316559008069</v>
      </c>
      <c r="H33" s="1166">
        <v>318.20085470085479</v>
      </c>
      <c r="I33" s="1152">
        <v>-0.12628847604595714</v>
      </c>
      <c r="J33" s="1167">
        <v>30.160692212608158</v>
      </c>
      <c r="K33" s="1167">
        <v>12.649408372875248</v>
      </c>
      <c r="L33" s="1168">
        <v>1.0275149667554384</v>
      </c>
    </row>
    <row r="34" spans="1:12" ht="15" thickBot="1">
      <c r="A34" s="1100" t="s">
        <v>85</v>
      </c>
      <c r="B34" s="1101" t="s">
        <v>29</v>
      </c>
      <c r="C34" s="1175">
        <v>21613.202741423353</v>
      </c>
      <c r="D34" s="1175">
        <v>21399.186859890433</v>
      </c>
      <c r="E34" s="1176">
        <v>22045.466796251822</v>
      </c>
      <c r="F34" s="1176">
        <v>21827.170597088243</v>
      </c>
      <c r="G34" s="1177">
        <v>1.0001122142358627</v>
      </c>
      <c r="H34" s="1178">
        <v>355.96456256921374</v>
      </c>
      <c r="I34" s="1167">
        <v>-2.0195278895306648</v>
      </c>
      <c r="J34" s="1167">
        <v>38.92307692307692</v>
      </c>
      <c r="K34" s="1167">
        <v>5.4237491741245725</v>
      </c>
      <c r="L34" s="1168">
        <v>0.75487975881068081</v>
      </c>
    </row>
    <row r="35" spans="1:12" ht="15" thickBot="1">
      <c r="A35" s="1102"/>
      <c r="B35" s="1103"/>
      <c r="C35" s="1179"/>
      <c r="D35" s="1179"/>
      <c r="E35" s="1179"/>
      <c r="F35" s="1179"/>
      <c r="G35" s="1180"/>
      <c r="H35" s="1181"/>
      <c r="I35" s="1181"/>
      <c r="J35" s="1181"/>
      <c r="K35" s="1181"/>
      <c r="L35" s="1182"/>
    </row>
    <row r="36" spans="1:12">
      <c r="A36" s="1089" t="s">
        <v>86</v>
      </c>
      <c r="B36" s="1104" t="s">
        <v>26</v>
      </c>
      <c r="C36" s="1183">
        <v>22068.52370205821</v>
      </c>
      <c r="D36" s="1183">
        <v>21930.365184273134</v>
      </c>
      <c r="E36" s="1184">
        <v>22509.894176099373</v>
      </c>
      <c r="F36" s="1184">
        <v>22368.972487958596</v>
      </c>
      <c r="G36" s="1185">
        <v>0.62998731039897671</v>
      </c>
      <c r="H36" s="1186">
        <v>423.79492600422833</v>
      </c>
      <c r="I36" s="1187">
        <v>8.4365667744192421E-2</v>
      </c>
      <c r="J36" s="1187">
        <v>43.768996960486319</v>
      </c>
      <c r="K36" s="1187">
        <v>2.8410114721604902</v>
      </c>
      <c r="L36" s="1188">
        <v>0.47784526040930508</v>
      </c>
    </row>
    <row r="37" spans="1:12" ht="15" thickBot="1">
      <c r="A37" s="1100" t="s">
        <v>86</v>
      </c>
      <c r="B37" s="1101" t="s">
        <v>29</v>
      </c>
      <c r="C37" s="1175">
        <v>21566.201322606492</v>
      </c>
      <c r="D37" s="1175">
        <v>21450.216922507516</v>
      </c>
      <c r="E37" s="1176">
        <v>21997.525349058622</v>
      </c>
      <c r="F37" s="1176">
        <v>21879.221260957667</v>
      </c>
      <c r="G37" s="1177">
        <v>0.54071434577089905</v>
      </c>
      <c r="H37" s="1178">
        <v>378.48103448275867</v>
      </c>
      <c r="I37" s="1167">
        <v>-2.3930930608898651</v>
      </c>
      <c r="J37" s="1167">
        <v>21.84873949579832</v>
      </c>
      <c r="K37" s="1167">
        <v>3.4836927142771339</v>
      </c>
      <c r="L37" s="1168">
        <v>6.4643727062653422E-2</v>
      </c>
    </row>
    <row r="38" spans="1:12" ht="15" thickBot="1">
      <c r="A38" s="1102"/>
      <c r="B38" s="1103"/>
      <c r="C38" s="1179"/>
      <c r="D38" s="1179"/>
      <c r="E38" s="1179"/>
      <c r="F38" s="1179"/>
      <c r="G38" s="1180"/>
      <c r="H38" s="1181"/>
      <c r="I38" s="1181"/>
      <c r="J38" s="1181"/>
      <c r="K38" s="1181"/>
      <c r="L38" s="1182"/>
    </row>
    <row r="39" spans="1:12">
      <c r="A39" s="1096" t="s">
        <v>87</v>
      </c>
      <c r="B39" s="1097" t="s">
        <v>21</v>
      </c>
      <c r="C39" s="1159" t="s">
        <v>468</v>
      </c>
      <c r="D39" s="1159" t="s">
        <v>468</v>
      </c>
      <c r="E39" s="1160" t="s">
        <v>468</v>
      </c>
      <c r="F39" s="1160" t="s">
        <v>468</v>
      </c>
      <c r="G39" s="1161" t="s">
        <v>72</v>
      </c>
      <c r="H39" s="1162" t="s">
        <v>468</v>
      </c>
      <c r="I39" s="1162" t="s">
        <v>72</v>
      </c>
      <c r="J39" s="1163" t="s">
        <v>72</v>
      </c>
      <c r="K39" s="1163">
        <v>6.0063667487536788E-3</v>
      </c>
      <c r="L39" s="1164" t="s">
        <v>72</v>
      </c>
    </row>
    <row r="40" spans="1:12">
      <c r="A40" s="1091" t="s">
        <v>87</v>
      </c>
      <c r="B40" s="1098" t="s">
        <v>22</v>
      </c>
      <c r="C40" s="1149" t="s">
        <v>72</v>
      </c>
      <c r="D40" s="1149" t="s">
        <v>72</v>
      </c>
      <c r="E40" s="1165" t="s">
        <v>72</v>
      </c>
      <c r="F40" s="1165" t="s">
        <v>72</v>
      </c>
      <c r="G40" s="1151" t="s">
        <v>72</v>
      </c>
      <c r="H40" s="1166" t="s">
        <v>72</v>
      </c>
      <c r="I40" s="1152" t="s">
        <v>72</v>
      </c>
      <c r="J40" s="1167" t="s">
        <v>72</v>
      </c>
      <c r="K40" s="1167" t="s">
        <v>72</v>
      </c>
      <c r="L40" s="1168" t="s">
        <v>72</v>
      </c>
    </row>
    <row r="41" spans="1:12">
      <c r="A41" s="1091" t="s">
        <v>87</v>
      </c>
      <c r="B41" s="1098" t="s">
        <v>23</v>
      </c>
      <c r="C41" s="1149" t="s">
        <v>468</v>
      </c>
      <c r="D41" s="1149" t="s">
        <v>468</v>
      </c>
      <c r="E41" s="1165" t="s">
        <v>468</v>
      </c>
      <c r="F41" s="1165" t="s">
        <v>468</v>
      </c>
      <c r="G41" s="1151" t="s">
        <v>72</v>
      </c>
      <c r="H41" s="1166" t="s">
        <v>468</v>
      </c>
      <c r="I41" s="1152" t="s">
        <v>72</v>
      </c>
      <c r="J41" s="1167" t="s">
        <v>72</v>
      </c>
      <c r="K41" s="1167">
        <v>6.0063667487536788E-3</v>
      </c>
      <c r="L41" s="1168" t="s">
        <v>72</v>
      </c>
    </row>
    <row r="42" spans="1:12">
      <c r="A42" s="1091" t="s">
        <v>87</v>
      </c>
      <c r="B42" s="1098" t="s">
        <v>30</v>
      </c>
      <c r="C42" s="1149" t="s">
        <v>72</v>
      </c>
      <c r="D42" s="1149" t="s">
        <v>72</v>
      </c>
      <c r="E42" s="1165" t="s">
        <v>72</v>
      </c>
      <c r="F42" s="1165" t="s">
        <v>72</v>
      </c>
      <c r="G42" s="1151" t="s">
        <v>72</v>
      </c>
      <c r="H42" s="1166" t="s">
        <v>72</v>
      </c>
      <c r="I42" s="1152" t="s">
        <v>72</v>
      </c>
      <c r="J42" s="1167" t="s">
        <v>72</v>
      </c>
      <c r="K42" s="1167" t="s">
        <v>72</v>
      </c>
      <c r="L42" s="1168" t="s">
        <v>72</v>
      </c>
    </row>
    <row r="43" spans="1:12">
      <c r="A43" s="1105" t="s">
        <v>87</v>
      </c>
      <c r="B43" s="1099" t="s">
        <v>24</v>
      </c>
      <c r="C43" s="1169" t="s">
        <v>468</v>
      </c>
      <c r="D43" s="1169" t="s">
        <v>468</v>
      </c>
      <c r="E43" s="1170" t="s">
        <v>468</v>
      </c>
      <c r="F43" s="1170" t="s">
        <v>468</v>
      </c>
      <c r="G43" s="1171" t="s">
        <v>72</v>
      </c>
      <c r="H43" s="1172" t="s">
        <v>468</v>
      </c>
      <c r="I43" s="1172" t="s">
        <v>72</v>
      </c>
      <c r="J43" s="1173" t="s">
        <v>72</v>
      </c>
      <c r="K43" s="1173">
        <v>2.4025466995014715E-2</v>
      </c>
      <c r="L43" s="1174" t="s">
        <v>72</v>
      </c>
    </row>
    <row r="44" spans="1:12">
      <c r="A44" s="1091" t="s">
        <v>87</v>
      </c>
      <c r="B44" s="1098" t="s">
        <v>26</v>
      </c>
      <c r="C44" s="1149" t="s">
        <v>468</v>
      </c>
      <c r="D44" s="1149" t="s">
        <v>468</v>
      </c>
      <c r="E44" s="1165" t="s">
        <v>468</v>
      </c>
      <c r="F44" s="1165" t="s">
        <v>468</v>
      </c>
      <c r="G44" s="1151" t="s">
        <v>72</v>
      </c>
      <c r="H44" s="1166" t="s">
        <v>468</v>
      </c>
      <c r="I44" s="1152" t="s">
        <v>72</v>
      </c>
      <c r="J44" s="1167" t="s">
        <v>72</v>
      </c>
      <c r="K44" s="1167">
        <v>6.0063667487536788E-3</v>
      </c>
      <c r="L44" s="1168" t="s">
        <v>72</v>
      </c>
    </row>
    <row r="45" spans="1:12">
      <c r="A45" s="1091" t="s">
        <v>87</v>
      </c>
      <c r="B45" s="1098" t="s">
        <v>31</v>
      </c>
      <c r="C45" s="1149" t="s">
        <v>468</v>
      </c>
      <c r="D45" s="1149" t="s">
        <v>468</v>
      </c>
      <c r="E45" s="1165" t="s">
        <v>468</v>
      </c>
      <c r="F45" s="1165" t="s">
        <v>468</v>
      </c>
      <c r="G45" s="1151" t="s">
        <v>72</v>
      </c>
      <c r="H45" s="1166" t="s">
        <v>468</v>
      </c>
      <c r="I45" s="1152" t="s">
        <v>72</v>
      </c>
      <c r="J45" s="1167" t="s">
        <v>72</v>
      </c>
      <c r="K45" s="1167">
        <v>1.8019100246261036E-2</v>
      </c>
      <c r="L45" s="1168" t="s">
        <v>72</v>
      </c>
    </row>
    <row r="46" spans="1:12">
      <c r="A46" s="1105" t="s">
        <v>87</v>
      </c>
      <c r="B46" s="1099" t="s">
        <v>27</v>
      </c>
      <c r="C46" s="1169" t="s">
        <v>468</v>
      </c>
      <c r="D46" s="1169" t="s">
        <v>468</v>
      </c>
      <c r="E46" s="1170" t="s">
        <v>468</v>
      </c>
      <c r="F46" s="1170" t="s">
        <v>468</v>
      </c>
      <c r="G46" s="1171" t="s">
        <v>72</v>
      </c>
      <c r="H46" s="1172" t="s">
        <v>468</v>
      </c>
      <c r="I46" s="1172" t="s">
        <v>72</v>
      </c>
      <c r="J46" s="1173" t="s">
        <v>72</v>
      </c>
      <c r="K46" s="1173">
        <v>0.33035017118145232</v>
      </c>
      <c r="L46" s="1174" t="s">
        <v>72</v>
      </c>
    </row>
    <row r="47" spans="1:12">
      <c r="A47" s="1091" t="s">
        <v>87</v>
      </c>
      <c r="B47" s="1098" t="s">
        <v>29</v>
      </c>
      <c r="C47" s="1149" t="s">
        <v>468</v>
      </c>
      <c r="D47" s="1149" t="s">
        <v>468</v>
      </c>
      <c r="E47" s="1165" t="s">
        <v>468</v>
      </c>
      <c r="F47" s="1165" t="s">
        <v>468</v>
      </c>
      <c r="G47" s="1151" t="s">
        <v>72</v>
      </c>
      <c r="H47" s="1166" t="s">
        <v>468</v>
      </c>
      <c r="I47" s="1152" t="s">
        <v>72</v>
      </c>
      <c r="J47" s="1167" t="s">
        <v>72</v>
      </c>
      <c r="K47" s="1167">
        <v>0.13814643522133463</v>
      </c>
      <c r="L47" s="1168" t="s">
        <v>72</v>
      </c>
    </row>
    <row r="48" spans="1:12" ht="15" thickBot="1">
      <c r="A48" s="1106" t="s">
        <v>87</v>
      </c>
      <c r="B48" s="1098" t="s">
        <v>32</v>
      </c>
      <c r="C48" s="1175" t="s">
        <v>468</v>
      </c>
      <c r="D48" s="1175" t="s">
        <v>468</v>
      </c>
      <c r="E48" s="1176" t="s">
        <v>468</v>
      </c>
      <c r="F48" s="1176" t="s">
        <v>468</v>
      </c>
      <c r="G48" s="1177" t="s">
        <v>72</v>
      </c>
      <c r="H48" s="1178" t="s">
        <v>468</v>
      </c>
      <c r="I48" s="1167" t="s">
        <v>72</v>
      </c>
      <c r="J48" s="1167" t="s">
        <v>72</v>
      </c>
      <c r="K48" s="1167">
        <v>0.19220373596011772</v>
      </c>
      <c r="L48" s="1168" t="s">
        <v>72</v>
      </c>
    </row>
    <row r="49" spans="1:12" ht="15" thickBot="1">
      <c r="A49" s="1102"/>
      <c r="B49" s="1103"/>
      <c r="C49" s="1179"/>
      <c r="D49" s="1179"/>
      <c r="E49" s="1179"/>
      <c r="F49" s="1179"/>
      <c r="G49" s="1180"/>
      <c r="H49" s="1181"/>
      <c r="I49" s="1181"/>
      <c r="J49" s="1181"/>
      <c r="K49" s="1181"/>
      <c r="L49" s="1182"/>
    </row>
    <row r="50" spans="1:12">
      <c r="A50" s="1096" t="s">
        <v>20</v>
      </c>
      <c r="B50" s="1097" t="s">
        <v>24</v>
      </c>
      <c r="C50" s="1159">
        <v>19130.714536938762</v>
      </c>
      <c r="D50" s="1159">
        <v>19112.822592949768</v>
      </c>
      <c r="E50" s="1160">
        <v>19513.328827677538</v>
      </c>
      <c r="F50" s="1160">
        <v>19495.079044808765</v>
      </c>
      <c r="G50" s="1161">
        <v>9.3612253773515203E-2</v>
      </c>
      <c r="H50" s="1162">
        <v>353.04545454545445</v>
      </c>
      <c r="I50" s="1162">
        <v>6.9883702239347284E-2</v>
      </c>
      <c r="J50" s="1163">
        <v>5.3351573187414498</v>
      </c>
      <c r="K50" s="1163">
        <v>4.6249023965403326</v>
      </c>
      <c r="L50" s="1164">
        <v>-0.62577997668190566</v>
      </c>
    </row>
    <row r="51" spans="1:12">
      <c r="A51" s="1089" t="s">
        <v>20</v>
      </c>
      <c r="B51" s="1098" t="s">
        <v>25</v>
      </c>
      <c r="C51" s="1149">
        <v>18790.397685849541</v>
      </c>
      <c r="D51" s="1149">
        <v>18782.815590843304</v>
      </c>
      <c r="E51" s="1165">
        <v>19166.205639566531</v>
      </c>
      <c r="F51" s="1165">
        <v>19158.471902660171</v>
      </c>
      <c r="G51" s="1151">
        <v>4.0367190795038733E-2</v>
      </c>
      <c r="H51" s="1166">
        <v>329.4945652173912</v>
      </c>
      <c r="I51" s="1152">
        <v>2.6544818938988475</v>
      </c>
      <c r="J51" s="1167">
        <v>17.948717948717949</v>
      </c>
      <c r="K51" s="1167">
        <v>1.105171481770677</v>
      </c>
      <c r="L51" s="1168">
        <v>-1.5357177904656849E-2</v>
      </c>
    </row>
    <row r="52" spans="1:12">
      <c r="A52" s="1089" t="s">
        <v>20</v>
      </c>
      <c r="B52" s="1098" t="s">
        <v>26</v>
      </c>
      <c r="C52" s="1149">
        <v>19031.149888108503</v>
      </c>
      <c r="D52" s="1149">
        <v>18881.524767122221</v>
      </c>
      <c r="E52" s="1165">
        <v>19411.772885870672</v>
      </c>
      <c r="F52" s="1165">
        <v>19259.155262464665</v>
      </c>
      <c r="G52" s="1151">
        <v>0.79244193904731297</v>
      </c>
      <c r="H52" s="1166">
        <v>352.31564986737402</v>
      </c>
      <c r="I52" s="1152">
        <v>0.1668433990702968</v>
      </c>
      <c r="J52" s="1167">
        <v>6.4971751412429377</v>
      </c>
      <c r="K52" s="1167">
        <v>2.2644002642801371</v>
      </c>
      <c r="L52" s="1168">
        <v>-0.27833784806004358</v>
      </c>
    </row>
    <row r="53" spans="1:12">
      <c r="A53" s="1089" t="s">
        <v>20</v>
      </c>
      <c r="B53" s="1098" t="s">
        <v>31</v>
      </c>
      <c r="C53" s="1149">
        <v>19562.58984891744</v>
      </c>
      <c r="D53" s="1149">
        <v>19656.8434482757</v>
      </c>
      <c r="E53" s="1165">
        <v>19953.841645895787</v>
      </c>
      <c r="F53" s="1165">
        <v>20049.980317241214</v>
      </c>
      <c r="G53" s="1151">
        <v>-0.47949509088922104</v>
      </c>
      <c r="H53" s="1166">
        <v>375.09569377990425</v>
      </c>
      <c r="I53" s="1152">
        <v>-0.49914979191609948</v>
      </c>
      <c r="J53" s="1167">
        <v>-5.4298642533936654</v>
      </c>
      <c r="K53" s="1167">
        <v>1.2553306504895188</v>
      </c>
      <c r="L53" s="1168">
        <v>-0.33208495071720456</v>
      </c>
    </row>
    <row r="54" spans="1:12">
      <c r="A54" s="1096" t="s">
        <v>20</v>
      </c>
      <c r="B54" s="1099" t="s">
        <v>27</v>
      </c>
      <c r="C54" s="1169">
        <v>18421.968277662632</v>
      </c>
      <c r="D54" s="1169">
        <v>18358.310206997226</v>
      </c>
      <c r="E54" s="1170">
        <v>18790.407643215884</v>
      </c>
      <c r="F54" s="1170">
        <v>18725.47641113717</v>
      </c>
      <c r="G54" s="1171">
        <v>0.34675343181172913</v>
      </c>
      <c r="H54" s="1172">
        <v>302.98636616583195</v>
      </c>
      <c r="I54" s="1172">
        <v>8.8465443365140534E-2</v>
      </c>
      <c r="J54" s="1173">
        <v>18.301514154048718</v>
      </c>
      <c r="K54" s="1173">
        <v>21.586882095020719</v>
      </c>
      <c r="L54" s="1174">
        <v>-0.23469526455405543</v>
      </c>
    </row>
    <row r="55" spans="1:12">
      <c r="A55" s="1089" t="s">
        <v>20</v>
      </c>
      <c r="B55" s="1098" t="s">
        <v>28</v>
      </c>
      <c r="C55" s="1149">
        <v>17982.684148441822</v>
      </c>
      <c r="D55" s="1149">
        <v>17965.057904728634</v>
      </c>
      <c r="E55" s="1165">
        <v>18342.337831410659</v>
      </c>
      <c r="F55" s="1165">
        <v>18324.359062823205</v>
      </c>
      <c r="G55" s="1151">
        <v>9.8114037854290098E-2</v>
      </c>
      <c r="H55" s="1166">
        <v>275.96986685353892</v>
      </c>
      <c r="I55" s="1152">
        <v>-1.1886394378085012</v>
      </c>
      <c r="J55" s="1167">
        <v>8.1880212282031835</v>
      </c>
      <c r="K55" s="1167">
        <v>8.571085350471499</v>
      </c>
      <c r="L55" s="1168">
        <v>-0.90312812460392067</v>
      </c>
    </row>
    <row r="56" spans="1:12">
      <c r="A56" s="1089" t="s">
        <v>20</v>
      </c>
      <c r="B56" s="1098" t="s">
        <v>29</v>
      </c>
      <c r="C56" s="1149">
        <v>18557.424957423937</v>
      </c>
      <c r="D56" s="1149">
        <v>18562.979484434341</v>
      </c>
      <c r="E56" s="1165">
        <v>18928.573456572416</v>
      </c>
      <c r="F56" s="1165">
        <v>18934.23907412303</v>
      </c>
      <c r="G56" s="1151">
        <v>-2.9922604908676674E-2</v>
      </c>
      <c r="H56" s="1166">
        <v>313.04869141813754</v>
      </c>
      <c r="I56" s="1152">
        <v>-0.39946454190002634</v>
      </c>
      <c r="J56" s="1167">
        <v>15.704225352112678</v>
      </c>
      <c r="K56" s="1167">
        <v>9.8684605682022948</v>
      </c>
      <c r="L56" s="1168">
        <v>-0.33122338525266848</v>
      </c>
    </row>
    <row r="57" spans="1:12">
      <c r="A57" s="1089" t="s">
        <v>20</v>
      </c>
      <c r="B57" s="1098" t="s">
        <v>32</v>
      </c>
      <c r="C57" s="1149">
        <v>18993.494623501967</v>
      </c>
      <c r="D57" s="1149">
        <v>18868.209870835268</v>
      </c>
      <c r="E57" s="1165">
        <v>19373.364515972007</v>
      </c>
      <c r="F57" s="1165">
        <v>19245.574068251972</v>
      </c>
      <c r="G57" s="1151">
        <v>0.66399914737197718</v>
      </c>
      <c r="H57" s="1166">
        <v>345.00954198473289</v>
      </c>
      <c r="I57" s="1152">
        <v>-1.7207299136512193</v>
      </c>
      <c r="J57" s="1167">
        <v>75.250836120401345</v>
      </c>
      <c r="K57" s="1167">
        <v>3.1473361763469279</v>
      </c>
      <c r="L57" s="1168">
        <v>0.99965624530253772</v>
      </c>
    </row>
    <row r="58" spans="1:12">
      <c r="A58" s="1096" t="s">
        <v>20</v>
      </c>
      <c r="B58" s="1099" t="s">
        <v>33</v>
      </c>
      <c r="C58" s="1169">
        <v>15933.221804808358</v>
      </c>
      <c r="D58" s="1169">
        <v>16034.562496753706</v>
      </c>
      <c r="E58" s="1170">
        <v>16251.886240904525</v>
      </c>
      <c r="F58" s="1170">
        <v>16355.253746688781</v>
      </c>
      <c r="G58" s="1171">
        <v>-0.63201407563109802</v>
      </c>
      <c r="H58" s="1172">
        <v>230.90029673590502</v>
      </c>
      <c r="I58" s="1172">
        <v>-0.59923314848463893</v>
      </c>
      <c r="J58" s="1173">
        <v>5.9082338152105596</v>
      </c>
      <c r="K58" s="1173">
        <v>10.12072797164995</v>
      </c>
      <c r="L58" s="1174">
        <v>-1.3072277818337437</v>
      </c>
    </row>
    <row r="59" spans="1:12">
      <c r="A59" s="1089" t="s">
        <v>20</v>
      </c>
      <c r="B59" s="1098" t="s">
        <v>73</v>
      </c>
      <c r="C59" s="1189">
        <v>15429.6023042947</v>
      </c>
      <c r="D59" s="1189">
        <v>15576.682683938228</v>
      </c>
      <c r="E59" s="1165">
        <v>15738.194350380594</v>
      </c>
      <c r="F59" s="1165">
        <v>15888.216337616994</v>
      </c>
      <c r="G59" s="1190">
        <v>-0.9442342931925406</v>
      </c>
      <c r="H59" s="1166">
        <v>219.9020664869721</v>
      </c>
      <c r="I59" s="1166">
        <v>-1.0596178551995727</v>
      </c>
      <c r="J59" s="1178">
        <v>2.5806451612903225</v>
      </c>
      <c r="K59" s="1178">
        <v>6.6850861913628448</v>
      </c>
      <c r="L59" s="1191">
        <v>-1.1083342941995742</v>
      </c>
    </row>
    <row r="60" spans="1:12">
      <c r="A60" s="1089" t="s">
        <v>20</v>
      </c>
      <c r="B60" s="1098" t="s">
        <v>34</v>
      </c>
      <c r="C60" s="1149">
        <v>16638.603685896167</v>
      </c>
      <c r="D60" s="1149">
        <v>16771.332581651612</v>
      </c>
      <c r="E60" s="1165">
        <v>16971.375759614089</v>
      </c>
      <c r="F60" s="1165">
        <v>17106.759233284643</v>
      </c>
      <c r="G60" s="1151">
        <v>-0.79140339689318906</v>
      </c>
      <c r="H60" s="1166">
        <v>249.02306079664572</v>
      </c>
      <c r="I60" s="1152">
        <v>-2.9379541656628674E-2</v>
      </c>
      <c r="J60" s="1167">
        <v>11.971830985915492</v>
      </c>
      <c r="K60" s="1167">
        <v>2.8650369391555048</v>
      </c>
      <c r="L60" s="1168">
        <v>-0.19486824688098414</v>
      </c>
    </row>
    <row r="61" spans="1:12" ht="15" thickBot="1">
      <c r="A61" s="1089" t="s">
        <v>20</v>
      </c>
      <c r="B61" s="1098" t="s">
        <v>35</v>
      </c>
      <c r="C61" s="1149">
        <v>17479.254039145035</v>
      </c>
      <c r="D61" s="1149">
        <v>17479.231587494498</v>
      </c>
      <c r="E61" s="1165">
        <v>17828.839119927936</v>
      </c>
      <c r="F61" s="1165">
        <v>17828.816219244389</v>
      </c>
      <c r="G61" s="1151">
        <v>1.284475832014637E-4</v>
      </c>
      <c r="H61" s="1166">
        <v>268.7578947368421</v>
      </c>
      <c r="I61" s="1152">
        <v>-3.6407852868401083</v>
      </c>
      <c r="J61" s="1167">
        <v>18.75</v>
      </c>
      <c r="K61" s="1167">
        <v>0.57060484113159948</v>
      </c>
      <c r="L61" s="1168">
        <v>-4.0252407531871093E-3</v>
      </c>
    </row>
    <row r="62" spans="1:12" ht="15" thickBot="1">
      <c r="A62" s="1102"/>
      <c r="B62" s="1103"/>
      <c r="C62" s="1179"/>
      <c r="D62" s="1179"/>
      <c r="E62" s="1179"/>
      <c r="F62" s="1179"/>
      <c r="G62" s="1180"/>
      <c r="H62" s="1181"/>
      <c r="I62" s="1181"/>
      <c r="J62" s="1181"/>
      <c r="K62" s="1181"/>
      <c r="L62" s="1182"/>
    </row>
    <row r="63" spans="1:12">
      <c r="A63" s="1096" t="s">
        <v>88</v>
      </c>
      <c r="B63" s="1099" t="s">
        <v>21</v>
      </c>
      <c r="C63" s="1169">
        <v>21985.961189120895</v>
      </c>
      <c r="D63" s="1169">
        <v>21841.688057340492</v>
      </c>
      <c r="E63" s="1170">
        <v>22425.680412903312</v>
      </c>
      <c r="F63" s="1170">
        <v>22278.521818487301</v>
      </c>
      <c r="G63" s="1171">
        <v>0.6605402082551749</v>
      </c>
      <c r="H63" s="1172">
        <v>345.11711711711706</v>
      </c>
      <c r="I63" s="1172">
        <v>-1.4254824957409797</v>
      </c>
      <c r="J63" s="1173">
        <v>45.098039215686278</v>
      </c>
      <c r="K63" s="1173">
        <v>2.6668268364466332</v>
      </c>
      <c r="L63" s="1174">
        <v>0.46886677323732417</v>
      </c>
    </row>
    <row r="64" spans="1:12">
      <c r="A64" s="1089" t="s">
        <v>88</v>
      </c>
      <c r="B64" s="1098" t="s">
        <v>22</v>
      </c>
      <c r="C64" s="1149">
        <v>22062.811591753045</v>
      </c>
      <c r="D64" s="1149">
        <v>22027.052569878029</v>
      </c>
      <c r="E64" s="1165">
        <v>22504.067823588106</v>
      </c>
      <c r="F64" s="1165">
        <v>22467.593621275591</v>
      </c>
      <c r="G64" s="1151">
        <v>0.1623413834491623</v>
      </c>
      <c r="H64" s="1166">
        <v>313.1875</v>
      </c>
      <c r="I64" s="1152">
        <v>-0.99185963803050303</v>
      </c>
      <c r="J64" s="1167">
        <v>100</v>
      </c>
      <c r="K64" s="1167">
        <v>0.48050933990029432</v>
      </c>
      <c r="L64" s="1168">
        <v>0.19319429895790102</v>
      </c>
    </row>
    <row r="65" spans="1:12">
      <c r="A65" s="1089" t="s">
        <v>88</v>
      </c>
      <c r="B65" s="1098" t="s">
        <v>23</v>
      </c>
      <c r="C65" s="1149">
        <v>21976.372882565334</v>
      </c>
      <c r="D65" s="1149">
        <v>21778.773470873584</v>
      </c>
      <c r="E65" s="1165">
        <v>22415.900340216642</v>
      </c>
      <c r="F65" s="1165">
        <v>22214.348940291056</v>
      </c>
      <c r="G65" s="1151">
        <v>0.90730275493252721</v>
      </c>
      <c r="H65" s="1166">
        <v>345.65748031496059</v>
      </c>
      <c r="I65" s="1152">
        <v>-1.3675330817632902</v>
      </c>
      <c r="J65" s="1167">
        <v>58.75</v>
      </c>
      <c r="K65" s="1167">
        <v>1.5256171541834345</v>
      </c>
      <c r="L65" s="1168">
        <v>0.37635699041386128</v>
      </c>
    </row>
    <row r="66" spans="1:12">
      <c r="A66" s="1089" t="s">
        <v>88</v>
      </c>
      <c r="B66" s="1098" t="s">
        <v>30</v>
      </c>
      <c r="C66" s="1149">
        <v>21959.124579727883</v>
      </c>
      <c r="D66" s="1149">
        <v>21872.471475254333</v>
      </c>
      <c r="E66" s="1165">
        <v>22398.307071322441</v>
      </c>
      <c r="F66" s="1165">
        <v>22309.920904759419</v>
      </c>
      <c r="G66" s="1151">
        <v>0.39617427125958798</v>
      </c>
      <c r="H66" s="1166">
        <v>367.09090909090901</v>
      </c>
      <c r="I66" s="1152">
        <v>1.3112798470015481</v>
      </c>
      <c r="J66" s="1167">
        <v>3.7735849056603774</v>
      </c>
      <c r="K66" s="1167">
        <v>0.66070034236290465</v>
      </c>
      <c r="L66" s="1168">
        <v>-0.10068451613443774</v>
      </c>
    </row>
    <row r="67" spans="1:12">
      <c r="A67" s="1096" t="s">
        <v>88</v>
      </c>
      <c r="B67" s="1099" t="s">
        <v>24</v>
      </c>
      <c r="C67" s="1169">
        <v>21456.17854461645</v>
      </c>
      <c r="D67" s="1169">
        <v>22531.883104499979</v>
      </c>
      <c r="E67" s="1170">
        <v>21885.302115508781</v>
      </c>
      <c r="F67" s="1170">
        <v>22982.52076658998</v>
      </c>
      <c r="G67" s="1171">
        <v>-4.7741440646329858</v>
      </c>
      <c r="H67" s="1172">
        <v>315.0101694915254</v>
      </c>
      <c r="I67" s="1172">
        <v>0.6258864775593771</v>
      </c>
      <c r="J67" s="1173">
        <v>-9.6754439681567668</v>
      </c>
      <c r="K67" s="1173">
        <v>8.8593909544116762</v>
      </c>
      <c r="L67" s="1174">
        <v>-2.8702455920615311</v>
      </c>
    </row>
    <row r="68" spans="1:12">
      <c r="A68" s="1089" t="s">
        <v>88</v>
      </c>
      <c r="B68" s="1098" t="s">
        <v>25</v>
      </c>
      <c r="C68" s="1149">
        <v>21020.907606970737</v>
      </c>
      <c r="D68" s="1149">
        <v>21885.989872018494</v>
      </c>
      <c r="E68" s="1165">
        <v>21441.325759110154</v>
      </c>
      <c r="F68" s="1165">
        <v>22323.709669458865</v>
      </c>
      <c r="G68" s="1151">
        <v>-3.9526759817876669</v>
      </c>
      <c r="H68" s="1166">
        <v>282.35156250000006</v>
      </c>
      <c r="I68" s="1152">
        <v>-0.66371565588875936</v>
      </c>
      <c r="J68" s="1167">
        <v>21.904761904761905</v>
      </c>
      <c r="K68" s="1167">
        <v>1.5376298876809418</v>
      </c>
      <c r="L68" s="1168">
        <v>2.9225922733376652E-2</v>
      </c>
    </row>
    <row r="69" spans="1:12">
      <c r="A69" s="1089" t="s">
        <v>88</v>
      </c>
      <c r="B69" s="1098" t="s">
        <v>26</v>
      </c>
      <c r="C69" s="1149">
        <v>21515.465262328362</v>
      </c>
      <c r="D69" s="1149">
        <v>22580.142786147011</v>
      </c>
      <c r="E69" s="1165">
        <v>21945.774567574928</v>
      </c>
      <c r="F69" s="1165">
        <v>23031.745641869951</v>
      </c>
      <c r="G69" s="1151">
        <v>-4.7151053644879202</v>
      </c>
      <c r="H69" s="1166">
        <v>315.8552036199095</v>
      </c>
      <c r="I69" s="1152">
        <v>2.2002905652171751</v>
      </c>
      <c r="J69" s="1167">
        <v>-8.1081081081081088</v>
      </c>
      <c r="K69" s="1167">
        <v>5.3096282058982522</v>
      </c>
      <c r="L69" s="1168">
        <v>-1.6002985287663067</v>
      </c>
    </row>
    <row r="70" spans="1:12">
      <c r="A70" s="1089" t="s">
        <v>88</v>
      </c>
      <c r="B70" s="1098" t="s">
        <v>31</v>
      </c>
      <c r="C70" s="1149">
        <v>21587.946179467002</v>
      </c>
      <c r="D70" s="1149">
        <v>22688.844883080361</v>
      </c>
      <c r="E70" s="1165">
        <v>22019.705103056342</v>
      </c>
      <c r="F70" s="1165">
        <v>23142.621780741967</v>
      </c>
      <c r="G70" s="1151">
        <v>-4.852158447406576</v>
      </c>
      <c r="H70" s="1166">
        <v>337.73731343283583</v>
      </c>
      <c r="I70" s="1152">
        <v>0.96355090916816244</v>
      </c>
      <c r="J70" s="1167">
        <v>-27.331887201735356</v>
      </c>
      <c r="K70" s="1167">
        <v>2.0121328608324824</v>
      </c>
      <c r="L70" s="1168">
        <v>-1.2991729860286005</v>
      </c>
    </row>
    <row r="71" spans="1:12">
      <c r="A71" s="1096" t="s">
        <v>88</v>
      </c>
      <c r="B71" s="1099" t="s">
        <v>27</v>
      </c>
      <c r="C71" s="1169">
        <v>20129.940555800586</v>
      </c>
      <c r="D71" s="1169">
        <v>20040.162499980688</v>
      </c>
      <c r="E71" s="1170">
        <v>20532.539366916597</v>
      </c>
      <c r="F71" s="1170">
        <v>20440.965749980303</v>
      </c>
      <c r="G71" s="1171">
        <v>0.4479906578600954</v>
      </c>
      <c r="H71" s="1172">
        <v>275.27054642381165</v>
      </c>
      <c r="I71" s="1172">
        <v>-0.73879299799758258</v>
      </c>
      <c r="J71" s="1173">
        <v>32.880755608028331</v>
      </c>
      <c r="K71" s="1173">
        <v>13.520331551444531</v>
      </c>
      <c r="L71" s="1174">
        <v>1.3525395675341745</v>
      </c>
    </row>
    <row r="72" spans="1:12">
      <c r="A72" s="1089" t="s">
        <v>88</v>
      </c>
      <c r="B72" s="1098" t="s">
        <v>28</v>
      </c>
      <c r="C72" s="1149">
        <v>19442.317817499137</v>
      </c>
      <c r="D72" s="1149">
        <v>19327.153926137289</v>
      </c>
      <c r="E72" s="1165">
        <v>19831.16417384912</v>
      </c>
      <c r="F72" s="1165">
        <v>19713.697004660036</v>
      </c>
      <c r="G72" s="1151">
        <v>0.59586575344703707</v>
      </c>
      <c r="H72" s="1166">
        <v>239.51773981603151</v>
      </c>
      <c r="I72" s="1152">
        <v>-1.3248543483348993</v>
      </c>
      <c r="J72" s="1167">
        <v>55.942622950819676</v>
      </c>
      <c r="K72" s="1167">
        <v>4.5708450958015501</v>
      </c>
      <c r="L72" s="1168">
        <v>1.0656015963043513</v>
      </c>
    </row>
    <row r="73" spans="1:12">
      <c r="A73" s="1089" t="s">
        <v>88</v>
      </c>
      <c r="B73" s="1098" t="s">
        <v>29</v>
      </c>
      <c r="C73" s="1149">
        <v>20443.407325738666</v>
      </c>
      <c r="D73" s="1149">
        <v>20283.722398554855</v>
      </c>
      <c r="E73" s="1165">
        <v>20852.275472253441</v>
      </c>
      <c r="F73" s="1165">
        <v>20689.396846525953</v>
      </c>
      <c r="G73" s="1151">
        <v>0.78725652050527262</v>
      </c>
      <c r="H73" s="1166">
        <v>288.87012987012992</v>
      </c>
      <c r="I73" s="1152">
        <v>1.9886347803485871</v>
      </c>
      <c r="J73" s="1152">
        <v>27.624309392265197</v>
      </c>
      <c r="K73" s="1152">
        <v>6.9373535948104994</v>
      </c>
      <c r="L73" s="1153">
        <v>0.43685079348885036</v>
      </c>
    </row>
    <row r="74" spans="1:12" ht="15" thickBot="1">
      <c r="A74" s="1107" t="s">
        <v>88</v>
      </c>
      <c r="B74" s="1108" t="s">
        <v>32</v>
      </c>
      <c r="C74" s="1154">
        <v>20329.99106799185</v>
      </c>
      <c r="D74" s="1154">
        <v>20272.037954525978</v>
      </c>
      <c r="E74" s="1192">
        <v>20736.590889351686</v>
      </c>
      <c r="F74" s="1192">
        <v>20677.4787136165</v>
      </c>
      <c r="G74" s="1156">
        <v>0.28587709630313951</v>
      </c>
      <c r="H74" s="1193">
        <v>309.60000000000002</v>
      </c>
      <c r="I74" s="1157">
        <v>-1.9005210800568488</v>
      </c>
      <c r="J74" s="1157">
        <v>11.295681063122924</v>
      </c>
      <c r="K74" s="1157">
        <v>2.0121328608324824</v>
      </c>
      <c r="L74" s="1158">
        <v>-0.14991282225902713</v>
      </c>
    </row>
    <row r="75" spans="1:12">
      <c r="A75" s="1109"/>
      <c r="B75" s="1109"/>
      <c r="C75" s="1194"/>
      <c r="D75" s="1194"/>
      <c r="E75" s="1194"/>
      <c r="F75" s="1194"/>
      <c r="G75" s="1195"/>
      <c r="H75" s="1195"/>
      <c r="I75" s="1195"/>
      <c r="J75" s="1195"/>
      <c r="K75" s="1195"/>
      <c r="L75" s="1196"/>
    </row>
    <row r="76" spans="1:12" ht="15" thickBot="1">
      <c r="C76" s="1196"/>
      <c r="D76" s="1196"/>
      <c r="E76" s="1196"/>
      <c r="F76" s="1196"/>
      <c r="G76" s="1196"/>
      <c r="H76" s="1196"/>
      <c r="I76" s="1196"/>
      <c r="J76" s="1196"/>
      <c r="K76" s="1196"/>
      <c r="L76" s="1197"/>
    </row>
    <row r="77" spans="1:12" ht="21" thickBot="1">
      <c r="A77" s="1062" t="s">
        <v>231</v>
      </c>
      <c r="B77" s="1063"/>
      <c r="C77" s="1198"/>
      <c r="D77" s="1198"/>
      <c r="E77" s="1198"/>
      <c r="F77" s="1198"/>
      <c r="G77" s="1198"/>
      <c r="H77" s="1198"/>
      <c r="I77" s="1198"/>
      <c r="J77" s="1198"/>
      <c r="K77" s="1198"/>
      <c r="L77" s="1199"/>
    </row>
    <row r="78" spans="1:12" ht="14.5" customHeight="1">
      <c r="A78" s="1065"/>
      <c r="B78" s="1066"/>
      <c r="C78" s="1200" t="s">
        <v>5</v>
      </c>
      <c r="D78" s="1200"/>
      <c r="E78" s="1200"/>
      <c r="F78" s="1200"/>
      <c r="G78" s="1201"/>
      <c r="H78" s="1247" t="s">
        <v>6</v>
      </c>
      <c r="I78" s="1248"/>
      <c r="J78" s="1202" t="s">
        <v>7</v>
      </c>
      <c r="K78" s="1203" t="s">
        <v>8</v>
      </c>
      <c r="L78" s="1204"/>
    </row>
    <row r="79" spans="1:12" ht="15" customHeight="1">
      <c r="A79" s="1072" t="s">
        <v>9</v>
      </c>
      <c r="B79" s="1073" t="s">
        <v>10</v>
      </c>
      <c r="C79" s="1205" t="s">
        <v>36</v>
      </c>
      <c r="D79" s="1205"/>
      <c r="E79" s="1206" t="s">
        <v>37</v>
      </c>
      <c r="F79" s="1207"/>
      <c r="G79" s="1208"/>
      <c r="H79" s="1249" t="s">
        <v>11</v>
      </c>
      <c r="I79" s="1250"/>
      <c r="J79" s="1209" t="s">
        <v>12</v>
      </c>
      <c r="K79" s="1210" t="s">
        <v>13</v>
      </c>
      <c r="L79" s="1211"/>
    </row>
    <row r="80" spans="1:12" ht="26.5" thickBot="1">
      <c r="A80" s="1081" t="s">
        <v>14</v>
      </c>
      <c r="B80" s="1082" t="s">
        <v>15</v>
      </c>
      <c r="C80" s="1120" t="s">
        <v>530</v>
      </c>
      <c r="D80" s="1121" t="s">
        <v>518</v>
      </c>
      <c r="E80" s="1122" t="s">
        <v>530</v>
      </c>
      <c r="F80" s="1123" t="s">
        <v>518</v>
      </c>
      <c r="G80" s="1124" t="s">
        <v>16</v>
      </c>
      <c r="H80" s="1125" t="s">
        <v>530</v>
      </c>
      <c r="I80" s="1126" t="s">
        <v>16</v>
      </c>
      <c r="J80" s="1127" t="s">
        <v>16</v>
      </c>
      <c r="K80" s="1120" t="s">
        <v>530</v>
      </c>
      <c r="L80" s="1128" t="s">
        <v>17</v>
      </c>
    </row>
    <row r="81" spans="1:12" ht="15" thickBot="1">
      <c r="A81" s="1083" t="s">
        <v>18</v>
      </c>
      <c r="B81" s="1084" t="s">
        <v>19</v>
      </c>
      <c r="C81" s="1129">
        <v>21001.420638083036</v>
      </c>
      <c r="D81" s="1129">
        <v>21045.592259469184</v>
      </c>
      <c r="E81" s="1130">
        <v>21421.449050844698</v>
      </c>
      <c r="F81" s="1131">
        <v>21466.504104658568</v>
      </c>
      <c r="G81" s="1132">
        <v>-0.20988538047093014</v>
      </c>
      <c r="H81" s="1133">
        <v>331.72615941092886</v>
      </c>
      <c r="I81" s="1133">
        <v>2.5301678365169273</v>
      </c>
      <c r="J81" s="1134">
        <v>20.783273521610234</v>
      </c>
      <c r="K81" s="1133">
        <v>46.495285002102229</v>
      </c>
      <c r="L81" s="1135" t="s">
        <v>19</v>
      </c>
    </row>
    <row r="82" spans="1:12" ht="15" thickBot="1">
      <c r="A82" s="1085"/>
      <c r="B82" s="1086"/>
      <c r="C82" s="1136"/>
      <c r="D82" s="1136"/>
      <c r="E82" s="1136"/>
      <c r="F82" s="1136"/>
      <c r="G82" s="1137"/>
      <c r="H82" s="1134"/>
      <c r="I82" s="1134"/>
      <c r="J82" s="1134"/>
      <c r="K82" s="1134"/>
      <c r="L82" s="1138"/>
    </row>
    <row r="83" spans="1:12">
      <c r="A83" s="1087" t="s">
        <v>79</v>
      </c>
      <c r="B83" s="1088" t="s">
        <v>19</v>
      </c>
      <c r="C83" s="1139">
        <v>20360.475602255785</v>
      </c>
      <c r="D83" s="1139">
        <v>20818.395846474181</v>
      </c>
      <c r="E83" s="1140">
        <v>20767.685114300901</v>
      </c>
      <c r="F83" s="1140">
        <v>21234.763763403666</v>
      </c>
      <c r="G83" s="1141">
        <v>-2.199594279959618</v>
      </c>
      <c r="H83" s="1142">
        <v>268.71428571428572</v>
      </c>
      <c r="I83" s="1142">
        <v>2.243415526016729</v>
      </c>
      <c r="J83" s="1142">
        <v>-36.363636363636367</v>
      </c>
      <c r="K83" s="1142">
        <v>4.2044567241275747E-2</v>
      </c>
      <c r="L83" s="1143">
        <v>-3.6967069017882416E-2</v>
      </c>
    </row>
    <row r="84" spans="1:12">
      <c r="A84" s="1089" t="s">
        <v>80</v>
      </c>
      <c r="B84" s="1090" t="s">
        <v>19</v>
      </c>
      <c r="C84" s="1144">
        <v>22321.10677004321</v>
      </c>
      <c r="D84" s="1144">
        <v>22244.222511789339</v>
      </c>
      <c r="E84" s="1145">
        <v>22767.528905444076</v>
      </c>
      <c r="F84" s="1145">
        <v>22689.106962025126</v>
      </c>
      <c r="G84" s="1146">
        <v>0.3456369770313395</v>
      </c>
      <c r="H84" s="1147">
        <v>363.22570900123304</v>
      </c>
      <c r="I84" s="1147">
        <v>3.1439958617294574</v>
      </c>
      <c r="J84" s="1147">
        <v>42.656112576956907</v>
      </c>
      <c r="K84" s="1147">
        <v>19.484653732956932</v>
      </c>
      <c r="L84" s="1148">
        <v>3.1507936553818716</v>
      </c>
    </row>
    <row r="85" spans="1:12">
      <c r="A85" s="1091" t="s">
        <v>81</v>
      </c>
      <c r="B85" s="1092" t="s">
        <v>19</v>
      </c>
      <c r="C85" s="1149">
        <v>21945.778806580056</v>
      </c>
      <c r="D85" s="1149">
        <v>21760.646915095163</v>
      </c>
      <c r="E85" s="1150">
        <v>22384.694382711656</v>
      </c>
      <c r="F85" s="1150">
        <v>22195.859853397065</v>
      </c>
      <c r="G85" s="1151">
        <v>0.85076464963212173</v>
      </c>
      <c r="H85" s="1152">
        <v>397.39136904761904</v>
      </c>
      <c r="I85" s="1152">
        <v>0.1446278925578523</v>
      </c>
      <c r="J85" s="1152">
        <v>33.333333333333329</v>
      </c>
      <c r="K85" s="1152">
        <v>4.0362784551624724</v>
      </c>
      <c r="L85" s="1153">
        <v>0.41610893928831638</v>
      </c>
    </row>
    <row r="86" spans="1:12">
      <c r="A86" s="1091" t="s">
        <v>82</v>
      </c>
      <c r="B86" s="1092" t="s">
        <v>19</v>
      </c>
      <c r="C86" s="1149" t="s">
        <v>72</v>
      </c>
      <c r="D86" s="1149" t="s">
        <v>72</v>
      </c>
      <c r="E86" s="1150" t="s">
        <v>72</v>
      </c>
      <c r="F86" s="1150" t="s">
        <v>72</v>
      </c>
      <c r="G86" s="1151" t="s">
        <v>72</v>
      </c>
      <c r="H86" s="1152" t="s">
        <v>72</v>
      </c>
      <c r="I86" s="1152" t="s">
        <v>72</v>
      </c>
      <c r="J86" s="1152" t="s">
        <v>72</v>
      </c>
      <c r="K86" s="1152" t="s">
        <v>72</v>
      </c>
      <c r="L86" s="1153" t="s">
        <v>72</v>
      </c>
    </row>
    <row r="87" spans="1:12">
      <c r="A87" s="1091" t="s">
        <v>71</v>
      </c>
      <c r="B87" s="1092" t="s">
        <v>19</v>
      </c>
      <c r="C87" s="1149">
        <v>18021.925357507716</v>
      </c>
      <c r="D87" s="1149">
        <v>17955.467376929737</v>
      </c>
      <c r="E87" s="1150">
        <v>18382.363864657869</v>
      </c>
      <c r="F87" s="1150">
        <v>18314.57672446833</v>
      </c>
      <c r="G87" s="1151">
        <v>0.37012670950224713</v>
      </c>
      <c r="H87" s="1152">
        <v>287.67711905928468</v>
      </c>
      <c r="I87" s="1152">
        <v>0.57606219039259599</v>
      </c>
      <c r="J87" s="1152">
        <v>9.144385026737968</v>
      </c>
      <c r="K87" s="1152">
        <v>12.258994534206259</v>
      </c>
      <c r="L87" s="1153">
        <v>-1.1729836298506289</v>
      </c>
    </row>
    <row r="88" spans="1:12" ht="15" thickBot="1">
      <c r="A88" s="1093" t="s">
        <v>83</v>
      </c>
      <c r="B88" s="1094" t="s">
        <v>19</v>
      </c>
      <c r="C88" s="1154">
        <v>20895.416648336377</v>
      </c>
      <c r="D88" s="1154">
        <v>22074.846672679407</v>
      </c>
      <c r="E88" s="1155">
        <v>21313.324981303103</v>
      </c>
      <c r="F88" s="1155">
        <v>22516.343606132996</v>
      </c>
      <c r="G88" s="1156">
        <v>-5.3428684775542976</v>
      </c>
      <c r="H88" s="1157">
        <v>300.23128868880133</v>
      </c>
      <c r="I88" s="1157">
        <v>-1.7949721863220098</v>
      </c>
      <c r="J88" s="1157">
        <v>1.5428571428571429</v>
      </c>
      <c r="K88" s="1157">
        <v>10.673313712535288</v>
      </c>
      <c r="L88" s="1158">
        <v>-1.8967193286944202</v>
      </c>
    </row>
    <row r="89" spans="1:12" ht="15" thickBot="1">
      <c r="A89" s="1085"/>
      <c r="B89" s="1095"/>
      <c r="C89" s="1136"/>
      <c r="D89" s="1136"/>
      <c r="E89" s="1136"/>
      <c r="F89" s="1136"/>
      <c r="G89" s="1137"/>
      <c r="H89" s="1134"/>
      <c r="I89" s="1134"/>
      <c r="J89" s="1134"/>
      <c r="K89" s="1134"/>
      <c r="L89" s="1138"/>
    </row>
    <row r="90" spans="1:12">
      <c r="A90" s="1096" t="s">
        <v>84</v>
      </c>
      <c r="B90" s="1097" t="s">
        <v>21</v>
      </c>
      <c r="C90" s="1159" t="s">
        <v>72</v>
      </c>
      <c r="D90" s="1159" t="s">
        <v>468</v>
      </c>
      <c r="E90" s="1160" t="s">
        <v>72</v>
      </c>
      <c r="F90" s="1160" t="s">
        <v>468</v>
      </c>
      <c r="G90" s="1161" t="s">
        <v>72</v>
      </c>
      <c r="H90" s="1162" t="s">
        <v>72</v>
      </c>
      <c r="I90" s="1162" t="s">
        <v>72</v>
      </c>
      <c r="J90" s="1163" t="s">
        <v>72</v>
      </c>
      <c r="K90" s="1163" t="s">
        <v>72</v>
      </c>
      <c r="L90" s="1164" t="s">
        <v>72</v>
      </c>
    </row>
    <row r="91" spans="1:12">
      <c r="A91" s="1089" t="s">
        <v>84</v>
      </c>
      <c r="B91" s="1098" t="s">
        <v>22</v>
      </c>
      <c r="C91" s="1149" t="s">
        <v>72</v>
      </c>
      <c r="D91" s="1149" t="s">
        <v>72</v>
      </c>
      <c r="E91" s="1165" t="s">
        <v>72</v>
      </c>
      <c r="F91" s="1165" t="s">
        <v>72</v>
      </c>
      <c r="G91" s="1151" t="s">
        <v>72</v>
      </c>
      <c r="H91" s="1166" t="s">
        <v>72</v>
      </c>
      <c r="I91" s="1152" t="s">
        <v>72</v>
      </c>
      <c r="J91" s="1167" t="s">
        <v>72</v>
      </c>
      <c r="K91" s="1167" t="s">
        <v>72</v>
      </c>
      <c r="L91" s="1168" t="s">
        <v>72</v>
      </c>
    </row>
    <row r="92" spans="1:12">
      <c r="A92" s="1089" t="s">
        <v>84</v>
      </c>
      <c r="B92" s="1098" t="s">
        <v>23</v>
      </c>
      <c r="C92" s="1149" t="s">
        <v>72</v>
      </c>
      <c r="D92" s="1149" t="s">
        <v>468</v>
      </c>
      <c r="E92" s="1165" t="s">
        <v>72</v>
      </c>
      <c r="F92" s="1165" t="s">
        <v>468</v>
      </c>
      <c r="G92" s="1151" t="s">
        <v>72</v>
      </c>
      <c r="H92" s="1166" t="s">
        <v>72</v>
      </c>
      <c r="I92" s="1152" t="s">
        <v>72</v>
      </c>
      <c r="J92" s="1167" t="s">
        <v>72</v>
      </c>
      <c r="K92" s="1167" t="s">
        <v>72</v>
      </c>
      <c r="L92" s="1168" t="s">
        <v>72</v>
      </c>
    </row>
    <row r="93" spans="1:12">
      <c r="A93" s="1096" t="s">
        <v>84</v>
      </c>
      <c r="B93" s="1099" t="s">
        <v>24</v>
      </c>
      <c r="C93" s="1169" t="s">
        <v>468</v>
      </c>
      <c r="D93" s="1169" t="s">
        <v>468</v>
      </c>
      <c r="E93" s="1170" t="s">
        <v>468</v>
      </c>
      <c r="F93" s="1170" t="s">
        <v>468</v>
      </c>
      <c r="G93" s="1171" t="s">
        <v>72</v>
      </c>
      <c r="H93" s="1172" t="s">
        <v>468</v>
      </c>
      <c r="I93" s="1172" t="s">
        <v>72</v>
      </c>
      <c r="J93" s="1173" t="s">
        <v>72</v>
      </c>
      <c r="K93" s="1173">
        <v>6.0063667487536788E-3</v>
      </c>
      <c r="L93" s="1174" t="s">
        <v>72</v>
      </c>
    </row>
    <row r="94" spans="1:12">
      <c r="A94" s="1089" t="s">
        <v>84</v>
      </c>
      <c r="B94" s="1098" t="s">
        <v>25</v>
      </c>
      <c r="C94" s="1149" t="s">
        <v>468</v>
      </c>
      <c r="D94" s="1149" t="s">
        <v>72</v>
      </c>
      <c r="E94" s="1165" t="s">
        <v>468</v>
      </c>
      <c r="F94" s="1165" t="s">
        <v>72</v>
      </c>
      <c r="G94" s="1151" t="s">
        <v>72</v>
      </c>
      <c r="H94" s="1166" t="s">
        <v>468</v>
      </c>
      <c r="I94" s="1152" t="s">
        <v>72</v>
      </c>
      <c r="J94" s="1167" t="s">
        <v>72</v>
      </c>
      <c r="K94" s="1167">
        <v>6.0063667487536788E-3</v>
      </c>
      <c r="L94" s="1168" t="s">
        <v>72</v>
      </c>
    </row>
    <row r="95" spans="1:12">
      <c r="A95" s="1089" t="s">
        <v>84</v>
      </c>
      <c r="B95" s="1098" t="s">
        <v>26</v>
      </c>
      <c r="C95" s="1149" t="s">
        <v>72</v>
      </c>
      <c r="D95" s="1149" t="s">
        <v>468</v>
      </c>
      <c r="E95" s="1165" t="s">
        <v>72</v>
      </c>
      <c r="F95" s="1165" t="s">
        <v>468</v>
      </c>
      <c r="G95" s="1151" t="s">
        <v>72</v>
      </c>
      <c r="H95" s="1166" t="s">
        <v>72</v>
      </c>
      <c r="I95" s="1152" t="s">
        <v>72</v>
      </c>
      <c r="J95" s="1167" t="s">
        <v>72</v>
      </c>
      <c r="K95" s="1167" t="s">
        <v>72</v>
      </c>
      <c r="L95" s="1168" t="s">
        <v>72</v>
      </c>
    </row>
    <row r="96" spans="1:12">
      <c r="A96" s="1096" t="s">
        <v>84</v>
      </c>
      <c r="B96" s="1099" t="s">
        <v>27</v>
      </c>
      <c r="C96" s="1169">
        <v>20240.505800099188</v>
      </c>
      <c r="D96" s="1169">
        <v>20150.584957680221</v>
      </c>
      <c r="E96" s="1170">
        <v>20645.315916101172</v>
      </c>
      <c r="F96" s="1170">
        <v>20553.596656833826</v>
      </c>
      <c r="G96" s="1171">
        <v>0.44624432793298935</v>
      </c>
      <c r="H96" s="1172">
        <v>270.16666666666669</v>
      </c>
      <c r="I96" s="1172" t="s">
        <v>72</v>
      </c>
      <c r="J96" s="1173" t="s">
        <v>72</v>
      </c>
      <c r="K96" s="1173">
        <v>3.6038200492522071E-2</v>
      </c>
      <c r="L96" s="1174">
        <v>-2.1424807695956588E-2</v>
      </c>
    </row>
    <row r="97" spans="1:12">
      <c r="A97" s="1089" t="s">
        <v>84</v>
      </c>
      <c r="B97" s="1098" t="s">
        <v>28</v>
      </c>
      <c r="C97" s="1149">
        <v>19865.586426803733</v>
      </c>
      <c r="D97" s="1149">
        <v>20566.006934349796</v>
      </c>
      <c r="E97" s="1165">
        <v>20262.898155339808</v>
      </c>
      <c r="F97" s="1165">
        <v>20977.327073036791</v>
      </c>
      <c r="G97" s="1151">
        <v>-3.4057194951938112</v>
      </c>
      <c r="H97" s="1166">
        <v>257.5</v>
      </c>
      <c r="I97" s="1152" t="s">
        <v>72</v>
      </c>
      <c r="J97" s="1167" t="s">
        <v>72</v>
      </c>
      <c r="K97" s="1167">
        <v>2.4025466995014715E-2</v>
      </c>
      <c r="L97" s="1168">
        <v>-2.6254665169904112E-2</v>
      </c>
    </row>
    <row r="98" spans="1:12" ht="15" thickBot="1">
      <c r="A98" s="1100" t="s">
        <v>84</v>
      </c>
      <c r="B98" s="1101" t="s">
        <v>29</v>
      </c>
      <c r="C98" s="1175" t="s">
        <v>468</v>
      </c>
      <c r="D98" s="1175" t="s">
        <v>468</v>
      </c>
      <c r="E98" s="1176" t="s">
        <v>468</v>
      </c>
      <c r="F98" s="1176" t="s">
        <v>468</v>
      </c>
      <c r="G98" s="1177" t="s">
        <v>72</v>
      </c>
      <c r="H98" s="1178" t="s">
        <v>468</v>
      </c>
      <c r="I98" s="1167" t="s">
        <v>72</v>
      </c>
      <c r="J98" s="1167" t="s">
        <v>72</v>
      </c>
      <c r="K98" s="1167">
        <v>1.2012733497507358E-2</v>
      </c>
      <c r="L98" s="1168" t="s">
        <v>72</v>
      </c>
    </row>
    <row r="99" spans="1:12" ht="15" thickBot="1">
      <c r="A99" s="1085"/>
      <c r="B99" s="1095"/>
      <c r="C99" s="1136"/>
      <c r="D99" s="1136"/>
      <c r="E99" s="1136"/>
      <c r="F99" s="1136"/>
      <c r="G99" s="1137"/>
      <c r="H99" s="1134"/>
      <c r="I99" s="1134"/>
      <c r="J99" s="1134"/>
      <c r="K99" s="1134"/>
      <c r="L99" s="1138"/>
    </row>
    <row r="100" spans="1:12">
      <c r="A100" s="1096" t="s">
        <v>85</v>
      </c>
      <c r="B100" s="1097" t="s">
        <v>21</v>
      </c>
      <c r="C100" s="1159">
        <v>22900.391731505679</v>
      </c>
      <c r="D100" s="1159">
        <v>21881.620351517147</v>
      </c>
      <c r="E100" s="1160">
        <v>23358.399566135791</v>
      </c>
      <c r="F100" s="1160">
        <v>22319.252758547489</v>
      </c>
      <c r="G100" s="1161">
        <v>4.6558315317718044</v>
      </c>
      <c r="H100" s="1162">
        <v>422.27469135802471</v>
      </c>
      <c r="I100" s="1162">
        <v>5.4605757493630742</v>
      </c>
      <c r="J100" s="1163">
        <v>62</v>
      </c>
      <c r="K100" s="1163">
        <v>1.9460628265961919</v>
      </c>
      <c r="L100" s="1164">
        <v>0.50948762188422525</v>
      </c>
    </row>
    <row r="101" spans="1:12">
      <c r="A101" s="1089" t="s">
        <v>85</v>
      </c>
      <c r="B101" s="1098" t="s">
        <v>22</v>
      </c>
      <c r="C101" s="1149">
        <v>23075.393072651241</v>
      </c>
      <c r="D101" s="1149">
        <v>21750.994961466047</v>
      </c>
      <c r="E101" s="1165">
        <v>23536.900934104266</v>
      </c>
      <c r="F101" s="1165">
        <v>22186.01486069537</v>
      </c>
      <c r="G101" s="1151">
        <v>6.0889081788280901</v>
      </c>
      <c r="H101" s="1166">
        <v>416.61576354679806</v>
      </c>
      <c r="I101" s="1152">
        <v>6.3929900837488898</v>
      </c>
      <c r="J101" s="1167">
        <v>66.393442622950815</v>
      </c>
      <c r="K101" s="1167">
        <v>1.2192924499969968</v>
      </c>
      <c r="L101" s="1168">
        <v>0.34298157512269711</v>
      </c>
    </row>
    <row r="102" spans="1:12">
      <c r="A102" s="1089" t="s">
        <v>85</v>
      </c>
      <c r="B102" s="1098" t="s">
        <v>23</v>
      </c>
      <c r="C102" s="1149">
        <v>22617.098177706121</v>
      </c>
      <c r="D102" s="1149">
        <v>22074.76674289141</v>
      </c>
      <c r="E102" s="1165">
        <v>23069.440141260242</v>
      </c>
      <c r="F102" s="1165">
        <v>22516.262077749238</v>
      </c>
      <c r="G102" s="1151">
        <v>2.4567935015184412</v>
      </c>
      <c r="H102" s="1166">
        <v>431.76859504132233</v>
      </c>
      <c r="I102" s="1152">
        <v>4.2370559696157128</v>
      </c>
      <c r="J102" s="1167">
        <v>55.128205128205131</v>
      </c>
      <c r="K102" s="1167">
        <v>0.72677037659919519</v>
      </c>
      <c r="L102" s="1168">
        <v>0.16650604676152825</v>
      </c>
    </row>
    <row r="103" spans="1:12">
      <c r="A103" s="1096" t="s">
        <v>85</v>
      </c>
      <c r="B103" s="1099" t="s">
        <v>24</v>
      </c>
      <c r="C103" s="1169">
        <v>22799.318557717193</v>
      </c>
      <c r="D103" s="1169">
        <v>23104.312392320739</v>
      </c>
      <c r="E103" s="1170">
        <v>23255.304928871537</v>
      </c>
      <c r="F103" s="1170">
        <v>23566.398640167154</v>
      </c>
      <c r="G103" s="1171">
        <v>-1.9065106814742721</v>
      </c>
      <c r="H103" s="1172">
        <v>378.21422708618326</v>
      </c>
      <c r="I103" s="1172">
        <v>5.1093893689107919</v>
      </c>
      <c r="J103" s="1173">
        <v>42.079689018464528</v>
      </c>
      <c r="K103" s="1173">
        <v>9.6911043351451678</v>
      </c>
      <c r="L103" s="1174">
        <v>-0.21074323991256882</v>
      </c>
    </row>
    <row r="104" spans="1:12">
      <c r="A104" s="1089" t="s">
        <v>85</v>
      </c>
      <c r="B104" s="1098" t="s">
        <v>25</v>
      </c>
      <c r="C104" s="1149">
        <v>23012.105666404605</v>
      </c>
      <c r="D104" s="1149">
        <v>23431.875666029428</v>
      </c>
      <c r="E104" s="1165">
        <v>23472.347779732696</v>
      </c>
      <c r="F104" s="1165">
        <v>23900.513179350015</v>
      </c>
      <c r="G104" s="1151">
        <v>-1.7914485618126932</v>
      </c>
      <c r="H104" s="1166">
        <v>366.36933797909404</v>
      </c>
      <c r="I104" s="1152">
        <v>2.686047059248887</v>
      </c>
      <c r="J104" s="1167">
        <v>12.402088772845952</v>
      </c>
      <c r="K104" s="1167">
        <v>5.1714817706769178</v>
      </c>
      <c r="L104" s="1168">
        <v>-0.33060126336991491</v>
      </c>
    </row>
    <row r="105" spans="1:12">
      <c r="A105" s="1089" t="s">
        <v>85</v>
      </c>
      <c r="B105" s="1098" t="s">
        <v>26</v>
      </c>
      <c r="C105" s="1149">
        <v>22282.503288556429</v>
      </c>
      <c r="D105" s="1149">
        <v>22379.223398135906</v>
      </c>
      <c r="E105" s="1165">
        <v>22728.153354327558</v>
      </c>
      <c r="F105" s="1165">
        <v>22826.807866098625</v>
      </c>
      <c r="G105" s="1151">
        <v>-0.43218706859833855</v>
      </c>
      <c r="H105" s="1166">
        <v>394.76291793313072</v>
      </c>
      <c r="I105" s="1152">
        <v>2.9560516219044315</v>
      </c>
      <c r="J105" s="1167">
        <v>2.1739130434782608</v>
      </c>
      <c r="K105" s="1167">
        <v>1.9760946603399603</v>
      </c>
      <c r="L105" s="1168">
        <v>-0.3367914192463064</v>
      </c>
    </row>
    <row r="106" spans="1:12">
      <c r="A106" s="1096" t="s">
        <v>85</v>
      </c>
      <c r="B106" s="1099" t="s">
        <v>27</v>
      </c>
      <c r="C106" s="1169">
        <v>21617.623199780799</v>
      </c>
      <c r="D106" s="1169">
        <v>21418.451306973202</v>
      </c>
      <c r="E106" s="1170">
        <v>22049.975663776415</v>
      </c>
      <c r="F106" s="1170">
        <v>21846.820333112668</v>
      </c>
      <c r="G106" s="1171">
        <v>0.92990800293180265</v>
      </c>
      <c r="H106" s="1172">
        <v>335.07407407407408</v>
      </c>
      <c r="I106" s="1172">
        <v>-8.5487482620332331E-2</v>
      </c>
      <c r="J106" s="1173">
        <v>39.52153110047847</v>
      </c>
      <c r="K106" s="1173">
        <v>8.7572827196828644</v>
      </c>
      <c r="L106" s="1174">
        <v>1.2511772750628385</v>
      </c>
    </row>
    <row r="107" spans="1:12">
      <c r="A107" s="1089" t="s">
        <v>85</v>
      </c>
      <c r="B107" s="1098" t="s">
        <v>28</v>
      </c>
      <c r="C107" s="1149">
        <v>21530.299655692288</v>
      </c>
      <c r="D107" s="1149">
        <v>21340.792735602947</v>
      </c>
      <c r="E107" s="1165">
        <v>21960.905648806136</v>
      </c>
      <c r="F107" s="1165">
        <v>21767.608590315005</v>
      </c>
      <c r="G107" s="1151">
        <v>0.88800318918419896</v>
      </c>
      <c r="H107" s="1166">
        <v>323.77021696252467</v>
      </c>
      <c r="I107" s="1152">
        <v>0.44465576784820626</v>
      </c>
      <c r="J107" s="1167">
        <v>36.657681940700812</v>
      </c>
      <c r="K107" s="1167">
        <v>6.0904558832362303</v>
      </c>
      <c r="L107" s="1168">
        <v>0.76076187375483428</v>
      </c>
    </row>
    <row r="108" spans="1:12" ht="15" thickBot="1">
      <c r="A108" s="1100" t="s">
        <v>85</v>
      </c>
      <c r="B108" s="1101" t="s">
        <v>29</v>
      </c>
      <c r="C108" s="1175">
        <v>21796.539051466691</v>
      </c>
      <c r="D108" s="1175">
        <v>21585.365801742253</v>
      </c>
      <c r="E108" s="1176">
        <v>22232.469832496026</v>
      </c>
      <c r="F108" s="1176">
        <v>22017.073117777098</v>
      </c>
      <c r="G108" s="1177">
        <v>0.97831675248883276</v>
      </c>
      <c r="H108" s="1178">
        <v>360.8896396396396</v>
      </c>
      <c r="I108" s="1167">
        <v>-1.7329923158119369</v>
      </c>
      <c r="J108" s="1167">
        <v>46.534653465346537</v>
      </c>
      <c r="K108" s="1167">
        <v>2.6668268364466332</v>
      </c>
      <c r="L108" s="1168">
        <v>0.49041540130800376</v>
      </c>
    </row>
    <row r="109" spans="1:12" ht="15" thickBot="1">
      <c r="A109" s="1102"/>
      <c r="B109" s="1103"/>
      <c r="C109" s="1179"/>
      <c r="D109" s="1179"/>
      <c r="E109" s="1179"/>
      <c r="F109" s="1179"/>
      <c r="G109" s="1180"/>
      <c r="H109" s="1181"/>
      <c r="I109" s="1181"/>
      <c r="J109" s="1181"/>
      <c r="K109" s="1181"/>
      <c r="L109" s="1182"/>
    </row>
    <row r="110" spans="1:12">
      <c r="A110" s="1089" t="s">
        <v>86</v>
      </c>
      <c r="B110" s="1104" t="s">
        <v>26</v>
      </c>
      <c r="C110" s="1183">
        <v>22168.71674248801</v>
      </c>
      <c r="D110" s="1183">
        <v>21936.719251811857</v>
      </c>
      <c r="E110" s="1184">
        <v>22612.091077337769</v>
      </c>
      <c r="F110" s="1184">
        <v>22375.453636848095</v>
      </c>
      <c r="G110" s="1185">
        <v>1.0575760578099636</v>
      </c>
      <c r="H110" s="1186">
        <v>419.32899022801297</v>
      </c>
      <c r="I110" s="1187">
        <v>5.0639579147048808E-2</v>
      </c>
      <c r="J110" s="1187">
        <v>55.837563451776653</v>
      </c>
      <c r="K110" s="1187">
        <v>1.8439545918673794</v>
      </c>
      <c r="L110" s="1188">
        <v>0.42892801522609236</v>
      </c>
    </row>
    <row r="111" spans="1:12" ht="15" thickBot="1">
      <c r="A111" s="1100" t="s">
        <v>86</v>
      </c>
      <c r="B111" s="1101" t="s">
        <v>29</v>
      </c>
      <c r="C111" s="1175">
        <v>21738.280652095844</v>
      </c>
      <c r="D111" s="1175">
        <v>21636.849005248016</v>
      </c>
      <c r="E111" s="1176">
        <v>22173.04626513776</v>
      </c>
      <c r="F111" s="1176">
        <v>22069.585985352976</v>
      </c>
      <c r="G111" s="1177">
        <v>0.46879121272799468</v>
      </c>
      <c r="H111" s="1178">
        <v>378.93972602739728</v>
      </c>
      <c r="I111" s="1167">
        <v>-0.93289969308442078</v>
      </c>
      <c r="J111" s="1167">
        <v>18.892508143322477</v>
      </c>
      <c r="K111" s="1167">
        <v>2.1923238632950928</v>
      </c>
      <c r="L111" s="1168">
        <v>-1.2819075937775981E-2</v>
      </c>
    </row>
    <row r="112" spans="1:12" ht="15" thickBot="1">
      <c r="A112" s="1102"/>
      <c r="B112" s="1103"/>
      <c r="C112" s="1179"/>
      <c r="D112" s="1179"/>
      <c r="E112" s="1179"/>
      <c r="F112" s="1179"/>
      <c r="G112" s="1180"/>
      <c r="H112" s="1181"/>
      <c r="I112" s="1181"/>
      <c r="J112" s="1181"/>
      <c r="K112" s="1181"/>
      <c r="L112" s="1182"/>
    </row>
    <row r="113" spans="1:12">
      <c r="A113" s="1096" t="s">
        <v>87</v>
      </c>
      <c r="B113" s="1097" t="s">
        <v>21</v>
      </c>
      <c r="C113" s="1159" t="s">
        <v>72</v>
      </c>
      <c r="D113" s="1159" t="s">
        <v>72</v>
      </c>
      <c r="E113" s="1160" t="s">
        <v>72</v>
      </c>
      <c r="F113" s="1160" t="s">
        <v>72</v>
      </c>
      <c r="G113" s="1161" t="s">
        <v>72</v>
      </c>
      <c r="H113" s="1162" t="s">
        <v>72</v>
      </c>
      <c r="I113" s="1162" t="s">
        <v>72</v>
      </c>
      <c r="J113" s="1163" t="s">
        <v>72</v>
      </c>
      <c r="K113" s="1163" t="s">
        <v>72</v>
      </c>
      <c r="L113" s="1164" t="s">
        <v>72</v>
      </c>
    </row>
    <row r="114" spans="1:12">
      <c r="A114" s="1091" t="s">
        <v>87</v>
      </c>
      <c r="B114" s="1098" t="s">
        <v>22</v>
      </c>
      <c r="C114" s="1149" t="s">
        <v>72</v>
      </c>
      <c r="D114" s="1149" t="s">
        <v>72</v>
      </c>
      <c r="E114" s="1165" t="s">
        <v>72</v>
      </c>
      <c r="F114" s="1165" t="s">
        <v>72</v>
      </c>
      <c r="G114" s="1151" t="s">
        <v>72</v>
      </c>
      <c r="H114" s="1166" t="s">
        <v>72</v>
      </c>
      <c r="I114" s="1152" t="s">
        <v>72</v>
      </c>
      <c r="J114" s="1167" t="s">
        <v>72</v>
      </c>
      <c r="K114" s="1167" t="s">
        <v>72</v>
      </c>
      <c r="L114" s="1168" t="s">
        <v>72</v>
      </c>
    </row>
    <row r="115" spans="1:12">
      <c r="A115" s="1091" t="s">
        <v>87</v>
      </c>
      <c r="B115" s="1098" t="s">
        <v>23</v>
      </c>
      <c r="C115" s="1149" t="s">
        <v>72</v>
      </c>
      <c r="D115" s="1149" t="s">
        <v>72</v>
      </c>
      <c r="E115" s="1165" t="s">
        <v>72</v>
      </c>
      <c r="F115" s="1165" t="s">
        <v>72</v>
      </c>
      <c r="G115" s="1151" t="s">
        <v>72</v>
      </c>
      <c r="H115" s="1166" t="s">
        <v>72</v>
      </c>
      <c r="I115" s="1152" t="s">
        <v>72</v>
      </c>
      <c r="J115" s="1167" t="s">
        <v>72</v>
      </c>
      <c r="K115" s="1167" t="s">
        <v>72</v>
      </c>
      <c r="L115" s="1168" t="s">
        <v>72</v>
      </c>
    </row>
    <row r="116" spans="1:12">
      <c r="A116" s="1091" t="s">
        <v>87</v>
      </c>
      <c r="B116" s="1098" t="s">
        <v>30</v>
      </c>
      <c r="C116" s="1149" t="s">
        <v>72</v>
      </c>
      <c r="D116" s="1149" t="s">
        <v>72</v>
      </c>
      <c r="E116" s="1165" t="s">
        <v>72</v>
      </c>
      <c r="F116" s="1165" t="s">
        <v>72</v>
      </c>
      <c r="G116" s="1151" t="s">
        <v>72</v>
      </c>
      <c r="H116" s="1166" t="s">
        <v>72</v>
      </c>
      <c r="I116" s="1152" t="s">
        <v>72</v>
      </c>
      <c r="J116" s="1167" t="s">
        <v>72</v>
      </c>
      <c r="K116" s="1167" t="s">
        <v>72</v>
      </c>
      <c r="L116" s="1168" t="s">
        <v>72</v>
      </c>
    </row>
    <row r="117" spans="1:12">
      <c r="A117" s="1105" t="s">
        <v>87</v>
      </c>
      <c r="B117" s="1099" t="s">
        <v>24</v>
      </c>
      <c r="C117" s="1169" t="s">
        <v>72</v>
      </c>
      <c r="D117" s="1169" t="s">
        <v>468</v>
      </c>
      <c r="E117" s="1170" t="s">
        <v>72</v>
      </c>
      <c r="F117" s="1170" t="s">
        <v>468</v>
      </c>
      <c r="G117" s="1171" t="s">
        <v>72</v>
      </c>
      <c r="H117" s="1172" t="s">
        <v>72</v>
      </c>
      <c r="I117" s="1172" t="s">
        <v>72</v>
      </c>
      <c r="J117" s="1173" t="s">
        <v>72</v>
      </c>
      <c r="K117" s="1173">
        <v>0</v>
      </c>
      <c r="L117" s="1174" t="s">
        <v>72</v>
      </c>
    </row>
    <row r="118" spans="1:12">
      <c r="A118" s="1091" t="s">
        <v>87</v>
      </c>
      <c r="B118" s="1098" t="s">
        <v>26</v>
      </c>
      <c r="C118" s="1149" t="s">
        <v>72</v>
      </c>
      <c r="D118" s="1149" t="s">
        <v>468</v>
      </c>
      <c r="E118" s="1165" t="s">
        <v>72</v>
      </c>
      <c r="F118" s="1165" t="s">
        <v>468</v>
      </c>
      <c r="G118" s="1151" t="s">
        <v>72</v>
      </c>
      <c r="H118" s="1166" t="s">
        <v>72</v>
      </c>
      <c r="I118" s="1152" t="s">
        <v>72</v>
      </c>
      <c r="J118" s="1167" t="s">
        <v>72</v>
      </c>
      <c r="K118" s="1167">
        <v>0</v>
      </c>
      <c r="L118" s="1168" t="s">
        <v>72</v>
      </c>
    </row>
    <row r="119" spans="1:12">
      <c r="A119" s="1091" t="s">
        <v>87</v>
      </c>
      <c r="B119" s="1098" t="s">
        <v>31</v>
      </c>
      <c r="C119" s="1149" t="s">
        <v>72</v>
      </c>
      <c r="D119" s="1149" t="s">
        <v>72</v>
      </c>
      <c r="E119" s="1165" t="s">
        <v>72</v>
      </c>
      <c r="F119" s="1165" t="s">
        <v>72</v>
      </c>
      <c r="G119" s="1151" t="s">
        <v>72</v>
      </c>
      <c r="H119" s="1166" t="s">
        <v>72</v>
      </c>
      <c r="I119" s="1152" t="s">
        <v>72</v>
      </c>
      <c r="J119" s="1167" t="s">
        <v>72</v>
      </c>
      <c r="K119" s="1167" t="s">
        <v>72</v>
      </c>
      <c r="L119" s="1168" t="s">
        <v>72</v>
      </c>
    </row>
    <row r="120" spans="1:12">
      <c r="A120" s="1105" t="s">
        <v>87</v>
      </c>
      <c r="B120" s="1099" t="s">
        <v>27</v>
      </c>
      <c r="C120" s="1169" t="s">
        <v>72</v>
      </c>
      <c r="D120" s="1169" t="s">
        <v>468</v>
      </c>
      <c r="E120" s="1170" t="s">
        <v>72</v>
      </c>
      <c r="F120" s="1170" t="s">
        <v>468</v>
      </c>
      <c r="G120" s="1171" t="s">
        <v>72</v>
      </c>
      <c r="H120" s="1172" t="s">
        <v>72</v>
      </c>
      <c r="I120" s="1172" t="s">
        <v>72</v>
      </c>
      <c r="J120" s="1173" t="s">
        <v>72</v>
      </c>
      <c r="K120" s="1173">
        <v>0</v>
      </c>
      <c r="L120" s="1174" t="s">
        <v>72</v>
      </c>
    </row>
    <row r="121" spans="1:12">
      <c r="A121" s="1091" t="s">
        <v>87</v>
      </c>
      <c r="B121" s="1098" t="s">
        <v>29</v>
      </c>
      <c r="C121" s="1149" t="s">
        <v>72</v>
      </c>
      <c r="D121" s="1149" t="s">
        <v>468</v>
      </c>
      <c r="E121" s="1165" t="s">
        <v>72</v>
      </c>
      <c r="F121" s="1165" t="s">
        <v>468</v>
      </c>
      <c r="G121" s="1151" t="s">
        <v>72</v>
      </c>
      <c r="H121" s="1166" t="s">
        <v>72</v>
      </c>
      <c r="I121" s="1152" t="s">
        <v>72</v>
      </c>
      <c r="J121" s="1167" t="s">
        <v>72</v>
      </c>
      <c r="K121" s="1167">
        <v>0</v>
      </c>
      <c r="L121" s="1168" t="s">
        <v>72</v>
      </c>
    </row>
    <row r="122" spans="1:12" ht="15" thickBot="1">
      <c r="A122" s="1106" t="s">
        <v>87</v>
      </c>
      <c r="B122" s="1098" t="s">
        <v>32</v>
      </c>
      <c r="C122" s="1175" t="s">
        <v>72</v>
      </c>
      <c r="D122" s="1175" t="s">
        <v>72</v>
      </c>
      <c r="E122" s="1176" t="s">
        <v>72</v>
      </c>
      <c r="F122" s="1176" t="s">
        <v>72</v>
      </c>
      <c r="G122" s="1177" t="s">
        <v>72</v>
      </c>
      <c r="H122" s="1178" t="s">
        <v>72</v>
      </c>
      <c r="I122" s="1167" t="s">
        <v>72</v>
      </c>
      <c r="J122" s="1167" t="s">
        <v>72</v>
      </c>
      <c r="K122" s="1167" t="s">
        <v>72</v>
      </c>
      <c r="L122" s="1168" t="s">
        <v>72</v>
      </c>
    </row>
    <row r="123" spans="1:12" ht="15" thickBot="1">
      <c r="A123" s="1102"/>
      <c r="B123" s="1103"/>
      <c r="C123" s="1179"/>
      <c r="D123" s="1179"/>
      <c r="E123" s="1179"/>
      <c r="F123" s="1179"/>
      <c r="G123" s="1180"/>
      <c r="H123" s="1181"/>
      <c r="I123" s="1181"/>
      <c r="J123" s="1181"/>
      <c r="K123" s="1181"/>
      <c r="L123" s="1182"/>
    </row>
    <row r="124" spans="1:12">
      <c r="A124" s="1096" t="s">
        <v>20</v>
      </c>
      <c r="B124" s="1097" t="s">
        <v>24</v>
      </c>
      <c r="C124" s="1159">
        <v>19182.579607347732</v>
      </c>
      <c r="D124" s="1159">
        <v>19009.079872755872</v>
      </c>
      <c r="E124" s="1160">
        <v>19566.231199494687</v>
      </c>
      <c r="F124" s="1160">
        <v>19389.26147021099</v>
      </c>
      <c r="G124" s="1161">
        <v>0.91272031972743051</v>
      </c>
      <c r="H124" s="1162">
        <v>345.78339350180511</v>
      </c>
      <c r="I124" s="1162">
        <v>1.3168413903689853</v>
      </c>
      <c r="J124" s="1163">
        <v>11.244979919678714</v>
      </c>
      <c r="K124" s="1163">
        <v>1.6637635894047691</v>
      </c>
      <c r="L124" s="1164">
        <v>-0.12477254046162933</v>
      </c>
    </row>
    <row r="125" spans="1:12">
      <c r="A125" s="1089" t="s">
        <v>20</v>
      </c>
      <c r="B125" s="1098" t="s">
        <v>25</v>
      </c>
      <c r="C125" s="1149">
        <v>19047.51623551637</v>
      </c>
      <c r="D125" s="1149">
        <v>18837.817151202285</v>
      </c>
      <c r="E125" s="1165">
        <v>19428.466560226698</v>
      </c>
      <c r="F125" s="1165">
        <v>19214.57349422633</v>
      </c>
      <c r="G125" s="1151">
        <v>1.1131814404552847</v>
      </c>
      <c r="H125" s="1166">
        <v>323.89041095890411</v>
      </c>
      <c r="I125" s="1152">
        <v>6.5921098421335715</v>
      </c>
      <c r="J125" s="1167">
        <v>28.07017543859649</v>
      </c>
      <c r="K125" s="1167">
        <v>0.43846477265901856</v>
      </c>
      <c r="L125" s="1168">
        <v>2.9040839316108069E-2</v>
      </c>
    </row>
    <row r="126" spans="1:12">
      <c r="A126" s="1089" t="s">
        <v>20</v>
      </c>
      <c r="B126" s="1098" t="s">
        <v>26</v>
      </c>
      <c r="C126" s="1149">
        <v>19100.859778979204</v>
      </c>
      <c r="D126" s="1149">
        <v>18903.837536382129</v>
      </c>
      <c r="E126" s="1165">
        <v>19482.876974558789</v>
      </c>
      <c r="F126" s="1165">
        <v>19281.914287109772</v>
      </c>
      <c r="G126" s="1151">
        <v>1.0422341083808426</v>
      </c>
      <c r="H126" s="1166">
        <v>351.38255033557056</v>
      </c>
      <c r="I126" s="1152">
        <v>0.11306330534388992</v>
      </c>
      <c r="J126" s="1167">
        <v>6.4285714285714279</v>
      </c>
      <c r="K126" s="1167">
        <v>0.8949486455642981</v>
      </c>
      <c r="L126" s="1168">
        <v>-0.11065399773407858</v>
      </c>
    </row>
    <row r="127" spans="1:12">
      <c r="A127" s="1089" t="s">
        <v>20</v>
      </c>
      <c r="B127" s="1098" t="s">
        <v>31</v>
      </c>
      <c r="C127" s="1149">
        <v>19560.29478769569</v>
      </c>
      <c r="D127" s="1149">
        <v>19448.407641586029</v>
      </c>
      <c r="E127" s="1165">
        <v>19951.500683449605</v>
      </c>
      <c r="F127" s="1165">
        <v>19837.375794417749</v>
      </c>
      <c r="G127" s="1151">
        <v>0.57530234953743942</v>
      </c>
      <c r="H127" s="1166">
        <v>359.67272727272723</v>
      </c>
      <c r="I127" s="1152">
        <v>0.97166667484649549</v>
      </c>
      <c r="J127" s="1167">
        <v>5.7692307692307692</v>
      </c>
      <c r="K127" s="1167">
        <v>0.33035017118145232</v>
      </c>
      <c r="L127" s="1168">
        <v>-4.3159382043658989E-2</v>
      </c>
    </row>
    <row r="128" spans="1:12">
      <c r="A128" s="1096" t="s">
        <v>20</v>
      </c>
      <c r="B128" s="1099" t="s">
        <v>27</v>
      </c>
      <c r="C128" s="1169">
        <v>18343.122171372172</v>
      </c>
      <c r="D128" s="1169">
        <v>18349.690412098822</v>
      </c>
      <c r="E128" s="1170">
        <v>18709.984614799614</v>
      </c>
      <c r="F128" s="1170">
        <v>18716.684220340798</v>
      </c>
      <c r="G128" s="1171">
        <v>-3.579483129764377E-2</v>
      </c>
      <c r="H128" s="1172">
        <v>301.46910569105694</v>
      </c>
      <c r="I128" s="1172">
        <v>-0.50430655607193509</v>
      </c>
      <c r="J128" s="1173">
        <v>17.254528122020972</v>
      </c>
      <c r="K128" s="1173">
        <v>7.3878311009670252</v>
      </c>
      <c r="L128" s="1174">
        <v>-0.14700584774724046</v>
      </c>
    </row>
    <row r="129" spans="1:12">
      <c r="A129" s="1089" t="s">
        <v>20</v>
      </c>
      <c r="B129" s="1098" t="s">
        <v>28</v>
      </c>
      <c r="C129" s="1149">
        <v>17851.744092592762</v>
      </c>
      <c r="D129" s="1149">
        <v>17846.838076947897</v>
      </c>
      <c r="E129" s="1165">
        <v>18208.778974444616</v>
      </c>
      <c r="F129" s="1165">
        <v>18203.774838486854</v>
      </c>
      <c r="G129" s="1151">
        <v>2.748955094293281E-2</v>
      </c>
      <c r="H129" s="1166">
        <v>271.60337552742612</v>
      </c>
      <c r="I129" s="1152">
        <v>-1.1187580868010993</v>
      </c>
      <c r="J129" s="1167">
        <v>5.8035714285714288</v>
      </c>
      <c r="K129" s="1167">
        <v>2.8470178389092435</v>
      </c>
      <c r="L129" s="1168">
        <v>-0.37091061964556138</v>
      </c>
    </row>
    <row r="130" spans="1:12">
      <c r="A130" s="1089" t="s">
        <v>20</v>
      </c>
      <c r="B130" s="1098" t="s">
        <v>29</v>
      </c>
      <c r="C130" s="1149">
        <v>18574.99547481128</v>
      </c>
      <c r="D130" s="1149">
        <v>18601.440874726824</v>
      </c>
      <c r="E130" s="1165">
        <v>18946.495384307505</v>
      </c>
      <c r="F130" s="1165">
        <v>18973.469692221362</v>
      </c>
      <c r="G130" s="1151">
        <v>-0.14216855615457527</v>
      </c>
      <c r="H130" s="1166">
        <v>316.11737804878049</v>
      </c>
      <c r="I130" s="1152">
        <v>-1.0861823255863803</v>
      </c>
      <c r="J130" s="1167">
        <v>27.875243664717349</v>
      </c>
      <c r="K130" s="1167">
        <v>3.940176587182413</v>
      </c>
      <c r="L130" s="1168">
        <v>0.25536118709621869</v>
      </c>
    </row>
    <row r="131" spans="1:12">
      <c r="A131" s="1089" t="s">
        <v>20</v>
      </c>
      <c r="B131" s="1098" t="s">
        <v>32</v>
      </c>
      <c r="C131" s="1149">
        <v>18780.539341718122</v>
      </c>
      <c r="D131" s="1149">
        <v>19017.79214700796</v>
      </c>
      <c r="E131" s="1165">
        <v>19156.150128552486</v>
      </c>
      <c r="F131" s="1165">
        <v>19398.14798994812</v>
      </c>
      <c r="G131" s="1151">
        <v>-1.247530751497689</v>
      </c>
      <c r="H131" s="1166">
        <v>346.94000000000005</v>
      </c>
      <c r="I131" s="1152">
        <v>-1.0028534370946462</v>
      </c>
      <c r="J131" s="1167">
        <v>13.636363636363635</v>
      </c>
      <c r="K131" s="1167">
        <v>0.60063667487536787</v>
      </c>
      <c r="L131" s="1168">
        <v>-3.1456415197897436E-2</v>
      </c>
    </row>
    <row r="132" spans="1:12">
      <c r="A132" s="1096" t="s">
        <v>20</v>
      </c>
      <c r="B132" s="1099" t="s">
        <v>33</v>
      </c>
      <c r="C132" s="1169">
        <v>16111.907007169159</v>
      </c>
      <c r="D132" s="1169">
        <v>16328.519479178263</v>
      </c>
      <c r="E132" s="1170">
        <v>16434.145147312542</v>
      </c>
      <c r="F132" s="1170">
        <v>16655.089868761828</v>
      </c>
      <c r="G132" s="1171">
        <v>-1.3265897884087015</v>
      </c>
      <c r="H132" s="1172">
        <v>225.7677902621723</v>
      </c>
      <c r="I132" s="1172">
        <v>-2.2043346990060426</v>
      </c>
      <c r="J132" s="1173">
        <v>-6.6433566433566433</v>
      </c>
      <c r="K132" s="1173">
        <v>3.2073998438344646</v>
      </c>
      <c r="L132" s="1174">
        <v>-0.90120524164175952</v>
      </c>
    </row>
    <row r="133" spans="1:12">
      <c r="A133" s="1089" t="s">
        <v>20</v>
      </c>
      <c r="B133" s="1098" t="s">
        <v>73</v>
      </c>
      <c r="C133" s="1189">
        <v>15484.514238449399</v>
      </c>
      <c r="D133" s="1189">
        <v>15876.458867509284</v>
      </c>
      <c r="E133" s="1165">
        <v>15794.204523218388</v>
      </c>
      <c r="F133" s="1165">
        <v>16193.98804485947</v>
      </c>
      <c r="G133" s="1190">
        <v>-2.4687156772848629</v>
      </c>
      <c r="H133" s="1166">
        <v>214.43661971830991</v>
      </c>
      <c r="I133" s="1166">
        <v>-3.0290909542542361</v>
      </c>
      <c r="J133" s="1178">
        <v>-11.25</v>
      </c>
      <c r="K133" s="1178">
        <v>2.132260195807556</v>
      </c>
      <c r="L133" s="1191">
        <v>-0.7408902136163773</v>
      </c>
    </row>
    <row r="134" spans="1:12">
      <c r="A134" s="1089" t="s">
        <v>20</v>
      </c>
      <c r="B134" s="1098" t="s">
        <v>34</v>
      </c>
      <c r="C134" s="1149">
        <v>16917.536896135607</v>
      </c>
      <c r="D134" s="1149">
        <v>17044.120078676871</v>
      </c>
      <c r="E134" s="1165">
        <v>17255.887634058319</v>
      </c>
      <c r="F134" s="1165">
        <v>17385.002480250409</v>
      </c>
      <c r="G134" s="1151">
        <v>-0.74267948099958847</v>
      </c>
      <c r="H134" s="1166">
        <v>242.72093023255812</v>
      </c>
      <c r="I134" s="1152">
        <v>-3.0418701709262717</v>
      </c>
      <c r="J134" s="1167">
        <v>-3.7313432835820892</v>
      </c>
      <c r="K134" s="1167">
        <v>0.77482131058922454</v>
      </c>
      <c r="L134" s="1168">
        <v>-0.18768407656779318</v>
      </c>
    </row>
    <row r="135" spans="1:12" ht="15" thickBot="1">
      <c r="A135" s="1089" t="s">
        <v>20</v>
      </c>
      <c r="B135" s="1098" t="s">
        <v>35</v>
      </c>
      <c r="C135" s="1149">
        <v>17829.005229156581</v>
      </c>
      <c r="D135" s="1149">
        <v>17918.58486912823</v>
      </c>
      <c r="E135" s="1165">
        <v>18185.585333739713</v>
      </c>
      <c r="F135" s="1165">
        <v>18276.956566510795</v>
      </c>
      <c r="G135" s="1151">
        <v>-0.49992586259412053</v>
      </c>
      <c r="H135" s="1166">
        <v>262.48</v>
      </c>
      <c r="I135" s="1152">
        <v>-0.76370510396974733</v>
      </c>
      <c r="J135" s="1167">
        <v>31.578947368421051</v>
      </c>
      <c r="K135" s="1167">
        <v>0.30031833743768394</v>
      </c>
      <c r="L135" s="1168">
        <v>2.736904854241029E-2</v>
      </c>
    </row>
    <row r="136" spans="1:12" ht="15" thickBot="1">
      <c r="A136" s="1102"/>
      <c r="B136" s="1103"/>
      <c r="C136" s="1179"/>
      <c r="D136" s="1179"/>
      <c r="E136" s="1179"/>
      <c r="F136" s="1179"/>
      <c r="G136" s="1180"/>
      <c r="H136" s="1181"/>
      <c r="I136" s="1181"/>
      <c r="J136" s="1181"/>
      <c r="K136" s="1181"/>
      <c r="L136" s="1182"/>
    </row>
    <row r="137" spans="1:12">
      <c r="A137" s="1096" t="s">
        <v>88</v>
      </c>
      <c r="B137" s="1099" t="s">
        <v>21</v>
      </c>
      <c r="C137" s="1169">
        <v>21806.737999657078</v>
      </c>
      <c r="D137" s="1169">
        <v>21702.600373567064</v>
      </c>
      <c r="E137" s="1170">
        <v>22242.872759650221</v>
      </c>
      <c r="F137" s="1170">
        <v>22136.652381038406</v>
      </c>
      <c r="G137" s="1171">
        <v>0.47983939388595387</v>
      </c>
      <c r="H137" s="1172">
        <v>339.46396396396398</v>
      </c>
      <c r="I137" s="1172">
        <v>-4.9446934017154751</v>
      </c>
      <c r="J137" s="1173">
        <v>43.225806451612904</v>
      </c>
      <c r="K137" s="1173">
        <v>1.3334134182233166</v>
      </c>
      <c r="L137" s="1174">
        <v>0.22006763457154244</v>
      </c>
    </row>
    <row r="138" spans="1:12">
      <c r="A138" s="1089" t="s">
        <v>88</v>
      </c>
      <c r="B138" s="1098" t="s">
        <v>22</v>
      </c>
      <c r="C138" s="1149">
        <v>22022.334477101049</v>
      </c>
      <c r="D138" s="1149">
        <v>21999.772609543139</v>
      </c>
      <c r="E138" s="1165">
        <v>22462.781166643072</v>
      </c>
      <c r="F138" s="1165">
        <v>22439.768061734001</v>
      </c>
      <c r="G138" s="1151">
        <v>0.102555003446378</v>
      </c>
      <c r="H138" s="1166">
        <v>307.08695652173913</v>
      </c>
      <c r="I138" s="1152">
        <v>-9.3933174130138717</v>
      </c>
      <c r="J138" s="1167">
        <v>76.923076923076934</v>
      </c>
      <c r="K138" s="1167">
        <v>0.13814643522133463</v>
      </c>
      <c r="L138" s="1168">
        <v>4.4769046915056801E-2</v>
      </c>
    </row>
    <row r="139" spans="1:12">
      <c r="A139" s="1089" t="s">
        <v>88</v>
      </c>
      <c r="B139" s="1098" t="s">
        <v>23</v>
      </c>
      <c r="C139" s="1149">
        <v>21720.84205488873</v>
      </c>
      <c r="D139" s="1149">
        <v>21682.115720412945</v>
      </c>
      <c r="E139" s="1165">
        <v>22155.258895986506</v>
      </c>
      <c r="F139" s="1165">
        <v>22115.758034821203</v>
      </c>
      <c r="G139" s="1151">
        <v>0.17860957378494066</v>
      </c>
      <c r="H139" s="1166">
        <v>336.36486486486484</v>
      </c>
      <c r="I139" s="1152">
        <v>-5.3737251880537702</v>
      </c>
      <c r="J139" s="1167">
        <v>64.444444444444443</v>
      </c>
      <c r="K139" s="1167">
        <v>0.88894227881554444</v>
      </c>
      <c r="L139" s="1168">
        <v>0.24248343669515948</v>
      </c>
    </row>
    <row r="140" spans="1:12">
      <c r="A140" s="1089" t="s">
        <v>88</v>
      </c>
      <c r="B140" s="1098" t="s">
        <v>30</v>
      </c>
      <c r="C140" s="1149">
        <v>21955.437178868095</v>
      </c>
      <c r="D140" s="1149">
        <v>21668.099643032987</v>
      </c>
      <c r="E140" s="1165">
        <v>22394.545922445457</v>
      </c>
      <c r="F140" s="1165">
        <v>22101.461635893647</v>
      </c>
      <c r="G140" s="1151">
        <v>1.3260855385049708</v>
      </c>
      <c r="H140" s="1166">
        <v>363.05882352941171</v>
      </c>
      <c r="I140" s="1152">
        <v>-0.40589352432261244</v>
      </c>
      <c r="J140" s="1167">
        <v>-1.9230769230769231</v>
      </c>
      <c r="K140" s="1167">
        <v>0.30632470418643765</v>
      </c>
      <c r="L140" s="1168">
        <v>-6.7184849038673666E-2</v>
      </c>
    </row>
    <row r="141" spans="1:12">
      <c r="A141" s="1096" t="s">
        <v>88</v>
      </c>
      <c r="B141" s="1099" t="s">
        <v>24</v>
      </c>
      <c r="C141" s="1169">
        <v>21287.889633331535</v>
      </c>
      <c r="D141" s="1169">
        <v>23204.58838771017</v>
      </c>
      <c r="E141" s="1170">
        <v>21713.647425998166</v>
      </c>
      <c r="F141" s="1170">
        <v>23668.680155464375</v>
      </c>
      <c r="G141" s="1171">
        <v>-8.2599989379418446</v>
      </c>
      <c r="H141" s="1172">
        <v>317.83450210378675</v>
      </c>
      <c r="I141" s="1172">
        <v>1.6404233355075479</v>
      </c>
      <c r="J141" s="1173">
        <v>-28.413654618473892</v>
      </c>
      <c r="K141" s="1173">
        <v>4.2825394918613728</v>
      </c>
      <c r="L141" s="1174">
        <v>-2.8716050276042209</v>
      </c>
    </row>
    <row r="142" spans="1:12">
      <c r="A142" s="1089" t="s">
        <v>88</v>
      </c>
      <c r="B142" s="1098" t="s">
        <v>25</v>
      </c>
      <c r="C142" s="1149">
        <v>21110.739553134565</v>
      </c>
      <c r="D142" s="1149">
        <v>22820.445913103358</v>
      </c>
      <c r="E142" s="1165">
        <v>21532.954344197256</v>
      </c>
      <c r="F142" s="1165">
        <v>23276.854831365425</v>
      </c>
      <c r="G142" s="1151">
        <v>-7.4919936555099902</v>
      </c>
      <c r="H142" s="1166">
        <v>285.94117647058823</v>
      </c>
      <c r="I142" s="1152">
        <v>-2.1757404142401788</v>
      </c>
      <c r="J142" s="1167">
        <v>5.3097345132743365</v>
      </c>
      <c r="K142" s="1167">
        <v>0.71475764310168777</v>
      </c>
      <c r="L142" s="1168">
        <v>-9.6907347560573398E-2</v>
      </c>
    </row>
    <row r="143" spans="1:12">
      <c r="A143" s="1089" t="s">
        <v>88</v>
      </c>
      <c r="B143" s="1098" t="s">
        <v>26</v>
      </c>
      <c r="C143" s="1149">
        <v>21292.214532626826</v>
      </c>
      <c r="D143" s="1149">
        <v>23116.253893944406</v>
      </c>
      <c r="E143" s="1165">
        <v>21718.058823279363</v>
      </c>
      <c r="F143" s="1165">
        <v>23578.578971823295</v>
      </c>
      <c r="G143" s="1151">
        <v>-7.8907221286205473</v>
      </c>
      <c r="H143" s="1166">
        <v>320.789256198347</v>
      </c>
      <c r="I143" s="1152">
        <v>3.5062923645436674</v>
      </c>
      <c r="J143" s="1167">
        <v>-23.417721518987342</v>
      </c>
      <c r="K143" s="1167">
        <v>2.9070815063967808</v>
      </c>
      <c r="L143" s="1168">
        <v>-1.6324961404930343</v>
      </c>
    </row>
    <row r="144" spans="1:12">
      <c r="A144" s="1089" t="s">
        <v>88</v>
      </c>
      <c r="B144" s="1098" t="s">
        <v>31</v>
      </c>
      <c r="C144" s="1149">
        <v>21431.388796523781</v>
      </c>
      <c r="D144" s="1149">
        <v>23567.874901400239</v>
      </c>
      <c r="E144" s="1165">
        <v>21860.016572454257</v>
      </c>
      <c r="F144" s="1165">
        <v>24039.232399428245</v>
      </c>
      <c r="G144" s="1151">
        <v>-9.0652471375326424</v>
      </c>
      <c r="H144" s="1166">
        <v>339.33636363636361</v>
      </c>
      <c r="I144" s="1152">
        <v>3.1742362757589406</v>
      </c>
      <c r="J144" s="1167">
        <v>-56.175298804780873</v>
      </c>
      <c r="K144" s="1167">
        <v>0.66070034236290465</v>
      </c>
      <c r="L144" s="1168">
        <v>-1.1422015395506135</v>
      </c>
    </row>
    <row r="145" spans="1:12">
      <c r="A145" s="1096" t="s">
        <v>88</v>
      </c>
      <c r="B145" s="1099" t="s">
        <v>27</v>
      </c>
      <c r="C145" s="1169">
        <v>20214.658114710466</v>
      </c>
      <c r="D145" s="1169">
        <v>20105.421854176868</v>
      </c>
      <c r="E145" s="1170">
        <v>20618.951277004675</v>
      </c>
      <c r="F145" s="1170">
        <v>20507.530291260406</v>
      </c>
      <c r="G145" s="1171">
        <v>0.54331742614444911</v>
      </c>
      <c r="H145" s="1172">
        <v>274.98099762470315</v>
      </c>
      <c r="I145" s="1172">
        <v>-2.0727600611193933</v>
      </c>
      <c r="J145" s="1173">
        <v>40.567612687813018</v>
      </c>
      <c r="K145" s="1173">
        <v>5.0573608024505976</v>
      </c>
      <c r="L145" s="1174">
        <v>0.7548180643382576</v>
      </c>
    </row>
    <row r="146" spans="1:12">
      <c r="A146" s="1089" t="s">
        <v>88</v>
      </c>
      <c r="B146" s="1098" t="s">
        <v>28</v>
      </c>
      <c r="C146" s="1149">
        <v>19721.39736448204</v>
      </c>
      <c r="D146" s="1149">
        <v>19559.696336959441</v>
      </c>
      <c r="E146" s="1165">
        <v>20115.825311771681</v>
      </c>
      <c r="F146" s="1165">
        <v>19950.890263698631</v>
      </c>
      <c r="G146" s="1151">
        <v>0.82670520409385084</v>
      </c>
      <c r="H146" s="1166">
        <v>247.04040404040404</v>
      </c>
      <c r="I146" s="1152">
        <v>-0.28946510110892204</v>
      </c>
      <c r="J146" s="1167">
        <v>80</v>
      </c>
      <c r="K146" s="1167">
        <v>1.7838909243798426</v>
      </c>
      <c r="L146" s="1168">
        <v>0.59871638049247</v>
      </c>
    </row>
    <row r="147" spans="1:12">
      <c r="A147" s="1089" t="s">
        <v>88</v>
      </c>
      <c r="B147" s="1098" t="s">
        <v>29</v>
      </c>
      <c r="C147" s="1149">
        <v>20468.844316227518</v>
      </c>
      <c r="D147" s="1149">
        <v>20268.786600741296</v>
      </c>
      <c r="E147" s="1165">
        <v>20878.221202552068</v>
      </c>
      <c r="F147" s="1165">
        <v>20674.162332756121</v>
      </c>
      <c r="G147" s="1151">
        <v>0.98702364096578588</v>
      </c>
      <c r="H147" s="1166">
        <v>287.07368421052638</v>
      </c>
      <c r="I147" s="1152">
        <v>-0.84692331756050354</v>
      </c>
      <c r="J147" s="1152">
        <v>28.726287262872631</v>
      </c>
      <c r="K147" s="1152">
        <v>2.8530242056579973</v>
      </c>
      <c r="L147" s="1153">
        <v>0.20254295296441871</v>
      </c>
    </row>
    <row r="148" spans="1:12" ht="15" thickBot="1">
      <c r="A148" s="1107" t="s">
        <v>88</v>
      </c>
      <c r="B148" s="1108" t="s">
        <v>32</v>
      </c>
      <c r="C148" s="1154">
        <v>20284.841303544301</v>
      </c>
      <c r="D148" s="1154">
        <v>20342.482456795264</v>
      </c>
      <c r="E148" s="1192">
        <v>20690.538129615186</v>
      </c>
      <c r="F148" s="1192">
        <v>20749.332105931171</v>
      </c>
      <c r="G148" s="1156">
        <v>-0.28335358466395444</v>
      </c>
      <c r="H148" s="1193">
        <v>311.47142857142859</v>
      </c>
      <c r="I148" s="1157">
        <v>-1.1684507828027351</v>
      </c>
      <c r="J148" s="1157">
        <v>7.6923076923076925</v>
      </c>
      <c r="K148" s="1157">
        <v>0.42044567241275754</v>
      </c>
      <c r="L148" s="1158">
        <v>-4.6441269118631612E-2</v>
      </c>
    </row>
    <row r="149" spans="1:12">
      <c r="A149" s="1109"/>
      <c r="B149" s="1109"/>
      <c r="C149" s="1194"/>
      <c r="D149" s="1194"/>
      <c r="E149" s="1194"/>
      <c r="F149" s="1194"/>
      <c r="G149" s="1195"/>
      <c r="H149" s="1195"/>
      <c r="I149" s="1195"/>
      <c r="J149" s="1195"/>
      <c r="K149" s="1195"/>
      <c r="L149" s="1196"/>
    </row>
    <row r="150" spans="1:12" ht="15" thickBot="1">
      <c r="C150" s="1196"/>
      <c r="D150" s="1196"/>
      <c r="E150" s="1196"/>
      <c r="F150" s="1196"/>
      <c r="G150" s="1196"/>
      <c r="H150" s="1196"/>
      <c r="I150" s="1196"/>
      <c r="J150" s="1196"/>
      <c r="K150" s="1196"/>
      <c r="L150" s="1197"/>
    </row>
    <row r="151" spans="1:12" ht="21" thickBot="1">
      <c r="A151" s="1062" t="s">
        <v>232</v>
      </c>
      <c r="B151" s="1063"/>
      <c r="C151" s="1198"/>
      <c r="D151" s="1198"/>
      <c r="E151" s="1198"/>
      <c r="F151" s="1198"/>
      <c r="G151" s="1198"/>
      <c r="H151" s="1198"/>
      <c r="I151" s="1198"/>
      <c r="J151" s="1198"/>
      <c r="K151" s="1198"/>
      <c r="L151" s="1199"/>
    </row>
    <row r="152" spans="1:12" ht="14.5" customHeight="1">
      <c r="A152" s="1065"/>
      <c r="B152" s="1066"/>
      <c r="C152" s="1200" t="s">
        <v>5</v>
      </c>
      <c r="D152" s="1200"/>
      <c r="E152" s="1200"/>
      <c r="F152" s="1200"/>
      <c r="G152" s="1201"/>
      <c r="H152" s="1247" t="s">
        <v>6</v>
      </c>
      <c r="I152" s="1248"/>
      <c r="J152" s="1202" t="s">
        <v>7</v>
      </c>
      <c r="K152" s="1203" t="s">
        <v>8</v>
      </c>
      <c r="L152" s="1204"/>
    </row>
    <row r="153" spans="1:12" ht="15" customHeight="1">
      <c r="A153" s="1072" t="s">
        <v>9</v>
      </c>
      <c r="B153" s="1073" t="s">
        <v>10</v>
      </c>
      <c r="C153" s="1205" t="s">
        <v>36</v>
      </c>
      <c r="D153" s="1205"/>
      <c r="E153" s="1206" t="s">
        <v>37</v>
      </c>
      <c r="F153" s="1207"/>
      <c r="G153" s="1208"/>
      <c r="H153" s="1249" t="s">
        <v>11</v>
      </c>
      <c r="I153" s="1250"/>
      <c r="J153" s="1209" t="s">
        <v>12</v>
      </c>
      <c r="K153" s="1210" t="s">
        <v>13</v>
      </c>
      <c r="L153" s="1211"/>
    </row>
    <row r="154" spans="1:12" ht="26.5" thickBot="1">
      <c r="A154" s="1081" t="s">
        <v>14</v>
      </c>
      <c r="B154" s="1082" t="s">
        <v>15</v>
      </c>
      <c r="C154" s="1120" t="s">
        <v>530</v>
      </c>
      <c r="D154" s="1121" t="s">
        <v>518</v>
      </c>
      <c r="E154" s="1122" t="s">
        <v>530</v>
      </c>
      <c r="F154" s="1123" t="s">
        <v>518</v>
      </c>
      <c r="G154" s="1124" t="s">
        <v>16</v>
      </c>
      <c r="H154" s="1125" t="s">
        <v>530</v>
      </c>
      <c r="I154" s="1126" t="s">
        <v>16</v>
      </c>
      <c r="J154" s="1127" t="s">
        <v>16</v>
      </c>
      <c r="K154" s="1120" t="s">
        <v>530</v>
      </c>
      <c r="L154" s="1128" t="s">
        <v>17</v>
      </c>
    </row>
    <row r="155" spans="1:12" ht="15" thickBot="1">
      <c r="A155" s="1083" t="s">
        <v>18</v>
      </c>
      <c r="B155" s="1084" t="s">
        <v>19</v>
      </c>
      <c r="C155" s="1129">
        <v>20381.803837588373</v>
      </c>
      <c r="D155" s="1129">
        <v>20196.893211211274</v>
      </c>
      <c r="E155" s="1130">
        <v>20789.439914340142</v>
      </c>
      <c r="F155" s="1131">
        <v>20600.831075435501</v>
      </c>
      <c r="G155" s="1132">
        <v>0.91553995183009662</v>
      </c>
      <c r="H155" s="1133">
        <v>323.59172755417961</v>
      </c>
      <c r="I155" s="1133">
        <v>1.2629270609359058</v>
      </c>
      <c r="J155" s="1134">
        <v>26.171875</v>
      </c>
      <c r="K155" s="1133">
        <v>48.501411496185959</v>
      </c>
      <c r="L155" s="1135" t="s">
        <v>19</v>
      </c>
    </row>
    <row r="156" spans="1:12" ht="15" thickBot="1">
      <c r="A156" s="1085"/>
      <c r="B156" s="1086"/>
      <c r="C156" s="1136"/>
      <c r="D156" s="1136"/>
      <c r="E156" s="1136"/>
      <c r="F156" s="1136"/>
      <c r="G156" s="1137"/>
      <c r="H156" s="1134"/>
      <c r="I156" s="1134"/>
      <c r="J156" s="1134"/>
      <c r="K156" s="1134"/>
      <c r="L156" s="1138"/>
    </row>
    <row r="157" spans="1:12">
      <c r="A157" s="1087" t="s">
        <v>79</v>
      </c>
      <c r="B157" s="1088" t="s">
        <v>19</v>
      </c>
      <c r="C157" s="1139">
        <v>20455.56679326385</v>
      </c>
      <c r="D157" s="1139">
        <v>19162.013445940622</v>
      </c>
      <c r="E157" s="1140">
        <v>20864.678129129126</v>
      </c>
      <c r="F157" s="1140">
        <v>19545.253714859435</v>
      </c>
      <c r="G157" s="1141">
        <v>6.750612877778039</v>
      </c>
      <c r="H157" s="1142">
        <v>277.5</v>
      </c>
      <c r="I157" s="1142">
        <v>25.376506024096397</v>
      </c>
      <c r="J157" s="1142">
        <v>33.333333333333329</v>
      </c>
      <c r="K157" s="1142">
        <v>7.2076400985044142E-2</v>
      </c>
      <c r="L157" s="1143">
        <v>7.4305167730056437E-3</v>
      </c>
    </row>
    <row r="158" spans="1:12">
      <c r="A158" s="1089" t="s">
        <v>80</v>
      </c>
      <c r="B158" s="1090" t="s">
        <v>19</v>
      </c>
      <c r="C158" s="1144">
        <v>21884.85446191944</v>
      </c>
      <c r="D158" s="1144">
        <v>21791.146135424417</v>
      </c>
      <c r="E158" s="1145">
        <v>22322.551551157831</v>
      </c>
      <c r="F158" s="1145">
        <v>22226.969058132905</v>
      </c>
      <c r="G158" s="1146">
        <v>0.43002936106554579</v>
      </c>
      <c r="H158" s="1147">
        <v>362.3181585677749</v>
      </c>
      <c r="I158" s="1147">
        <v>1.8891740399418717</v>
      </c>
      <c r="J158" s="1147">
        <v>30.823923044751151</v>
      </c>
      <c r="K158" s="1147">
        <v>18.787915190101508</v>
      </c>
      <c r="L158" s="1148">
        <v>1.6136586177699463</v>
      </c>
    </row>
    <row r="159" spans="1:12">
      <c r="A159" s="1091" t="s">
        <v>81</v>
      </c>
      <c r="B159" s="1092" t="s">
        <v>19</v>
      </c>
      <c r="C159" s="1149">
        <v>21590.734002368867</v>
      </c>
      <c r="D159" s="1149">
        <v>21590.033701502511</v>
      </c>
      <c r="E159" s="1150">
        <v>22022.548682416244</v>
      </c>
      <c r="F159" s="1150">
        <v>22021.834375532562</v>
      </c>
      <c r="G159" s="1151">
        <v>3.2436302603152246E-3</v>
      </c>
      <c r="H159" s="1152">
        <v>397.55311355311352</v>
      </c>
      <c r="I159" s="1152">
        <v>-3.2128755804957958</v>
      </c>
      <c r="J159" s="1152">
        <v>36.5</v>
      </c>
      <c r="K159" s="1152">
        <v>1.6397381224097543</v>
      </c>
      <c r="L159" s="1153">
        <v>0.2031629176977876</v>
      </c>
    </row>
    <row r="160" spans="1:12">
      <c r="A160" s="1091" t="s">
        <v>82</v>
      </c>
      <c r="B160" s="1092" t="s">
        <v>19</v>
      </c>
      <c r="C160" s="1149" t="s">
        <v>468</v>
      </c>
      <c r="D160" s="1149" t="s">
        <v>468</v>
      </c>
      <c r="E160" s="1150" t="s">
        <v>468</v>
      </c>
      <c r="F160" s="1150" t="s">
        <v>468</v>
      </c>
      <c r="G160" s="1151" t="s">
        <v>72</v>
      </c>
      <c r="H160" s="1152" t="s">
        <v>468</v>
      </c>
      <c r="I160" s="1152" t="s">
        <v>72</v>
      </c>
      <c r="J160" s="1152" t="s">
        <v>72</v>
      </c>
      <c r="K160" s="1152">
        <v>0.36038200492522077</v>
      </c>
      <c r="L160" s="1153" t="s">
        <v>72</v>
      </c>
    </row>
    <row r="161" spans="1:12">
      <c r="A161" s="1091" t="s">
        <v>71</v>
      </c>
      <c r="B161" s="1092" t="s">
        <v>19</v>
      </c>
      <c r="C161" s="1149">
        <v>17830.694022306507</v>
      </c>
      <c r="D161" s="1149">
        <v>17696.878975365802</v>
      </c>
      <c r="E161" s="1150">
        <v>18187.307902752636</v>
      </c>
      <c r="F161" s="1150">
        <v>18050.816554873119</v>
      </c>
      <c r="G161" s="1151">
        <v>0.75615054568082052</v>
      </c>
      <c r="H161" s="1152">
        <v>292.24516129032259</v>
      </c>
      <c r="I161" s="1152">
        <v>-6.5302376477023957E-2</v>
      </c>
      <c r="J161" s="1152">
        <v>20</v>
      </c>
      <c r="K161" s="1152">
        <v>16.757763229022764</v>
      </c>
      <c r="L161" s="1153">
        <v>5.7576474246150866E-2</v>
      </c>
    </row>
    <row r="162" spans="1:12" ht="15" thickBot="1">
      <c r="A162" s="1093" t="s">
        <v>83</v>
      </c>
      <c r="B162" s="1094" t="s">
        <v>19</v>
      </c>
      <c r="C162" s="1154">
        <v>20809.058554588381</v>
      </c>
      <c r="D162" s="1154">
        <v>20701.85919184161</v>
      </c>
      <c r="E162" s="1155">
        <v>21225.239725680149</v>
      </c>
      <c r="F162" s="1155">
        <v>21115.896375678443</v>
      </c>
      <c r="G162" s="1156">
        <v>0.51782480864818248</v>
      </c>
      <c r="H162" s="1157">
        <v>293.03863134657837</v>
      </c>
      <c r="I162" s="1157">
        <v>0.84391545871987106</v>
      </c>
      <c r="J162" s="1157">
        <v>27.695560253699792</v>
      </c>
      <c r="K162" s="1157">
        <v>10.883536548741667</v>
      </c>
      <c r="L162" s="1158">
        <v>0.69103547131026311</v>
      </c>
    </row>
    <row r="163" spans="1:12" ht="15" thickBot="1">
      <c r="A163" s="1085"/>
      <c r="B163" s="1095"/>
      <c r="C163" s="1136"/>
      <c r="D163" s="1136"/>
      <c r="E163" s="1136"/>
      <c r="F163" s="1136"/>
      <c r="G163" s="1137"/>
      <c r="H163" s="1134"/>
      <c r="I163" s="1134"/>
      <c r="J163" s="1134"/>
      <c r="K163" s="1134"/>
      <c r="L163" s="1138"/>
    </row>
    <row r="164" spans="1:12">
      <c r="A164" s="1096" t="s">
        <v>84</v>
      </c>
      <c r="B164" s="1097" t="s">
        <v>21</v>
      </c>
      <c r="C164" s="1159" t="s">
        <v>72</v>
      </c>
      <c r="D164" s="1159" t="s">
        <v>72</v>
      </c>
      <c r="E164" s="1160" t="s">
        <v>72</v>
      </c>
      <c r="F164" s="1160" t="s">
        <v>72</v>
      </c>
      <c r="G164" s="1161" t="s">
        <v>72</v>
      </c>
      <c r="H164" s="1162" t="s">
        <v>72</v>
      </c>
      <c r="I164" s="1162" t="s">
        <v>72</v>
      </c>
      <c r="J164" s="1163" t="s">
        <v>72</v>
      </c>
      <c r="K164" s="1163" t="s">
        <v>72</v>
      </c>
      <c r="L164" s="1164" t="s">
        <v>72</v>
      </c>
    </row>
    <row r="165" spans="1:12">
      <c r="A165" s="1089" t="s">
        <v>84</v>
      </c>
      <c r="B165" s="1098" t="s">
        <v>22</v>
      </c>
      <c r="C165" s="1149" t="s">
        <v>72</v>
      </c>
      <c r="D165" s="1149" t="s">
        <v>72</v>
      </c>
      <c r="E165" s="1165" t="s">
        <v>72</v>
      </c>
      <c r="F165" s="1165" t="s">
        <v>72</v>
      </c>
      <c r="G165" s="1151" t="s">
        <v>72</v>
      </c>
      <c r="H165" s="1166" t="s">
        <v>72</v>
      </c>
      <c r="I165" s="1152" t="s">
        <v>72</v>
      </c>
      <c r="J165" s="1167" t="s">
        <v>72</v>
      </c>
      <c r="K165" s="1167" t="s">
        <v>72</v>
      </c>
      <c r="L165" s="1168" t="s">
        <v>72</v>
      </c>
    </row>
    <row r="166" spans="1:12">
      <c r="A166" s="1089" t="s">
        <v>84</v>
      </c>
      <c r="B166" s="1098" t="s">
        <v>23</v>
      </c>
      <c r="C166" s="1149" t="s">
        <v>72</v>
      </c>
      <c r="D166" s="1149" t="s">
        <v>72</v>
      </c>
      <c r="E166" s="1165" t="s">
        <v>72</v>
      </c>
      <c r="F166" s="1165" t="s">
        <v>72</v>
      </c>
      <c r="G166" s="1151" t="s">
        <v>72</v>
      </c>
      <c r="H166" s="1166" t="s">
        <v>72</v>
      </c>
      <c r="I166" s="1152" t="s">
        <v>72</v>
      </c>
      <c r="J166" s="1167" t="s">
        <v>72</v>
      </c>
      <c r="K166" s="1167" t="s">
        <v>72</v>
      </c>
      <c r="L166" s="1168" t="s">
        <v>72</v>
      </c>
    </row>
    <row r="167" spans="1:12">
      <c r="A167" s="1096" t="s">
        <v>84</v>
      </c>
      <c r="B167" s="1099" t="s">
        <v>24</v>
      </c>
      <c r="C167" s="1169" t="s">
        <v>468</v>
      </c>
      <c r="D167" s="1169" t="s">
        <v>72</v>
      </c>
      <c r="E167" s="1170" t="s">
        <v>468</v>
      </c>
      <c r="F167" s="1170" t="s">
        <v>72</v>
      </c>
      <c r="G167" s="1171" t="s">
        <v>72</v>
      </c>
      <c r="H167" s="1172" t="s">
        <v>468</v>
      </c>
      <c r="I167" s="1172" t="s">
        <v>72</v>
      </c>
      <c r="J167" s="1173" t="s">
        <v>72</v>
      </c>
      <c r="K167" s="1173">
        <v>1.2012733497507358E-2</v>
      </c>
      <c r="L167" s="1174" t="s">
        <v>72</v>
      </c>
    </row>
    <row r="168" spans="1:12">
      <c r="A168" s="1089" t="s">
        <v>84</v>
      </c>
      <c r="B168" s="1098" t="s">
        <v>25</v>
      </c>
      <c r="C168" s="1149" t="s">
        <v>468</v>
      </c>
      <c r="D168" s="1149" t="s">
        <v>72</v>
      </c>
      <c r="E168" s="1165" t="s">
        <v>468</v>
      </c>
      <c r="F168" s="1165" t="s">
        <v>72</v>
      </c>
      <c r="G168" s="1151" t="s">
        <v>72</v>
      </c>
      <c r="H168" s="1166" t="s">
        <v>468</v>
      </c>
      <c r="I168" s="1152" t="s">
        <v>72</v>
      </c>
      <c r="J168" s="1167" t="s">
        <v>72</v>
      </c>
      <c r="K168" s="1167">
        <v>6.0063667487536788E-3</v>
      </c>
      <c r="L168" s="1168" t="s">
        <v>72</v>
      </c>
    </row>
    <row r="169" spans="1:12">
      <c r="A169" s="1089" t="s">
        <v>84</v>
      </c>
      <c r="B169" s="1098" t="s">
        <v>26</v>
      </c>
      <c r="C169" s="1149" t="s">
        <v>468</v>
      </c>
      <c r="D169" s="1149" t="s">
        <v>72</v>
      </c>
      <c r="E169" s="1165" t="s">
        <v>468</v>
      </c>
      <c r="F169" s="1165" t="s">
        <v>72</v>
      </c>
      <c r="G169" s="1151" t="s">
        <v>72</v>
      </c>
      <c r="H169" s="1166" t="s">
        <v>468</v>
      </c>
      <c r="I169" s="1152" t="s">
        <v>72</v>
      </c>
      <c r="J169" s="1167" t="s">
        <v>72</v>
      </c>
      <c r="K169" s="1167">
        <v>6.0063667487536788E-3</v>
      </c>
      <c r="L169" s="1168" t="s">
        <v>72</v>
      </c>
    </row>
    <row r="170" spans="1:12">
      <c r="A170" s="1096" t="s">
        <v>84</v>
      </c>
      <c r="B170" s="1099" t="s">
        <v>27</v>
      </c>
      <c r="C170" s="1169">
        <v>20142.281915201504</v>
      </c>
      <c r="D170" s="1169">
        <v>19162.013445940622</v>
      </c>
      <c r="E170" s="1170">
        <v>20545.127553505536</v>
      </c>
      <c r="F170" s="1170">
        <v>19545.253714859435</v>
      </c>
      <c r="G170" s="1171">
        <v>5.1156861570230676</v>
      </c>
      <c r="H170" s="1172">
        <v>271</v>
      </c>
      <c r="I170" s="1172">
        <v>22.439759036144586</v>
      </c>
      <c r="J170" s="1173">
        <v>11.111111111111111</v>
      </c>
      <c r="K170" s="1173">
        <v>6.006366748753679E-2</v>
      </c>
      <c r="L170" s="1174">
        <v>-4.5822167245017087E-3</v>
      </c>
    </row>
    <row r="171" spans="1:12">
      <c r="A171" s="1089" t="s">
        <v>84</v>
      </c>
      <c r="B171" s="1098" t="s">
        <v>28</v>
      </c>
      <c r="C171" s="1149">
        <v>19848.967977723634</v>
      </c>
      <c r="D171" s="1149">
        <v>19162.013445940622</v>
      </c>
      <c r="E171" s="1165">
        <v>20245.947337278107</v>
      </c>
      <c r="F171" s="1165">
        <v>19545.253714859435</v>
      </c>
      <c r="G171" s="1151">
        <v>3.5849809505719747</v>
      </c>
      <c r="H171" s="1166">
        <v>265.57142857142856</v>
      </c>
      <c r="I171" s="1152">
        <v>19.987091222030983</v>
      </c>
      <c r="J171" s="1167">
        <v>-22.222222222222221</v>
      </c>
      <c r="K171" s="1167">
        <v>4.2044567241275747E-2</v>
      </c>
      <c r="L171" s="1168">
        <v>-2.2601316970762751E-2</v>
      </c>
    </row>
    <row r="172" spans="1:12" ht="15" thickBot="1">
      <c r="A172" s="1100" t="s">
        <v>84</v>
      </c>
      <c r="B172" s="1101" t="s">
        <v>29</v>
      </c>
      <c r="C172" s="1175" t="s">
        <v>468</v>
      </c>
      <c r="D172" s="1175" t="s">
        <v>72</v>
      </c>
      <c r="E172" s="1176" t="s">
        <v>468</v>
      </c>
      <c r="F172" s="1176" t="s">
        <v>72</v>
      </c>
      <c r="G172" s="1177" t="s">
        <v>72</v>
      </c>
      <c r="H172" s="1178" t="s">
        <v>468</v>
      </c>
      <c r="I172" s="1167" t="s">
        <v>72</v>
      </c>
      <c r="J172" s="1167" t="s">
        <v>72</v>
      </c>
      <c r="K172" s="1167" t="s">
        <v>72</v>
      </c>
      <c r="L172" s="1168" t="s">
        <v>72</v>
      </c>
    </row>
    <row r="173" spans="1:12" ht="15" thickBot="1">
      <c r="A173" s="1085"/>
      <c r="B173" s="1095"/>
      <c r="C173" s="1136"/>
      <c r="D173" s="1136"/>
      <c r="E173" s="1136"/>
      <c r="F173" s="1136"/>
      <c r="G173" s="1137"/>
      <c r="H173" s="1134"/>
      <c r="I173" s="1134"/>
      <c r="J173" s="1134"/>
      <c r="K173" s="1134"/>
      <c r="L173" s="1138"/>
    </row>
    <row r="174" spans="1:12">
      <c r="A174" s="1096" t="s">
        <v>85</v>
      </c>
      <c r="B174" s="1097" t="s">
        <v>21</v>
      </c>
      <c r="C174" s="1159">
        <v>22749.381484541598</v>
      </c>
      <c r="D174" s="1159">
        <v>22465.166427025517</v>
      </c>
      <c r="E174" s="1160">
        <v>23204.369114232431</v>
      </c>
      <c r="F174" s="1160">
        <v>22914.469755566028</v>
      </c>
      <c r="G174" s="1161">
        <v>1.2651366658658374</v>
      </c>
      <c r="H174" s="1162">
        <v>421.12499999999994</v>
      </c>
      <c r="I174" s="1162">
        <v>0.23951954780970988</v>
      </c>
      <c r="J174" s="1163">
        <v>11.87335092348285</v>
      </c>
      <c r="K174" s="1163">
        <v>2.5466995014715601</v>
      </c>
      <c r="L174" s="1164">
        <v>-0.17561051145761652</v>
      </c>
    </row>
    <row r="175" spans="1:12">
      <c r="A175" s="1089" t="s">
        <v>85</v>
      </c>
      <c r="B175" s="1098" t="s">
        <v>22</v>
      </c>
      <c r="C175" s="1149">
        <v>22949.074999098582</v>
      </c>
      <c r="D175" s="1149">
        <v>22616.124042969066</v>
      </c>
      <c r="E175" s="1165">
        <v>23408.056499080554</v>
      </c>
      <c r="F175" s="1165">
        <v>23068.446523828447</v>
      </c>
      <c r="G175" s="1151">
        <v>1.4721839847399742</v>
      </c>
      <c r="H175" s="1166">
        <v>412.02147239263797</v>
      </c>
      <c r="I175" s="1152">
        <v>-0.62229875476750829</v>
      </c>
      <c r="J175" s="1167">
        <v>24.904214559386972</v>
      </c>
      <c r="K175" s="1167">
        <v>1.9580755600936992</v>
      </c>
      <c r="L175" s="1168">
        <v>8.3344917944582653E-2</v>
      </c>
    </row>
    <row r="176" spans="1:12">
      <c r="A176" s="1089" t="s">
        <v>85</v>
      </c>
      <c r="B176" s="1098" t="s">
        <v>23</v>
      </c>
      <c r="C176" s="1149">
        <v>22143.055855404236</v>
      </c>
      <c r="D176" s="1149">
        <v>22144.954826702706</v>
      </c>
      <c r="E176" s="1165">
        <v>22585.916972512321</v>
      </c>
      <c r="F176" s="1165">
        <v>22587.853923236762</v>
      </c>
      <c r="G176" s="1151">
        <v>-8.5751870497461479E-3</v>
      </c>
      <c r="H176" s="1166">
        <v>451.40816326530603</v>
      </c>
      <c r="I176" s="1152">
        <v>4.4147944981889591</v>
      </c>
      <c r="J176" s="1167">
        <v>-16.949152542372879</v>
      </c>
      <c r="K176" s="1167">
        <v>0.58862394137786056</v>
      </c>
      <c r="L176" s="1168">
        <v>-0.25895542940219973</v>
      </c>
    </row>
    <row r="177" spans="1:12">
      <c r="A177" s="1096" t="s">
        <v>85</v>
      </c>
      <c r="B177" s="1099" t="s">
        <v>24</v>
      </c>
      <c r="C177" s="1169">
        <v>22103.93710821955</v>
      </c>
      <c r="D177" s="1169">
        <v>22076.461968895175</v>
      </c>
      <c r="E177" s="1170">
        <v>22546.015850383941</v>
      </c>
      <c r="F177" s="1170">
        <v>22517.991208273081</v>
      </c>
      <c r="G177" s="1171">
        <v>-1.9065106814742721</v>
      </c>
      <c r="H177" s="1172">
        <v>378.21422708618326</v>
      </c>
      <c r="I177" s="1172">
        <v>5.1093893689107919</v>
      </c>
      <c r="J177" s="1173">
        <v>42.079689018464528</v>
      </c>
      <c r="K177" s="1173">
        <v>9.6911043351451678</v>
      </c>
      <c r="L177" s="1174">
        <v>-0.21074323991256882</v>
      </c>
    </row>
    <row r="178" spans="1:12">
      <c r="A178" s="1089" t="s">
        <v>85</v>
      </c>
      <c r="B178" s="1098" t="s">
        <v>25</v>
      </c>
      <c r="C178" s="1149">
        <v>22102.027235704078</v>
      </c>
      <c r="D178" s="1149">
        <v>22115.692726751597</v>
      </c>
      <c r="E178" s="1165">
        <v>22544.067780418158</v>
      </c>
      <c r="F178" s="1165">
        <v>22558.006581286631</v>
      </c>
      <c r="G178" s="1151">
        <v>-6.1790924735503523E-2</v>
      </c>
      <c r="H178" s="1166">
        <v>368.21323529411762</v>
      </c>
      <c r="I178" s="1152">
        <v>-1.6008448802350941</v>
      </c>
      <c r="J178" s="1167">
        <v>6.5274151436031342</v>
      </c>
      <c r="K178" s="1167">
        <v>2.4505976334915012</v>
      </c>
      <c r="L178" s="1168">
        <v>-0.3004438835319152</v>
      </c>
    </row>
    <row r="179" spans="1:12">
      <c r="A179" s="1089" t="s">
        <v>85</v>
      </c>
      <c r="B179" s="1098" t="s">
        <v>26</v>
      </c>
      <c r="C179" s="1149">
        <v>22106.857583132998</v>
      </c>
      <c r="D179" s="1149">
        <v>22010.228581971129</v>
      </c>
      <c r="E179" s="1165">
        <v>22548.994734795659</v>
      </c>
      <c r="F179" s="1165">
        <v>22450.433153610553</v>
      </c>
      <c r="G179" s="1151">
        <v>0.43901861719427343</v>
      </c>
      <c r="H179" s="1166">
        <v>392.98</v>
      </c>
      <c r="I179" s="1152">
        <v>0.45548356696901748</v>
      </c>
      <c r="J179" s="1167">
        <v>15.207373271889402</v>
      </c>
      <c r="K179" s="1167">
        <v>1.5015916871884198</v>
      </c>
      <c r="L179" s="1168">
        <v>-5.7092409924063947E-2</v>
      </c>
    </row>
    <row r="180" spans="1:12">
      <c r="A180" s="1096" t="s">
        <v>85</v>
      </c>
      <c r="B180" s="1099" t="s">
        <v>27</v>
      </c>
      <c r="C180" s="1169">
        <v>21199.215415012142</v>
      </c>
      <c r="D180" s="1169">
        <v>21127.225019181391</v>
      </c>
      <c r="E180" s="1170">
        <v>21623.199723312384</v>
      </c>
      <c r="F180" s="1170">
        <v>21549.769519565019</v>
      </c>
      <c r="G180" s="1171">
        <v>0.34074704920021165</v>
      </c>
      <c r="H180" s="1172">
        <v>323.53059581320457</v>
      </c>
      <c r="I180" s="1172">
        <v>-0.8481421151048335</v>
      </c>
      <c r="J180" s="1173">
        <v>26.347914547304168</v>
      </c>
      <c r="K180" s="1173">
        <v>7.4599075019520695</v>
      </c>
      <c r="L180" s="1174">
        <v>0.399140370792753</v>
      </c>
    </row>
    <row r="181" spans="1:12">
      <c r="A181" s="1089" t="s">
        <v>85</v>
      </c>
      <c r="B181" s="1098" t="s">
        <v>28</v>
      </c>
      <c r="C181" s="1149">
        <v>21112.976933859565</v>
      </c>
      <c r="D181" s="1149">
        <v>21068.380142636688</v>
      </c>
      <c r="E181" s="1165">
        <v>21535.236472536755</v>
      </c>
      <c r="F181" s="1165">
        <v>21489.747745489422</v>
      </c>
      <c r="G181" s="1151">
        <v>0.21167641233425599</v>
      </c>
      <c r="H181" s="1166">
        <v>312.85244040862665</v>
      </c>
      <c r="I181" s="1152">
        <v>-0.52872543437110653</v>
      </c>
      <c r="J181" s="1167">
        <v>23.044692737430168</v>
      </c>
      <c r="K181" s="1167">
        <v>5.2916091056519914</v>
      </c>
      <c r="L181" s="1168">
        <v>0.14866987278315058</v>
      </c>
    </row>
    <row r="182" spans="1:12" ht="15" thickBot="1">
      <c r="A182" s="1100" t="s">
        <v>85</v>
      </c>
      <c r="B182" s="1101" t="s">
        <v>29</v>
      </c>
      <c r="C182" s="1175">
        <v>21387.558776375005</v>
      </c>
      <c r="D182" s="1175">
        <v>21265.899481641169</v>
      </c>
      <c r="E182" s="1176">
        <v>21815.309951902505</v>
      </c>
      <c r="F182" s="1176">
        <v>21691.217471273991</v>
      </c>
      <c r="G182" s="1177">
        <v>0.572086286963156</v>
      </c>
      <c r="H182" s="1178">
        <v>349.59002770083106</v>
      </c>
      <c r="I182" s="1167">
        <v>-2.3205410367296242</v>
      </c>
      <c r="J182" s="1167">
        <v>35.205992509363298</v>
      </c>
      <c r="K182" s="1167">
        <v>2.1682983963000781</v>
      </c>
      <c r="L182" s="1168">
        <v>0.25047049800960264</v>
      </c>
    </row>
    <row r="183" spans="1:12" ht="15" thickBot="1">
      <c r="A183" s="1102"/>
      <c r="B183" s="1103"/>
      <c r="C183" s="1179"/>
      <c r="D183" s="1179"/>
      <c r="E183" s="1179"/>
      <c r="F183" s="1179"/>
      <c r="G183" s="1180"/>
      <c r="H183" s="1181"/>
      <c r="I183" s="1181"/>
      <c r="J183" s="1181"/>
      <c r="K183" s="1181"/>
      <c r="L183" s="1182"/>
    </row>
    <row r="184" spans="1:12">
      <c r="A184" s="1089" t="s">
        <v>86</v>
      </c>
      <c r="B184" s="1104" t="s">
        <v>26</v>
      </c>
      <c r="C184" s="1183">
        <v>21969.959415694269</v>
      </c>
      <c r="D184" s="1183">
        <v>22098.138430207346</v>
      </c>
      <c r="E184" s="1184">
        <v>22409.358604008154</v>
      </c>
      <c r="F184" s="1184">
        <v>22540.101198811491</v>
      </c>
      <c r="G184" s="1185">
        <v>-0.58004440020097037</v>
      </c>
      <c r="H184" s="1186">
        <v>424.96666666666664</v>
      </c>
      <c r="I184" s="1187">
        <v>-0.20671091622138996</v>
      </c>
      <c r="J184" s="1187">
        <v>22.448979591836736</v>
      </c>
      <c r="K184" s="1187">
        <v>0.72076400985044153</v>
      </c>
      <c r="L184" s="1188">
        <v>1.6842159541577861E-2</v>
      </c>
    </row>
    <row r="185" spans="1:12" ht="15" thickBot="1">
      <c r="A185" s="1100" t="s">
        <v>86</v>
      </c>
      <c r="B185" s="1101" t="s">
        <v>29</v>
      </c>
      <c r="C185" s="1175">
        <v>21254.614369826766</v>
      </c>
      <c r="D185" s="1175">
        <v>21065.384800222386</v>
      </c>
      <c r="E185" s="1176">
        <v>21679.706657223302</v>
      </c>
      <c r="F185" s="1176">
        <v>21486.692496226835</v>
      </c>
      <c r="G185" s="1177">
        <v>0.89829628748287271</v>
      </c>
      <c r="H185" s="1178">
        <v>376.05228758169926</v>
      </c>
      <c r="I185" s="1167">
        <v>-5.0960404450272803</v>
      </c>
      <c r="J185" s="1167">
        <v>50</v>
      </c>
      <c r="K185" s="1167">
        <v>0.91897411255931294</v>
      </c>
      <c r="L185" s="1168">
        <v>0.18632075815620996</v>
      </c>
    </row>
    <row r="186" spans="1:12" ht="15" thickBot="1">
      <c r="A186" s="1102"/>
      <c r="B186" s="1103"/>
      <c r="C186" s="1179"/>
      <c r="D186" s="1179"/>
      <c r="E186" s="1179"/>
      <c r="F186" s="1179"/>
      <c r="G186" s="1180"/>
      <c r="H186" s="1181"/>
      <c r="I186" s="1181"/>
      <c r="J186" s="1181"/>
      <c r="K186" s="1181"/>
      <c r="L186" s="1182"/>
    </row>
    <row r="187" spans="1:12">
      <c r="A187" s="1096" t="s">
        <v>87</v>
      </c>
      <c r="B187" s="1097" t="s">
        <v>21</v>
      </c>
      <c r="C187" s="1159" t="s">
        <v>468</v>
      </c>
      <c r="D187" s="1159" t="s">
        <v>468</v>
      </c>
      <c r="E187" s="1160" t="s">
        <v>468</v>
      </c>
      <c r="F187" s="1160" t="s">
        <v>468</v>
      </c>
      <c r="G187" s="1161" t="s">
        <v>72</v>
      </c>
      <c r="H187" s="1162" t="s">
        <v>468</v>
      </c>
      <c r="I187" s="1162" t="s">
        <v>72</v>
      </c>
      <c r="J187" s="1163" t="s">
        <v>72</v>
      </c>
      <c r="K187" s="1163">
        <v>6.0063667487536788E-3</v>
      </c>
      <c r="L187" s="1164" t="s">
        <v>72</v>
      </c>
    </row>
    <row r="188" spans="1:12">
      <c r="A188" s="1091" t="s">
        <v>87</v>
      </c>
      <c r="B188" s="1098" t="s">
        <v>22</v>
      </c>
      <c r="C188" s="1149" t="s">
        <v>72</v>
      </c>
      <c r="D188" s="1149" t="s">
        <v>72</v>
      </c>
      <c r="E188" s="1165" t="s">
        <v>72</v>
      </c>
      <c r="F188" s="1165" t="s">
        <v>72</v>
      </c>
      <c r="G188" s="1151" t="s">
        <v>72</v>
      </c>
      <c r="H188" s="1166" t="s">
        <v>72</v>
      </c>
      <c r="I188" s="1152" t="s">
        <v>72</v>
      </c>
      <c r="J188" s="1167" t="s">
        <v>72</v>
      </c>
      <c r="K188" s="1167" t="s">
        <v>72</v>
      </c>
      <c r="L188" s="1168" t="s">
        <v>72</v>
      </c>
    </row>
    <row r="189" spans="1:12">
      <c r="A189" s="1091" t="s">
        <v>87</v>
      </c>
      <c r="B189" s="1098" t="s">
        <v>23</v>
      </c>
      <c r="C189" s="1149" t="s">
        <v>468</v>
      </c>
      <c r="D189" s="1149" t="s">
        <v>468</v>
      </c>
      <c r="E189" s="1165" t="s">
        <v>468</v>
      </c>
      <c r="F189" s="1165" t="s">
        <v>468</v>
      </c>
      <c r="G189" s="1151" t="s">
        <v>72</v>
      </c>
      <c r="H189" s="1166" t="s">
        <v>468</v>
      </c>
      <c r="I189" s="1152" t="s">
        <v>72</v>
      </c>
      <c r="J189" s="1167" t="s">
        <v>72</v>
      </c>
      <c r="K189" s="1167">
        <v>6.0063667487536788E-3</v>
      </c>
      <c r="L189" s="1168" t="s">
        <v>72</v>
      </c>
    </row>
    <row r="190" spans="1:12">
      <c r="A190" s="1091" t="s">
        <v>87</v>
      </c>
      <c r="B190" s="1098" t="s">
        <v>30</v>
      </c>
      <c r="C190" s="1149" t="s">
        <v>72</v>
      </c>
      <c r="D190" s="1149" t="s">
        <v>72</v>
      </c>
      <c r="E190" s="1165" t="s">
        <v>72</v>
      </c>
      <c r="F190" s="1165" t="s">
        <v>72</v>
      </c>
      <c r="G190" s="1151" t="s">
        <v>72</v>
      </c>
      <c r="H190" s="1166" t="s">
        <v>72</v>
      </c>
      <c r="I190" s="1152" t="s">
        <v>72</v>
      </c>
      <c r="J190" s="1167" t="s">
        <v>72</v>
      </c>
      <c r="K190" s="1167" t="s">
        <v>72</v>
      </c>
      <c r="L190" s="1168" t="s">
        <v>72</v>
      </c>
    </row>
    <row r="191" spans="1:12">
      <c r="A191" s="1105" t="s">
        <v>87</v>
      </c>
      <c r="B191" s="1099" t="s">
        <v>24</v>
      </c>
      <c r="C191" s="1169" t="s">
        <v>468</v>
      </c>
      <c r="D191" s="1169" t="s">
        <v>468</v>
      </c>
      <c r="E191" s="1170" t="s">
        <v>468</v>
      </c>
      <c r="F191" s="1170" t="s">
        <v>468</v>
      </c>
      <c r="G191" s="1171" t="s">
        <v>72</v>
      </c>
      <c r="H191" s="1172" t="s">
        <v>468</v>
      </c>
      <c r="I191" s="1172" t="s">
        <v>72</v>
      </c>
      <c r="J191" s="1173" t="s">
        <v>72</v>
      </c>
      <c r="K191" s="1173">
        <v>2.4025466995014715E-2</v>
      </c>
      <c r="L191" s="1174" t="s">
        <v>72</v>
      </c>
    </row>
    <row r="192" spans="1:12">
      <c r="A192" s="1091" t="s">
        <v>87</v>
      </c>
      <c r="B192" s="1098" t="s">
        <v>26</v>
      </c>
      <c r="C192" s="1149" t="s">
        <v>468</v>
      </c>
      <c r="D192" s="1149" t="s">
        <v>468</v>
      </c>
      <c r="E192" s="1165" t="s">
        <v>468</v>
      </c>
      <c r="F192" s="1165" t="s">
        <v>468</v>
      </c>
      <c r="G192" s="1151" t="s">
        <v>72</v>
      </c>
      <c r="H192" s="1166" t="s">
        <v>468</v>
      </c>
      <c r="I192" s="1152" t="s">
        <v>72</v>
      </c>
      <c r="J192" s="1167" t="s">
        <v>72</v>
      </c>
      <c r="K192" s="1167">
        <v>6.0063667487536788E-3</v>
      </c>
      <c r="L192" s="1168" t="s">
        <v>72</v>
      </c>
    </row>
    <row r="193" spans="1:12">
      <c r="A193" s="1091" t="s">
        <v>87</v>
      </c>
      <c r="B193" s="1098" t="s">
        <v>31</v>
      </c>
      <c r="C193" s="1149" t="s">
        <v>468</v>
      </c>
      <c r="D193" s="1149" t="s">
        <v>468</v>
      </c>
      <c r="E193" s="1165" t="s">
        <v>468</v>
      </c>
      <c r="F193" s="1165" t="s">
        <v>468</v>
      </c>
      <c r="G193" s="1151" t="s">
        <v>72</v>
      </c>
      <c r="H193" s="1166" t="s">
        <v>468</v>
      </c>
      <c r="I193" s="1152" t="s">
        <v>72</v>
      </c>
      <c r="J193" s="1167" t="s">
        <v>72</v>
      </c>
      <c r="K193" s="1167">
        <v>1.8019100246261036E-2</v>
      </c>
      <c r="L193" s="1168" t="s">
        <v>72</v>
      </c>
    </row>
    <row r="194" spans="1:12">
      <c r="A194" s="1105" t="s">
        <v>87</v>
      </c>
      <c r="B194" s="1099" t="s">
        <v>27</v>
      </c>
      <c r="C194" s="1169" t="s">
        <v>468</v>
      </c>
      <c r="D194" s="1169" t="s">
        <v>468</v>
      </c>
      <c r="E194" s="1170" t="s">
        <v>468</v>
      </c>
      <c r="F194" s="1170" t="s">
        <v>468</v>
      </c>
      <c r="G194" s="1171" t="s">
        <v>72</v>
      </c>
      <c r="H194" s="1172" t="s">
        <v>468</v>
      </c>
      <c r="I194" s="1172" t="s">
        <v>72</v>
      </c>
      <c r="J194" s="1173" t="s">
        <v>72</v>
      </c>
      <c r="K194" s="1173">
        <v>0.33035017118145232</v>
      </c>
      <c r="L194" s="1174" t="s">
        <v>72</v>
      </c>
    </row>
    <row r="195" spans="1:12">
      <c r="A195" s="1091" t="s">
        <v>87</v>
      </c>
      <c r="B195" s="1098" t="s">
        <v>29</v>
      </c>
      <c r="C195" s="1149" t="s">
        <v>468</v>
      </c>
      <c r="D195" s="1149" t="s">
        <v>468</v>
      </c>
      <c r="E195" s="1165" t="s">
        <v>468</v>
      </c>
      <c r="F195" s="1165" t="s">
        <v>468</v>
      </c>
      <c r="G195" s="1151" t="s">
        <v>72</v>
      </c>
      <c r="H195" s="1166" t="s">
        <v>468</v>
      </c>
      <c r="I195" s="1152" t="s">
        <v>72</v>
      </c>
      <c r="J195" s="1167" t="s">
        <v>72</v>
      </c>
      <c r="K195" s="1167">
        <v>0.13814643522133463</v>
      </c>
      <c r="L195" s="1168" t="s">
        <v>72</v>
      </c>
    </row>
    <row r="196" spans="1:12" ht="15" thickBot="1">
      <c r="A196" s="1106" t="s">
        <v>87</v>
      </c>
      <c r="B196" s="1098" t="s">
        <v>32</v>
      </c>
      <c r="C196" s="1175" t="s">
        <v>468</v>
      </c>
      <c r="D196" s="1175" t="s">
        <v>468</v>
      </c>
      <c r="E196" s="1176" t="s">
        <v>468</v>
      </c>
      <c r="F196" s="1176" t="s">
        <v>468</v>
      </c>
      <c r="G196" s="1177" t="s">
        <v>72</v>
      </c>
      <c r="H196" s="1178" t="s">
        <v>468</v>
      </c>
      <c r="I196" s="1167" t="s">
        <v>72</v>
      </c>
      <c r="J196" s="1167" t="s">
        <v>72</v>
      </c>
      <c r="K196" s="1167">
        <v>0.19220373596011772</v>
      </c>
      <c r="L196" s="1168" t="s">
        <v>72</v>
      </c>
    </row>
    <row r="197" spans="1:12" ht="15" thickBot="1">
      <c r="A197" s="1102"/>
      <c r="B197" s="1103"/>
      <c r="C197" s="1179"/>
      <c r="D197" s="1179"/>
      <c r="E197" s="1179"/>
      <c r="F197" s="1179"/>
      <c r="G197" s="1180"/>
      <c r="H197" s="1181"/>
      <c r="I197" s="1181"/>
      <c r="J197" s="1181"/>
      <c r="K197" s="1181"/>
      <c r="L197" s="1182"/>
    </row>
    <row r="198" spans="1:12">
      <c r="A198" s="1096" t="s">
        <v>20</v>
      </c>
      <c r="B198" s="1097" t="s">
        <v>24</v>
      </c>
      <c r="C198" s="1159">
        <v>19002.404159864789</v>
      </c>
      <c r="D198" s="1159">
        <v>19070.080972602183</v>
      </c>
      <c r="E198" s="1160">
        <v>19382.452243062085</v>
      </c>
      <c r="F198" s="1160">
        <v>19451.482592054228</v>
      </c>
      <c r="G198" s="1161">
        <v>-0.35488476863116269</v>
      </c>
      <c r="H198" s="1162">
        <v>359.00791556728234</v>
      </c>
      <c r="I198" s="1162">
        <v>-0.6128426696274023</v>
      </c>
      <c r="J198" s="1163">
        <v>0</v>
      </c>
      <c r="K198" s="1163">
        <v>2.2764129977776446</v>
      </c>
      <c r="L198" s="1164">
        <v>-0.44589701515153202</v>
      </c>
    </row>
    <row r="199" spans="1:12">
      <c r="A199" s="1089" t="s">
        <v>20</v>
      </c>
      <c r="B199" s="1098" t="s">
        <v>25</v>
      </c>
      <c r="C199" s="1149">
        <v>18256.573642716292</v>
      </c>
      <c r="D199" s="1149">
        <v>18662.716875252772</v>
      </c>
      <c r="E199" s="1165">
        <v>18621.705115570618</v>
      </c>
      <c r="F199" s="1165">
        <v>19035.971212757828</v>
      </c>
      <c r="G199" s="1151">
        <v>-2.176227798188572</v>
      </c>
      <c r="H199" s="1166">
        <v>341.0519480519481</v>
      </c>
      <c r="I199" s="1152">
        <v>1.6121159207484814</v>
      </c>
      <c r="J199" s="1167">
        <v>-1.2820512820512819</v>
      </c>
      <c r="K199" s="1167">
        <v>0.4624902396540333</v>
      </c>
      <c r="L199" s="1168">
        <v>-9.7774090183633644E-2</v>
      </c>
    </row>
    <row r="200" spans="1:12">
      <c r="A200" s="1089" t="s">
        <v>20</v>
      </c>
      <c r="B200" s="1098" t="s">
        <v>26</v>
      </c>
      <c r="C200" s="1149">
        <v>18904.214377542921</v>
      </c>
      <c r="D200" s="1149">
        <v>18668.250314308894</v>
      </c>
      <c r="E200" s="1165">
        <v>19282.298665093778</v>
      </c>
      <c r="F200" s="1165">
        <v>19041.615320595072</v>
      </c>
      <c r="G200" s="1151">
        <v>1.2639859615186491</v>
      </c>
      <c r="H200" s="1166">
        <v>350.24550898203591</v>
      </c>
      <c r="I200" s="1152">
        <v>-1.6198417743006801</v>
      </c>
      <c r="J200" s="1167">
        <v>3.0864197530864197</v>
      </c>
      <c r="K200" s="1167">
        <v>1.0030632470418643</v>
      </c>
      <c r="L200" s="1168">
        <v>-0.16056266877482872</v>
      </c>
    </row>
    <row r="201" spans="1:12">
      <c r="A201" s="1089" t="s">
        <v>20</v>
      </c>
      <c r="B201" s="1098" t="s">
        <v>31</v>
      </c>
      <c r="C201" s="1149">
        <v>19496.040614663387</v>
      </c>
      <c r="D201" s="1149">
        <v>19707.981280902335</v>
      </c>
      <c r="E201" s="1165">
        <v>19885.961426956655</v>
      </c>
      <c r="F201" s="1165">
        <v>20102.140906520381</v>
      </c>
      <c r="G201" s="1151">
        <v>-1.0754052544403601</v>
      </c>
      <c r="H201" s="1166">
        <v>380.08888888888885</v>
      </c>
      <c r="I201" s="1152">
        <v>-0.4083855387367416</v>
      </c>
      <c r="J201" s="1167">
        <v>-2.877697841726619</v>
      </c>
      <c r="K201" s="1167">
        <v>0.81085951108174659</v>
      </c>
      <c r="L201" s="1168">
        <v>-0.18756025619307026</v>
      </c>
    </row>
    <row r="202" spans="1:12">
      <c r="A202" s="1096" t="s">
        <v>20</v>
      </c>
      <c r="B202" s="1099" t="s">
        <v>27</v>
      </c>
      <c r="C202" s="1169">
        <v>18276.351974887632</v>
      </c>
      <c r="D202" s="1169">
        <v>17999.00869186188</v>
      </c>
      <c r="E202" s="1170">
        <v>18641.879014385384</v>
      </c>
      <c r="F202" s="1170">
        <v>18358.988865699117</v>
      </c>
      <c r="G202" s="1171">
        <v>1.5408808772404816</v>
      </c>
      <c r="H202" s="1172">
        <v>303.06730196545561</v>
      </c>
      <c r="I202" s="1172">
        <v>0.83522615980769677</v>
      </c>
      <c r="J202" s="1173">
        <v>25.862068965517242</v>
      </c>
      <c r="K202" s="1173">
        <v>10.084689771157427</v>
      </c>
      <c r="L202" s="1174">
        <v>0.50273315572860966</v>
      </c>
    </row>
    <row r="203" spans="1:12">
      <c r="A203" s="1089" t="s">
        <v>20</v>
      </c>
      <c r="B203" s="1098" t="s">
        <v>28</v>
      </c>
      <c r="C203" s="1149">
        <v>17693.288880961798</v>
      </c>
      <c r="D203" s="1149">
        <v>17603.778696900448</v>
      </c>
      <c r="E203" s="1165">
        <v>18047.154658581036</v>
      </c>
      <c r="F203" s="1165">
        <v>17955.854270838459</v>
      </c>
      <c r="G203" s="1151">
        <v>0.50847142311048033</v>
      </c>
      <c r="H203" s="1166">
        <v>278.76848874598068</v>
      </c>
      <c r="I203" s="1152">
        <v>-1.3548376187614479</v>
      </c>
      <c r="J203" s="1167">
        <v>7.9861111111111107</v>
      </c>
      <c r="K203" s="1167">
        <v>3.7359601177247881</v>
      </c>
      <c r="L203" s="1168">
        <v>-0.40137647184567582</v>
      </c>
    </row>
    <row r="204" spans="1:12">
      <c r="A204" s="1089" t="s">
        <v>20</v>
      </c>
      <c r="B204" s="1098" t="s">
        <v>29</v>
      </c>
      <c r="C204" s="1149">
        <v>18345.299998855851</v>
      </c>
      <c r="D204" s="1149">
        <v>18129.105507139575</v>
      </c>
      <c r="E204" s="1165">
        <v>18712.205998832967</v>
      </c>
      <c r="F204" s="1165">
        <v>18491.687617282365</v>
      </c>
      <c r="G204" s="1151">
        <v>1.1925270754871806</v>
      </c>
      <c r="H204" s="1166">
        <v>304.17171717171715</v>
      </c>
      <c r="I204" s="1152">
        <v>-0.14852154323678687</v>
      </c>
      <c r="J204" s="1167">
        <v>17.857142857142858</v>
      </c>
      <c r="K204" s="1167">
        <v>4.1624121568862993</v>
      </c>
      <c r="L204" s="1168">
        <v>-6.1118944966882971E-2</v>
      </c>
    </row>
    <row r="205" spans="1:12">
      <c r="A205" s="1089" t="s">
        <v>20</v>
      </c>
      <c r="B205" s="1098" t="s">
        <v>32</v>
      </c>
      <c r="C205" s="1149">
        <v>18970.741091222517</v>
      </c>
      <c r="D205" s="1149">
        <v>18693.886523526224</v>
      </c>
      <c r="E205" s="1165">
        <v>19350.155913046969</v>
      </c>
      <c r="F205" s="1165">
        <v>19067.764253996749</v>
      </c>
      <c r="G205" s="1151">
        <v>1.4809898805573287</v>
      </c>
      <c r="H205" s="1166">
        <v>342.48626373626371</v>
      </c>
      <c r="I205" s="1152">
        <v>-1.3977360195691211</v>
      </c>
      <c r="J205" s="1167">
        <v>114.11764705882352</v>
      </c>
      <c r="K205" s="1167">
        <v>2.1863174965463394</v>
      </c>
      <c r="L205" s="1168">
        <v>0.96522857254116778</v>
      </c>
    </row>
    <row r="206" spans="1:12">
      <c r="A206" s="1096" t="s">
        <v>20</v>
      </c>
      <c r="B206" s="1099" t="s">
        <v>33</v>
      </c>
      <c r="C206" s="1169">
        <v>15564.923313432148</v>
      </c>
      <c r="D206" s="1169">
        <v>15520.933175124093</v>
      </c>
      <c r="E206" s="1170">
        <v>15876.221779700791</v>
      </c>
      <c r="F206" s="1170">
        <v>15831.351838626575</v>
      </c>
      <c r="G206" s="1171">
        <v>0.2834245712658498</v>
      </c>
      <c r="H206" s="1172">
        <v>232.85519125683061</v>
      </c>
      <c r="I206" s="1172">
        <v>0.3092723549147865</v>
      </c>
      <c r="J206" s="1173">
        <v>19.607843137254903</v>
      </c>
      <c r="K206" s="1173">
        <v>4.3966604600876931</v>
      </c>
      <c r="L206" s="1174">
        <v>7.4033366907499953E-4</v>
      </c>
    </row>
    <row r="207" spans="1:12">
      <c r="A207" s="1089" t="s">
        <v>20</v>
      </c>
      <c r="B207" s="1098" t="s">
        <v>73</v>
      </c>
      <c r="C207" s="1189">
        <v>15223.599371548284</v>
      </c>
      <c r="D207" s="1189">
        <v>15129.787386646563</v>
      </c>
      <c r="E207" s="1165">
        <v>15528.07135897925</v>
      </c>
      <c r="F207" s="1165">
        <v>15432.383134379495</v>
      </c>
      <c r="G207" s="1190">
        <v>0.62004826971011007</v>
      </c>
      <c r="H207" s="1166">
        <v>222.39667896678964</v>
      </c>
      <c r="I207" s="1166">
        <v>-0.72257187021560287</v>
      </c>
      <c r="J207" s="1178">
        <v>18.859649122807017</v>
      </c>
      <c r="K207" s="1178">
        <v>3.2554507778244939</v>
      </c>
      <c r="L207" s="1191">
        <v>-1.9940688918790084E-2</v>
      </c>
    </row>
    <row r="208" spans="1:12">
      <c r="A208" s="1089" t="s">
        <v>20</v>
      </c>
      <c r="B208" s="1098" t="s">
        <v>34</v>
      </c>
      <c r="C208" s="1149">
        <v>16182.147687467834</v>
      </c>
      <c r="D208" s="1149">
        <v>16386.769254477469</v>
      </c>
      <c r="E208" s="1165">
        <v>16505.790641217191</v>
      </c>
      <c r="F208" s="1165">
        <v>16714.504639567018</v>
      </c>
      <c r="G208" s="1151">
        <v>-1.248699873855394</v>
      </c>
      <c r="H208" s="1166">
        <v>260.76623376623377</v>
      </c>
      <c r="I208" s="1152">
        <v>3.5978243313572591</v>
      </c>
      <c r="J208" s="1167">
        <v>11.594202898550725</v>
      </c>
      <c r="K208" s="1167">
        <v>0.92498047930806659</v>
      </c>
      <c r="L208" s="1168">
        <v>-6.625641194319043E-2</v>
      </c>
    </row>
    <row r="209" spans="1:12" ht="15" thickBot="1">
      <c r="A209" s="1089" t="s">
        <v>20</v>
      </c>
      <c r="B209" s="1098" t="s">
        <v>35</v>
      </c>
      <c r="C209" s="1149">
        <v>17241.981676829451</v>
      </c>
      <c r="D209" s="1149">
        <v>17427.949462780671</v>
      </c>
      <c r="E209" s="1165">
        <v>17586.821310366042</v>
      </c>
      <c r="F209" s="1165">
        <v>17776.508452036283</v>
      </c>
      <c r="G209" s="1151">
        <v>-1.0670663599775301</v>
      </c>
      <c r="H209" s="1166">
        <v>270.91666666666669</v>
      </c>
      <c r="I209" s="1152">
        <v>-5.8772437753329534</v>
      </c>
      <c r="J209" s="1167">
        <v>100</v>
      </c>
      <c r="K209" s="1167">
        <v>0.21622920295513245</v>
      </c>
      <c r="L209" s="1168">
        <v>8.6937434531055457E-2</v>
      </c>
    </row>
    <row r="210" spans="1:12" ht="15" thickBot="1">
      <c r="A210" s="1102"/>
      <c r="B210" s="1103"/>
      <c r="C210" s="1179"/>
      <c r="D210" s="1179"/>
      <c r="E210" s="1179"/>
      <c r="F210" s="1179"/>
      <c r="G210" s="1180"/>
      <c r="H210" s="1181"/>
      <c r="I210" s="1181"/>
      <c r="J210" s="1181"/>
      <c r="K210" s="1181"/>
      <c r="L210" s="1182"/>
    </row>
    <row r="211" spans="1:12">
      <c r="A211" s="1096" t="s">
        <v>88</v>
      </c>
      <c r="B211" s="1099" t="s">
        <v>21</v>
      </c>
      <c r="C211" s="1169">
        <v>22025.332528881307</v>
      </c>
      <c r="D211" s="1169">
        <v>21974.864906604871</v>
      </c>
      <c r="E211" s="1170">
        <v>22465.839179458933</v>
      </c>
      <c r="F211" s="1170">
        <v>22414.362204736968</v>
      </c>
      <c r="G211" s="1171">
        <v>0.22966067136671095</v>
      </c>
      <c r="H211" s="1172">
        <v>354.3170731707317</v>
      </c>
      <c r="I211" s="1172">
        <v>1.7205239438555615</v>
      </c>
      <c r="J211" s="1173">
        <v>51.851851851851848</v>
      </c>
      <c r="K211" s="1173">
        <v>0.98504414679560326</v>
      </c>
      <c r="L211" s="1174">
        <v>0.20929353625114122</v>
      </c>
    </row>
    <row r="212" spans="1:12">
      <c r="A212" s="1089" t="s">
        <v>88</v>
      </c>
      <c r="B212" s="1098" t="s">
        <v>22</v>
      </c>
      <c r="C212" s="1149">
        <v>22057.62256870342</v>
      </c>
      <c r="D212" s="1149">
        <v>22056.233214931945</v>
      </c>
      <c r="E212" s="1165">
        <v>22498.77502007749</v>
      </c>
      <c r="F212" s="1165">
        <v>22497.357879230585</v>
      </c>
      <c r="G212" s="1151">
        <v>6.299143457254389E-3</v>
      </c>
      <c r="H212" s="1166">
        <v>322.61363636363643</v>
      </c>
      <c r="I212" s="1152">
        <v>2.1177811718352526</v>
      </c>
      <c r="J212" s="1167">
        <v>238.46153846153845</v>
      </c>
      <c r="K212" s="1167">
        <v>0.26428013694516189</v>
      </c>
      <c r="L212" s="1168">
        <v>0.17090274863888405</v>
      </c>
    </row>
    <row r="213" spans="1:12">
      <c r="A213" s="1089" t="s">
        <v>88</v>
      </c>
      <c r="B213" s="1098" t="s">
        <v>23</v>
      </c>
      <c r="C213" s="1149">
        <v>22114.049687055296</v>
      </c>
      <c r="D213" s="1149">
        <v>21878.796196127729</v>
      </c>
      <c r="E213" s="1165">
        <v>22556.330680796404</v>
      </c>
      <c r="F213" s="1165">
        <v>22316.372120050284</v>
      </c>
      <c r="G213" s="1151">
        <v>1.0752579292694586</v>
      </c>
      <c r="H213" s="1166">
        <v>362.58904109589042</v>
      </c>
      <c r="I213" s="1152">
        <v>4.8340407945377697</v>
      </c>
      <c r="J213" s="1167">
        <v>58.695652173913047</v>
      </c>
      <c r="K213" s="1167">
        <v>0.43846477265901856</v>
      </c>
      <c r="L213" s="1168">
        <v>0.10805247557526626</v>
      </c>
    </row>
    <row r="214" spans="1:12">
      <c r="A214" s="1089" t="s">
        <v>88</v>
      </c>
      <c r="B214" s="1098" t="s">
        <v>30</v>
      </c>
      <c r="C214" s="1149">
        <v>21864.439868082056</v>
      </c>
      <c r="D214" s="1149">
        <v>22042.713647736109</v>
      </c>
      <c r="E214" s="1165">
        <v>22301.728665443698</v>
      </c>
      <c r="F214" s="1165">
        <v>22483.567920690832</v>
      </c>
      <c r="G214" s="1151">
        <v>-0.80876512076979523</v>
      </c>
      <c r="H214" s="1166">
        <v>371.14893617021283</v>
      </c>
      <c r="I214" s="1152">
        <v>3.31949705908663</v>
      </c>
      <c r="J214" s="1167">
        <v>-4.0816326530612246</v>
      </c>
      <c r="K214" s="1167">
        <v>0.28229923719142291</v>
      </c>
      <c r="L214" s="1168">
        <v>-6.9661687963008923E-2</v>
      </c>
    </row>
    <row r="215" spans="1:12">
      <c r="A215" s="1096" t="s">
        <v>88</v>
      </c>
      <c r="B215" s="1099" t="s">
        <v>24</v>
      </c>
      <c r="C215" s="1169">
        <v>21594.659117806652</v>
      </c>
      <c r="D215" s="1169">
        <v>21502.684287056913</v>
      </c>
      <c r="E215" s="1170">
        <v>22026.552300162784</v>
      </c>
      <c r="F215" s="1170">
        <v>21932.737972798051</v>
      </c>
      <c r="G215" s="1171">
        <v>0.42773650732109025</v>
      </c>
      <c r="H215" s="1172">
        <v>311.75540765391014</v>
      </c>
      <c r="I215" s="1172">
        <v>-0.60531424630001729</v>
      </c>
      <c r="J215" s="1173">
        <v>20.200000000000003</v>
      </c>
      <c r="K215" s="1173">
        <v>3.6098264160009608</v>
      </c>
      <c r="L215" s="1174">
        <v>1.8388404221044041E-2</v>
      </c>
    </row>
    <row r="216" spans="1:12">
      <c r="A216" s="1089" t="s">
        <v>88</v>
      </c>
      <c r="B216" s="1098" t="s">
        <v>25</v>
      </c>
      <c r="C216" s="1149">
        <v>20893.574214746492</v>
      </c>
      <c r="D216" s="1149">
        <v>20509.376599763076</v>
      </c>
      <c r="E216" s="1165">
        <v>21311.445699041422</v>
      </c>
      <c r="F216" s="1165">
        <v>20919.564131758339</v>
      </c>
      <c r="G216" s="1151">
        <v>1.8732778790938593</v>
      </c>
      <c r="H216" s="1166">
        <v>276.45</v>
      </c>
      <c r="I216" s="1152">
        <v>0.69990112920851566</v>
      </c>
      <c r="J216" s="1167">
        <v>42.857142857142854</v>
      </c>
      <c r="K216" s="1167">
        <v>0.60063667487536787</v>
      </c>
      <c r="L216" s="1168">
        <v>9.7835353226179533E-2</v>
      </c>
    </row>
    <row r="217" spans="1:12">
      <c r="A217" s="1089" t="s">
        <v>88</v>
      </c>
      <c r="B217" s="1098" t="s">
        <v>26</v>
      </c>
      <c r="C217" s="1149">
        <v>21777.499633170886</v>
      </c>
      <c r="D217" s="1149">
        <v>21594.521938807749</v>
      </c>
      <c r="E217" s="1165">
        <v>22213.049625834305</v>
      </c>
      <c r="F217" s="1165">
        <v>22026.412377583903</v>
      </c>
      <c r="G217" s="1151">
        <v>0.84733385106482584</v>
      </c>
      <c r="H217" s="1166">
        <v>306.87781350482317</v>
      </c>
      <c r="I217" s="1152">
        <v>0.90168879157249782</v>
      </c>
      <c r="J217" s="1167">
        <v>23.904382470119522</v>
      </c>
      <c r="K217" s="1167">
        <v>1.867980058862394</v>
      </c>
      <c r="L217" s="1168">
        <v>6.5078176948875965E-2</v>
      </c>
    </row>
    <row r="218" spans="1:12">
      <c r="A218" s="1089" t="s">
        <v>88</v>
      </c>
      <c r="B218" s="1098" t="s">
        <v>31</v>
      </c>
      <c r="C218" s="1149">
        <v>21624.704950933872</v>
      </c>
      <c r="D218" s="1149">
        <v>21699.800280779502</v>
      </c>
      <c r="E218" s="1165">
        <v>22057.199049952549</v>
      </c>
      <c r="F218" s="1165">
        <v>22133.796286395092</v>
      </c>
      <c r="G218" s="1151">
        <v>-0.34606461291787138</v>
      </c>
      <c r="H218" s="1166">
        <v>338.32105263157899</v>
      </c>
      <c r="I218" s="1152">
        <v>-1.1628991691920494</v>
      </c>
      <c r="J218" s="1167">
        <v>6.1452513966480442</v>
      </c>
      <c r="K218" s="1167">
        <v>1.141209682263199</v>
      </c>
      <c r="L218" s="1168">
        <v>-0.14452512595401124</v>
      </c>
    </row>
    <row r="219" spans="1:12">
      <c r="A219" s="1096" t="s">
        <v>88</v>
      </c>
      <c r="B219" s="1099" t="s">
        <v>27</v>
      </c>
      <c r="C219" s="1169">
        <v>20045.978422946024</v>
      </c>
      <c r="D219" s="1169">
        <v>19905.69864189572</v>
      </c>
      <c r="E219" s="1170">
        <v>20446.897991404945</v>
      </c>
      <c r="F219" s="1170">
        <v>20303.812614733633</v>
      </c>
      <c r="G219" s="1171">
        <v>0.70472171599673139</v>
      </c>
      <c r="H219" s="1172">
        <v>272.69627507163324</v>
      </c>
      <c r="I219" s="1172">
        <v>1.4964382471888276</v>
      </c>
      <c r="J219" s="1173">
        <v>29.099876695437732</v>
      </c>
      <c r="K219" s="1173">
        <v>6.2886659859451024</v>
      </c>
      <c r="L219" s="1174">
        <v>0.46335353083807718</v>
      </c>
    </row>
    <row r="220" spans="1:12">
      <c r="A220" s="1089" t="s">
        <v>88</v>
      </c>
      <c r="B220" s="1098" t="s">
        <v>28</v>
      </c>
      <c r="C220" s="1149">
        <v>19185.556061814765</v>
      </c>
      <c r="D220" s="1149">
        <v>19034.238151543672</v>
      </c>
      <c r="E220" s="1165">
        <v>19569.267183051059</v>
      </c>
      <c r="F220" s="1165">
        <v>19414.922914574545</v>
      </c>
      <c r="G220" s="1151">
        <v>0.79497749826577868</v>
      </c>
      <c r="H220" s="1166">
        <v>231.22832369942196</v>
      </c>
      <c r="I220" s="1152">
        <v>-2.0267999738883025</v>
      </c>
      <c r="J220" s="1167">
        <v>36.220472440944881</v>
      </c>
      <c r="K220" s="1167">
        <v>2.0782028950687725</v>
      </c>
      <c r="L220" s="1168">
        <v>0.25375238508457487</v>
      </c>
    </row>
    <row r="221" spans="1:12">
      <c r="A221" s="1089" t="s">
        <v>88</v>
      </c>
      <c r="B221" s="1098" t="s">
        <v>29</v>
      </c>
      <c r="C221" s="1149">
        <v>20412.58084043513</v>
      </c>
      <c r="D221" s="1149">
        <v>20244.492617433181</v>
      </c>
      <c r="E221" s="1165">
        <v>20820.832457243832</v>
      </c>
      <c r="F221" s="1165">
        <v>20649.382469781845</v>
      </c>
      <c r="G221" s="1151">
        <v>0.83029111264167599</v>
      </c>
      <c r="H221" s="1166">
        <v>288.10303030303032</v>
      </c>
      <c r="I221" s="1152">
        <v>6.0096974639551908</v>
      </c>
      <c r="J221" s="1152">
        <v>30.606860158311346</v>
      </c>
      <c r="K221" s="1152">
        <v>2.9731515406330713</v>
      </c>
      <c r="L221" s="1153">
        <v>0.25084152770389467</v>
      </c>
    </row>
    <row r="222" spans="1:12" ht="15" thickBot="1">
      <c r="A222" s="1107" t="s">
        <v>88</v>
      </c>
      <c r="B222" s="1108" t="s">
        <v>32</v>
      </c>
      <c r="C222" s="1154">
        <v>20309.211226446474</v>
      </c>
      <c r="D222" s="1154">
        <v>20221.366614174971</v>
      </c>
      <c r="E222" s="1192">
        <v>20715.395450975404</v>
      </c>
      <c r="F222" s="1192">
        <v>20625.793946458471</v>
      </c>
      <c r="G222" s="1156">
        <v>0.43441481452556774</v>
      </c>
      <c r="H222" s="1193">
        <v>305.32524271844665</v>
      </c>
      <c r="I222" s="1157">
        <v>-1.0921358304515179</v>
      </c>
      <c r="J222" s="1157">
        <v>15.730337078651685</v>
      </c>
      <c r="K222" s="1157">
        <v>1.2373115502432579</v>
      </c>
      <c r="L222" s="1158">
        <v>-4.1240381950392591E-2</v>
      </c>
    </row>
    <row r="223" spans="1:12">
      <c r="A223" s="1109"/>
      <c r="B223" s="1109"/>
      <c r="C223" s="1194"/>
      <c r="D223" s="1194"/>
      <c r="E223" s="1194"/>
      <c r="F223" s="1194"/>
      <c r="G223" s="1195"/>
      <c r="H223" s="1195"/>
      <c r="I223" s="1195"/>
      <c r="J223" s="1195"/>
      <c r="K223" s="1195"/>
      <c r="L223" s="1196"/>
    </row>
    <row r="224" spans="1:12">
      <c r="C224" s="1196"/>
      <c r="D224" s="1196"/>
      <c r="E224" s="1196"/>
      <c r="F224" s="1196"/>
      <c r="G224" s="1196"/>
      <c r="H224" s="1196"/>
      <c r="I224" s="1196"/>
      <c r="J224" s="1196"/>
      <c r="K224" s="1196"/>
      <c r="L224" s="1196"/>
    </row>
    <row r="225" spans="1:12" ht="15" thickBot="1">
      <c r="C225" s="1196"/>
      <c r="D225" s="1196"/>
      <c r="E225" s="1196"/>
      <c r="F225" s="1196"/>
      <c r="G225" s="1196"/>
      <c r="H225" s="1196"/>
      <c r="I225" s="1196"/>
      <c r="J225" s="1196"/>
      <c r="K225" s="1196"/>
      <c r="L225" s="1197"/>
    </row>
    <row r="226" spans="1:12" ht="21" thickBot="1">
      <c r="A226" s="1062" t="s">
        <v>223</v>
      </c>
      <c r="B226" s="1063"/>
      <c r="C226" s="1198"/>
      <c r="D226" s="1198"/>
      <c r="E226" s="1198"/>
      <c r="F226" s="1198"/>
      <c r="G226" s="1198"/>
      <c r="H226" s="1198"/>
      <c r="I226" s="1198"/>
      <c r="J226" s="1198"/>
      <c r="K226" s="1198"/>
      <c r="L226" s="1199"/>
    </row>
    <row r="227" spans="1:12" ht="14.5" customHeight="1">
      <c r="A227" s="1065"/>
      <c r="B227" s="1066"/>
      <c r="C227" s="1200" t="s">
        <v>5</v>
      </c>
      <c r="D227" s="1200"/>
      <c r="E227" s="1200"/>
      <c r="F227" s="1200"/>
      <c r="G227" s="1201"/>
      <c r="H227" s="1247" t="s">
        <v>6</v>
      </c>
      <c r="I227" s="1248"/>
      <c r="J227" s="1202" t="s">
        <v>7</v>
      </c>
      <c r="K227" s="1203" t="s">
        <v>8</v>
      </c>
      <c r="L227" s="1204"/>
    </row>
    <row r="228" spans="1:12" ht="15" customHeight="1">
      <c r="A228" s="1072" t="s">
        <v>9</v>
      </c>
      <c r="B228" s="1073" t="s">
        <v>10</v>
      </c>
      <c r="C228" s="1205" t="s">
        <v>36</v>
      </c>
      <c r="D228" s="1205"/>
      <c r="E228" s="1206" t="s">
        <v>37</v>
      </c>
      <c r="F228" s="1207"/>
      <c r="G228" s="1208"/>
      <c r="H228" s="1249" t="s">
        <v>11</v>
      </c>
      <c r="I228" s="1250"/>
      <c r="J228" s="1209" t="s">
        <v>12</v>
      </c>
      <c r="K228" s="1210" t="s">
        <v>13</v>
      </c>
      <c r="L228" s="1211"/>
    </row>
    <row r="229" spans="1:12" ht="26.5" thickBot="1">
      <c r="A229" s="1081" t="s">
        <v>14</v>
      </c>
      <c r="B229" s="1082" t="s">
        <v>15</v>
      </c>
      <c r="C229" s="1120" t="s">
        <v>530</v>
      </c>
      <c r="D229" s="1121" t="s">
        <v>518</v>
      </c>
      <c r="E229" s="1122" t="s">
        <v>530</v>
      </c>
      <c r="F229" s="1123" t="s">
        <v>518</v>
      </c>
      <c r="G229" s="1124" t="s">
        <v>16</v>
      </c>
      <c r="H229" s="1125" t="s">
        <v>530</v>
      </c>
      <c r="I229" s="1126" t="s">
        <v>16</v>
      </c>
      <c r="J229" s="1127" t="s">
        <v>16</v>
      </c>
      <c r="K229" s="1120" t="s">
        <v>530</v>
      </c>
      <c r="L229" s="1128" t="s">
        <v>17</v>
      </c>
    </row>
    <row r="230" spans="1:12" ht="15" thickBot="1">
      <c r="A230" s="1083" t="s">
        <v>18</v>
      </c>
      <c r="B230" s="1084" t="s">
        <v>19</v>
      </c>
      <c r="C230" s="1129">
        <v>20883.447299462699</v>
      </c>
      <c r="D230" s="1129">
        <v>20479.552167311089</v>
      </c>
      <c r="E230" s="1130">
        <v>21301.116245451954</v>
      </c>
      <c r="F230" s="1131">
        <v>20889.143210657312</v>
      </c>
      <c r="G230" s="1132">
        <v>1.9721873254450202</v>
      </c>
      <c r="H230" s="1133">
        <v>333.27048176736758</v>
      </c>
      <c r="I230" s="1133">
        <v>2.23905856448259</v>
      </c>
      <c r="J230" s="1134">
        <v>19.38353987925008</v>
      </c>
      <c r="K230" s="1133">
        <v>22.565919875067571</v>
      </c>
      <c r="L230" s="1135" t="s">
        <v>19</v>
      </c>
    </row>
    <row r="231" spans="1:12" ht="15" thickBot="1">
      <c r="A231" s="1085"/>
      <c r="B231" s="1086"/>
      <c r="C231" s="1136"/>
      <c r="D231" s="1136"/>
      <c r="E231" s="1136"/>
      <c r="F231" s="1136"/>
      <c r="G231" s="1137"/>
      <c r="H231" s="1134"/>
      <c r="I231" s="1134"/>
      <c r="J231" s="1134"/>
      <c r="K231" s="1134"/>
      <c r="L231" s="1138"/>
    </row>
    <row r="232" spans="1:12">
      <c r="A232" s="1087" t="s">
        <v>79</v>
      </c>
      <c r="B232" s="1088" t="s">
        <v>19</v>
      </c>
      <c r="C232" s="1139" t="s">
        <v>72</v>
      </c>
      <c r="D232" s="1139" t="s">
        <v>72</v>
      </c>
      <c r="E232" s="1140" t="s">
        <v>72</v>
      </c>
      <c r="F232" s="1140" t="s">
        <v>72</v>
      </c>
      <c r="G232" s="1141" t="s">
        <v>72</v>
      </c>
      <c r="H232" s="1142" t="s">
        <v>72</v>
      </c>
      <c r="I232" s="1142" t="s">
        <v>72</v>
      </c>
      <c r="J232" s="1142" t="s">
        <v>72</v>
      </c>
      <c r="K232" s="1142" t="s">
        <v>72</v>
      </c>
      <c r="L232" s="1143" t="s">
        <v>72</v>
      </c>
    </row>
    <row r="233" spans="1:12">
      <c r="A233" s="1089" t="s">
        <v>80</v>
      </c>
      <c r="B233" s="1090" t="s">
        <v>19</v>
      </c>
      <c r="C233" s="1144">
        <v>22171.486235376175</v>
      </c>
      <c r="D233" s="1144">
        <v>21706.008261941999</v>
      </c>
      <c r="E233" s="1145">
        <v>22614.915960083697</v>
      </c>
      <c r="F233" s="1145">
        <v>22140.12842718084</v>
      </c>
      <c r="G233" s="1146">
        <v>2.1444660290225492</v>
      </c>
      <c r="H233" s="1147">
        <v>371.54659459459458</v>
      </c>
      <c r="I233" s="1147">
        <v>3.0342497748511268</v>
      </c>
      <c r="J233" s="1147">
        <v>30.557515878616798</v>
      </c>
      <c r="K233" s="1147">
        <v>11.111778485194305</v>
      </c>
      <c r="L233" s="1148">
        <v>0.93364315981002122</v>
      </c>
    </row>
    <row r="234" spans="1:12">
      <c r="A234" s="1091" t="s">
        <v>81</v>
      </c>
      <c r="B234" s="1092" t="s">
        <v>19</v>
      </c>
      <c r="C234" s="1149">
        <v>21491.089787756529</v>
      </c>
      <c r="D234" s="1149">
        <v>21290.156291031708</v>
      </c>
      <c r="E234" s="1150">
        <v>21920.911583511661</v>
      </c>
      <c r="F234" s="1150">
        <v>21715.959416852344</v>
      </c>
      <c r="G234" s="1151">
        <v>0.94378591673120948</v>
      </c>
      <c r="H234" s="1152">
        <v>411.06481481481484</v>
      </c>
      <c r="I234" s="1152">
        <v>-0.53056782314792206</v>
      </c>
      <c r="J234" s="1152">
        <v>6.9306930693069315</v>
      </c>
      <c r="K234" s="1152">
        <v>0.64868760886539734</v>
      </c>
      <c r="L234" s="1153">
        <v>-7.6782869514145813E-2</v>
      </c>
    </row>
    <row r="235" spans="1:12">
      <c r="A235" s="1091" t="s">
        <v>82</v>
      </c>
      <c r="B235" s="1092" t="s">
        <v>19</v>
      </c>
      <c r="C235" s="1149" t="s">
        <v>72</v>
      </c>
      <c r="D235" s="1149" t="s">
        <v>72</v>
      </c>
      <c r="E235" s="1150" t="s">
        <v>72</v>
      </c>
      <c r="F235" s="1150" t="s">
        <v>72</v>
      </c>
      <c r="G235" s="1151" t="s">
        <v>72</v>
      </c>
      <c r="H235" s="1152" t="s">
        <v>72</v>
      </c>
      <c r="I235" s="1152" t="s">
        <v>72</v>
      </c>
      <c r="J235" s="1152" t="s">
        <v>72</v>
      </c>
      <c r="K235" s="1152" t="s">
        <v>72</v>
      </c>
      <c r="L235" s="1153" t="s">
        <v>72</v>
      </c>
    </row>
    <row r="236" spans="1:12">
      <c r="A236" s="1091" t="s">
        <v>71</v>
      </c>
      <c r="B236" s="1092" t="s">
        <v>19</v>
      </c>
      <c r="C236" s="1149">
        <v>18253.163057784121</v>
      </c>
      <c r="D236" s="1149">
        <v>18361.225664626076</v>
      </c>
      <c r="E236" s="1150">
        <v>18618.226318939804</v>
      </c>
      <c r="F236" s="1150">
        <v>18728.450177918599</v>
      </c>
      <c r="G236" s="1151">
        <v>-0.58853700082857352</v>
      </c>
      <c r="H236" s="1152">
        <v>285.16584564860426</v>
      </c>
      <c r="I236" s="1152">
        <v>-3.7548502413481274E-2</v>
      </c>
      <c r="J236" s="1152">
        <v>4.5493562231759652</v>
      </c>
      <c r="K236" s="1152">
        <v>7.3157546999819818</v>
      </c>
      <c r="L236" s="1153">
        <v>-1.0522958674652241</v>
      </c>
    </row>
    <row r="237" spans="1:12" ht="15" thickBot="1">
      <c r="A237" s="1093" t="s">
        <v>83</v>
      </c>
      <c r="B237" s="1094" t="s">
        <v>19</v>
      </c>
      <c r="C237" s="1154">
        <v>20890.784832682966</v>
      </c>
      <c r="D237" s="1154">
        <v>20788.757155468491</v>
      </c>
      <c r="E237" s="1155">
        <v>21308.600529336625</v>
      </c>
      <c r="F237" s="1155">
        <v>21204.532298577862</v>
      </c>
      <c r="G237" s="1156">
        <v>0.4907829575931873</v>
      </c>
      <c r="H237" s="1157">
        <v>297.77796901893288</v>
      </c>
      <c r="I237" s="1157">
        <v>-1.8504996485253995</v>
      </c>
      <c r="J237" s="1157">
        <v>25.21551724137931</v>
      </c>
      <c r="K237" s="1157">
        <v>3.4896990810258877</v>
      </c>
      <c r="L237" s="1158">
        <v>0.15684460609412509</v>
      </c>
    </row>
    <row r="238" spans="1:12" ht="15" thickBot="1">
      <c r="A238" s="1085"/>
      <c r="B238" s="1095"/>
      <c r="C238" s="1136"/>
      <c r="D238" s="1136"/>
      <c r="E238" s="1136"/>
      <c r="F238" s="1136"/>
      <c r="G238" s="1137"/>
      <c r="H238" s="1134"/>
      <c r="I238" s="1134"/>
      <c r="J238" s="1134"/>
      <c r="K238" s="1134"/>
      <c r="L238" s="1138"/>
    </row>
    <row r="239" spans="1:12">
      <c r="A239" s="1096" t="s">
        <v>84</v>
      </c>
      <c r="B239" s="1097" t="s">
        <v>21</v>
      </c>
      <c r="C239" s="1159" t="s">
        <v>72</v>
      </c>
      <c r="D239" s="1159" t="s">
        <v>72</v>
      </c>
      <c r="E239" s="1160" t="s">
        <v>72</v>
      </c>
      <c r="F239" s="1160" t="s">
        <v>72</v>
      </c>
      <c r="G239" s="1161" t="s">
        <v>72</v>
      </c>
      <c r="H239" s="1162" t="s">
        <v>72</v>
      </c>
      <c r="I239" s="1162" t="s">
        <v>72</v>
      </c>
      <c r="J239" s="1163" t="s">
        <v>72</v>
      </c>
      <c r="K239" s="1163" t="s">
        <v>72</v>
      </c>
      <c r="L239" s="1164" t="s">
        <v>72</v>
      </c>
    </row>
    <row r="240" spans="1:12">
      <c r="A240" s="1089" t="s">
        <v>84</v>
      </c>
      <c r="B240" s="1098" t="s">
        <v>22</v>
      </c>
      <c r="C240" s="1149" t="s">
        <v>72</v>
      </c>
      <c r="D240" s="1149" t="s">
        <v>72</v>
      </c>
      <c r="E240" s="1165" t="s">
        <v>72</v>
      </c>
      <c r="F240" s="1165" t="s">
        <v>72</v>
      </c>
      <c r="G240" s="1151" t="s">
        <v>72</v>
      </c>
      <c r="H240" s="1166" t="s">
        <v>72</v>
      </c>
      <c r="I240" s="1152" t="s">
        <v>72</v>
      </c>
      <c r="J240" s="1167" t="s">
        <v>72</v>
      </c>
      <c r="K240" s="1167" t="s">
        <v>72</v>
      </c>
      <c r="L240" s="1168" t="s">
        <v>72</v>
      </c>
    </row>
    <row r="241" spans="1:12">
      <c r="A241" s="1089" t="s">
        <v>84</v>
      </c>
      <c r="B241" s="1098" t="s">
        <v>23</v>
      </c>
      <c r="C241" s="1149" t="s">
        <v>72</v>
      </c>
      <c r="D241" s="1149" t="s">
        <v>72</v>
      </c>
      <c r="E241" s="1165" t="s">
        <v>72</v>
      </c>
      <c r="F241" s="1165" t="s">
        <v>72</v>
      </c>
      <c r="G241" s="1151" t="s">
        <v>72</v>
      </c>
      <c r="H241" s="1166" t="s">
        <v>72</v>
      </c>
      <c r="I241" s="1152" t="s">
        <v>72</v>
      </c>
      <c r="J241" s="1167" t="s">
        <v>72</v>
      </c>
      <c r="K241" s="1167" t="s">
        <v>72</v>
      </c>
      <c r="L241" s="1168" t="s">
        <v>72</v>
      </c>
    </row>
    <row r="242" spans="1:12">
      <c r="A242" s="1096" t="s">
        <v>84</v>
      </c>
      <c r="B242" s="1099" t="s">
        <v>24</v>
      </c>
      <c r="C242" s="1169" t="s">
        <v>72</v>
      </c>
      <c r="D242" s="1169" t="s">
        <v>72</v>
      </c>
      <c r="E242" s="1170" t="s">
        <v>72</v>
      </c>
      <c r="F242" s="1170" t="s">
        <v>72</v>
      </c>
      <c r="G242" s="1171" t="s">
        <v>72</v>
      </c>
      <c r="H242" s="1172" t="s">
        <v>72</v>
      </c>
      <c r="I242" s="1172" t="s">
        <v>72</v>
      </c>
      <c r="J242" s="1173" t="s">
        <v>72</v>
      </c>
      <c r="K242" s="1173" t="s">
        <v>72</v>
      </c>
      <c r="L242" s="1174" t="s">
        <v>72</v>
      </c>
    </row>
    <row r="243" spans="1:12">
      <c r="A243" s="1089" t="s">
        <v>84</v>
      </c>
      <c r="B243" s="1098" t="s">
        <v>25</v>
      </c>
      <c r="C243" s="1149" t="s">
        <v>72</v>
      </c>
      <c r="D243" s="1149" t="s">
        <v>72</v>
      </c>
      <c r="E243" s="1165" t="s">
        <v>72</v>
      </c>
      <c r="F243" s="1165" t="s">
        <v>72</v>
      </c>
      <c r="G243" s="1151" t="s">
        <v>72</v>
      </c>
      <c r="H243" s="1166" t="s">
        <v>72</v>
      </c>
      <c r="I243" s="1152" t="s">
        <v>72</v>
      </c>
      <c r="J243" s="1167" t="s">
        <v>72</v>
      </c>
      <c r="K243" s="1167" t="s">
        <v>72</v>
      </c>
      <c r="L243" s="1168" t="s">
        <v>72</v>
      </c>
    </row>
    <row r="244" spans="1:12">
      <c r="A244" s="1089" t="s">
        <v>84</v>
      </c>
      <c r="B244" s="1098" t="s">
        <v>26</v>
      </c>
      <c r="C244" s="1149" t="s">
        <v>72</v>
      </c>
      <c r="D244" s="1149" t="s">
        <v>72</v>
      </c>
      <c r="E244" s="1165" t="s">
        <v>72</v>
      </c>
      <c r="F244" s="1165" t="s">
        <v>72</v>
      </c>
      <c r="G244" s="1151" t="s">
        <v>72</v>
      </c>
      <c r="H244" s="1166" t="s">
        <v>72</v>
      </c>
      <c r="I244" s="1152" t="s">
        <v>72</v>
      </c>
      <c r="J244" s="1167" t="s">
        <v>72</v>
      </c>
      <c r="K244" s="1167" t="s">
        <v>72</v>
      </c>
      <c r="L244" s="1168" t="s">
        <v>72</v>
      </c>
    </row>
    <row r="245" spans="1:12">
      <c r="A245" s="1096" t="s">
        <v>84</v>
      </c>
      <c r="B245" s="1099" t="s">
        <v>27</v>
      </c>
      <c r="C245" s="1169" t="s">
        <v>72</v>
      </c>
      <c r="D245" s="1169" t="s">
        <v>72</v>
      </c>
      <c r="E245" s="1170" t="s">
        <v>72</v>
      </c>
      <c r="F245" s="1170" t="s">
        <v>72</v>
      </c>
      <c r="G245" s="1171" t="s">
        <v>72</v>
      </c>
      <c r="H245" s="1172" t="s">
        <v>72</v>
      </c>
      <c r="I245" s="1172" t="s">
        <v>72</v>
      </c>
      <c r="J245" s="1173" t="s">
        <v>72</v>
      </c>
      <c r="K245" s="1173" t="s">
        <v>72</v>
      </c>
      <c r="L245" s="1174" t="s">
        <v>72</v>
      </c>
    </row>
    <row r="246" spans="1:12">
      <c r="A246" s="1089" t="s">
        <v>84</v>
      </c>
      <c r="B246" s="1098" t="s">
        <v>28</v>
      </c>
      <c r="C246" s="1149" t="s">
        <v>72</v>
      </c>
      <c r="D246" s="1149" t="s">
        <v>72</v>
      </c>
      <c r="E246" s="1165" t="s">
        <v>72</v>
      </c>
      <c r="F246" s="1165" t="s">
        <v>72</v>
      </c>
      <c r="G246" s="1151" t="s">
        <v>72</v>
      </c>
      <c r="H246" s="1166" t="s">
        <v>72</v>
      </c>
      <c r="I246" s="1152" t="s">
        <v>72</v>
      </c>
      <c r="J246" s="1167" t="s">
        <v>72</v>
      </c>
      <c r="K246" s="1167" t="s">
        <v>72</v>
      </c>
      <c r="L246" s="1168" t="s">
        <v>72</v>
      </c>
    </row>
    <row r="247" spans="1:12" ht="15" thickBot="1">
      <c r="A247" s="1100" t="s">
        <v>84</v>
      </c>
      <c r="B247" s="1101" t="s">
        <v>29</v>
      </c>
      <c r="C247" s="1175" t="s">
        <v>72</v>
      </c>
      <c r="D247" s="1175" t="s">
        <v>72</v>
      </c>
      <c r="E247" s="1176" t="s">
        <v>72</v>
      </c>
      <c r="F247" s="1176" t="s">
        <v>72</v>
      </c>
      <c r="G247" s="1177" t="s">
        <v>72</v>
      </c>
      <c r="H247" s="1178" t="s">
        <v>72</v>
      </c>
      <c r="I247" s="1167" t="s">
        <v>72</v>
      </c>
      <c r="J247" s="1167" t="s">
        <v>72</v>
      </c>
      <c r="K247" s="1167" t="s">
        <v>72</v>
      </c>
      <c r="L247" s="1168" t="s">
        <v>72</v>
      </c>
    </row>
    <row r="248" spans="1:12" ht="15" thickBot="1">
      <c r="A248" s="1085"/>
      <c r="B248" s="1095"/>
      <c r="C248" s="1136"/>
      <c r="D248" s="1136"/>
      <c r="E248" s="1136"/>
      <c r="F248" s="1136"/>
      <c r="G248" s="1137"/>
      <c r="H248" s="1134"/>
      <c r="I248" s="1134"/>
      <c r="J248" s="1134"/>
      <c r="K248" s="1134"/>
      <c r="L248" s="1138"/>
    </row>
    <row r="249" spans="1:12">
      <c r="A249" s="1096" t="s">
        <v>85</v>
      </c>
      <c r="B249" s="1097" t="s">
        <v>21</v>
      </c>
      <c r="C249" s="1159">
        <v>23554.987216640449</v>
      </c>
      <c r="D249" s="1159">
        <v>22600.784528445525</v>
      </c>
      <c r="E249" s="1160">
        <v>24026.086960973258</v>
      </c>
      <c r="F249" s="1160">
        <v>23052.800219014436</v>
      </c>
      <c r="G249" s="1161">
        <v>4.2219892278250626</v>
      </c>
      <c r="H249" s="1162">
        <v>420.35443037974682</v>
      </c>
      <c r="I249" s="1162">
        <v>3.2229230068069139</v>
      </c>
      <c r="J249" s="1163">
        <v>-46.621621621621621</v>
      </c>
      <c r="K249" s="1163">
        <v>0.47450297315154061</v>
      </c>
      <c r="L249" s="1164">
        <v>-0.58856267833531462</v>
      </c>
    </row>
    <row r="250" spans="1:12">
      <c r="A250" s="1089" t="s">
        <v>85</v>
      </c>
      <c r="B250" s="1098" t="s">
        <v>22</v>
      </c>
      <c r="C250" s="1149">
        <v>23498.583826368882</v>
      </c>
      <c r="D250" s="1149" t="s">
        <v>468</v>
      </c>
      <c r="E250" s="1165">
        <v>23968.555502896259</v>
      </c>
      <c r="F250" s="1165" t="s">
        <v>468</v>
      </c>
      <c r="G250" s="1151" t="s">
        <v>72</v>
      </c>
      <c r="H250" s="1166">
        <v>414.32727272727271</v>
      </c>
      <c r="I250" s="1152" t="s">
        <v>72</v>
      </c>
      <c r="J250" s="1167" t="s">
        <v>72</v>
      </c>
      <c r="K250" s="1167">
        <v>0.33035017118145232</v>
      </c>
      <c r="L250" s="1168" t="s">
        <v>72</v>
      </c>
    </row>
    <row r="251" spans="1:12">
      <c r="A251" s="1089" t="s">
        <v>85</v>
      </c>
      <c r="B251" s="1098" t="s">
        <v>23</v>
      </c>
      <c r="C251" s="1149" t="s">
        <v>468</v>
      </c>
      <c r="D251" s="1149">
        <v>22072.240490355147</v>
      </c>
      <c r="E251" s="1165" t="s">
        <v>468</v>
      </c>
      <c r="F251" s="1165">
        <v>22513.685300162251</v>
      </c>
      <c r="G251" s="1151" t="s">
        <v>72</v>
      </c>
      <c r="H251" s="1166" t="s">
        <v>468</v>
      </c>
      <c r="I251" s="1152" t="s">
        <v>72</v>
      </c>
      <c r="J251" s="1167" t="s">
        <v>72</v>
      </c>
      <c r="K251" s="1167">
        <v>0.14415280197008828</v>
      </c>
      <c r="L251" s="1168" t="s">
        <v>72</v>
      </c>
    </row>
    <row r="252" spans="1:12">
      <c r="A252" s="1096" t="s">
        <v>85</v>
      </c>
      <c r="B252" s="1099" t="s">
        <v>24</v>
      </c>
      <c r="C252" s="1169">
        <v>22251.330889773963</v>
      </c>
      <c r="D252" s="1169">
        <v>21723.675522341062</v>
      </c>
      <c r="E252" s="1170">
        <v>22696.357507569443</v>
      </c>
      <c r="F252" s="1170">
        <v>22158.149032787882</v>
      </c>
      <c r="G252" s="1171">
        <v>-1.9065106814742721</v>
      </c>
      <c r="H252" s="1172">
        <v>378.21422708618326</v>
      </c>
      <c r="I252" s="1172">
        <v>5.1093893689107919</v>
      </c>
      <c r="J252" s="1173">
        <v>42.079689018464528</v>
      </c>
      <c r="K252" s="1173">
        <v>9.6911043351451678</v>
      </c>
      <c r="L252" s="1174">
        <v>-0.21074323991256882</v>
      </c>
    </row>
    <row r="253" spans="1:12">
      <c r="A253" s="1089" t="s">
        <v>85</v>
      </c>
      <c r="B253" s="1098" t="s">
        <v>25</v>
      </c>
      <c r="C253" s="1149">
        <v>22123.074335891128</v>
      </c>
      <c r="D253" s="1149">
        <v>21743.742253658449</v>
      </c>
      <c r="E253" s="1165">
        <v>22565.535822608952</v>
      </c>
      <c r="F253" s="1165">
        <v>22178.617098731618</v>
      </c>
      <c r="G253" s="1151">
        <v>1.7445574814466747</v>
      </c>
      <c r="H253" s="1166">
        <v>374.68493150684941</v>
      </c>
      <c r="I253" s="1152">
        <v>5.7852193795411617</v>
      </c>
      <c r="J253" s="1167">
        <v>8.9552238805970141</v>
      </c>
      <c r="K253" s="1167">
        <v>0.43846477265901856</v>
      </c>
      <c r="L253" s="1168">
        <v>-4.2787920919490297E-2</v>
      </c>
    </row>
    <row r="254" spans="1:12">
      <c r="A254" s="1089" t="s">
        <v>85</v>
      </c>
      <c r="B254" s="1098" t="s">
        <v>26</v>
      </c>
      <c r="C254" s="1149">
        <v>22443.807201735079</v>
      </c>
      <c r="D254" s="1149">
        <v>21705.063640808468</v>
      </c>
      <c r="E254" s="1165">
        <v>22892.683345769779</v>
      </c>
      <c r="F254" s="1165">
        <v>22139.164913624638</v>
      </c>
      <c r="G254" s="1151">
        <v>3.403553996209765</v>
      </c>
      <c r="H254" s="1166">
        <v>405.02222222222224</v>
      </c>
      <c r="I254" s="1152">
        <v>1.3109599867983259</v>
      </c>
      <c r="J254" s="1167">
        <v>-29.6875</v>
      </c>
      <c r="K254" s="1167">
        <v>0.27028650369391555</v>
      </c>
      <c r="L254" s="1168">
        <v>-0.18941756181391373</v>
      </c>
    </row>
    <row r="255" spans="1:12">
      <c r="A255" s="1096" t="s">
        <v>85</v>
      </c>
      <c r="B255" s="1099" t="s">
        <v>27</v>
      </c>
      <c r="C255" s="1169">
        <v>21281.278301020422</v>
      </c>
      <c r="D255" s="1169">
        <v>20954.306865926013</v>
      </c>
      <c r="E255" s="1170">
        <v>21706.90386704083</v>
      </c>
      <c r="F255" s="1170">
        <v>21373.393003244535</v>
      </c>
      <c r="G255" s="1171">
        <v>1.56040205570387</v>
      </c>
      <c r="H255" s="1172">
        <v>327.52103559870551</v>
      </c>
      <c r="I255" s="1172">
        <v>-2.2847873106555938</v>
      </c>
      <c r="J255" s="1173">
        <v>28.749999999999996</v>
      </c>
      <c r="K255" s="1173">
        <v>1.8559673253648867</v>
      </c>
      <c r="L255" s="1174">
        <v>0.13207707971052685</v>
      </c>
    </row>
    <row r="256" spans="1:12">
      <c r="A256" s="1089" t="s">
        <v>85</v>
      </c>
      <c r="B256" s="1098" t="s">
        <v>28</v>
      </c>
      <c r="C256" s="1149">
        <v>21119.404582616975</v>
      </c>
      <c r="D256" s="1149">
        <v>20855.378822931205</v>
      </c>
      <c r="E256" s="1165">
        <v>21541.792674269316</v>
      </c>
      <c r="F256" s="1165">
        <v>21272.486399389829</v>
      </c>
      <c r="G256" s="1151">
        <v>1.2659840031074694</v>
      </c>
      <c r="H256" s="1166">
        <v>313.76777251184836</v>
      </c>
      <c r="I256" s="1152">
        <v>-1.8190921676887013</v>
      </c>
      <c r="J256" s="1167">
        <v>31.874999999999996</v>
      </c>
      <c r="K256" s="1167">
        <v>1.2673433839870263</v>
      </c>
      <c r="L256" s="1168">
        <v>0.1180832202174531</v>
      </c>
    </row>
    <row r="257" spans="1:12" ht="15" thickBot="1">
      <c r="A257" s="1100" t="s">
        <v>85</v>
      </c>
      <c r="B257" s="1101" t="s">
        <v>29</v>
      </c>
      <c r="C257" s="1175">
        <v>21587.48275048755</v>
      </c>
      <c r="D257" s="1175">
        <v>21126.89259170062</v>
      </c>
      <c r="E257" s="1176">
        <v>22019.232405497303</v>
      </c>
      <c r="F257" s="1176">
        <v>21549.430443534631</v>
      </c>
      <c r="G257" s="1177">
        <v>2.1801131273222323</v>
      </c>
      <c r="H257" s="1178">
        <v>357.13265306122446</v>
      </c>
      <c r="I257" s="1167">
        <v>-2.5226467250155005</v>
      </c>
      <c r="J257" s="1167">
        <v>22.5</v>
      </c>
      <c r="K257" s="1167">
        <v>0.58862394137786056</v>
      </c>
      <c r="L257" s="1168">
        <v>1.3993859493073968E-2</v>
      </c>
    </row>
    <row r="258" spans="1:12" ht="15" thickBot="1">
      <c r="A258" s="1102"/>
      <c r="B258" s="1103"/>
      <c r="C258" s="1179"/>
      <c r="D258" s="1179"/>
      <c r="E258" s="1179"/>
      <c r="F258" s="1179"/>
      <c r="G258" s="1180"/>
      <c r="H258" s="1181"/>
      <c r="I258" s="1181"/>
      <c r="J258" s="1181"/>
      <c r="K258" s="1181"/>
      <c r="L258" s="1182"/>
    </row>
    <row r="259" spans="1:12">
      <c r="A259" s="1089" t="s">
        <v>86</v>
      </c>
      <c r="B259" s="1104" t="s">
        <v>26</v>
      </c>
      <c r="C259" s="1183">
        <v>21688.699020790467</v>
      </c>
      <c r="D259" s="1183">
        <v>21429.01221245226</v>
      </c>
      <c r="E259" s="1184">
        <v>22122.473001206276</v>
      </c>
      <c r="F259" s="1184">
        <v>21857.592456701306</v>
      </c>
      <c r="G259" s="1185">
        <v>1.21184684465905</v>
      </c>
      <c r="H259" s="1186">
        <v>450.54347826086956</v>
      </c>
      <c r="I259" s="1187">
        <v>2.0415551616677599</v>
      </c>
      <c r="J259" s="1187">
        <v>35.294117647058826</v>
      </c>
      <c r="K259" s="1187">
        <v>0.27629287044266926</v>
      </c>
      <c r="L259" s="1188">
        <v>3.2075085641634943E-2</v>
      </c>
    </row>
    <row r="260" spans="1:12" ht="15" thickBot="1">
      <c r="A260" s="1100" t="s">
        <v>86</v>
      </c>
      <c r="B260" s="1101" t="s">
        <v>29</v>
      </c>
      <c r="C260" s="1175">
        <v>21318.066916838558</v>
      </c>
      <c r="D260" s="1175">
        <v>21212.163808060734</v>
      </c>
      <c r="E260" s="1176">
        <v>21744.428255175328</v>
      </c>
      <c r="F260" s="1176">
        <v>21636.407084221948</v>
      </c>
      <c r="G260" s="1177">
        <v>0.49925651025558943</v>
      </c>
      <c r="H260" s="1178">
        <v>381.77419354838707</v>
      </c>
      <c r="I260" s="1167">
        <v>-4.2957647033264799</v>
      </c>
      <c r="J260" s="1167">
        <v>-7.4626865671641784</v>
      </c>
      <c r="K260" s="1167">
        <v>0.37239473842272813</v>
      </c>
      <c r="L260" s="1168">
        <v>-0.10885795515578073</v>
      </c>
    </row>
    <row r="261" spans="1:12" ht="15" thickBot="1">
      <c r="A261" s="1102"/>
      <c r="B261" s="1103"/>
      <c r="C261" s="1179"/>
      <c r="D261" s="1179"/>
      <c r="E261" s="1179"/>
      <c r="F261" s="1179"/>
      <c r="G261" s="1180"/>
      <c r="H261" s="1181"/>
      <c r="I261" s="1181"/>
      <c r="J261" s="1181"/>
      <c r="K261" s="1181"/>
      <c r="L261" s="1182"/>
    </row>
    <row r="262" spans="1:12">
      <c r="A262" s="1096" t="s">
        <v>87</v>
      </c>
      <c r="B262" s="1097" t="s">
        <v>21</v>
      </c>
      <c r="C262" s="1159" t="s">
        <v>72</v>
      </c>
      <c r="D262" s="1159" t="s">
        <v>72</v>
      </c>
      <c r="E262" s="1160" t="s">
        <v>72</v>
      </c>
      <c r="F262" s="1160" t="s">
        <v>72</v>
      </c>
      <c r="G262" s="1161" t="s">
        <v>72</v>
      </c>
      <c r="H262" s="1162" t="s">
        <v>72</v>
      </c>
      <c r="I262" s="1162" t="s">
        <v>72</v>
      </c>
      <c r="J262" s="1163" t="s">
        <v>72</v>
      </c>
      <c r="K262" s="1163" t="s">
        <v>72</v>
      </c>
      <c r="L262" s="1164" t="s">
        <v>72</v>
      </c>
    </row>
    <row r="263" spans="1:12">
      <c r="A263" s="1091" t="s">
        <v>87</v>
      </c>
      <c r="B263" s="1098" t="s">
        <v>22</v>
      </c>
      <c r="C263" s="1149" t="s">
        <v>72</v>
      </c>
      <c r="D263" s="1149" t="s">
        <v>72</v>
      </c>
      <c r="E263" s="1165" t="s">
        <v>72</v>
      </c>
      <c r="F263" s="1165" t="s">
        <v>72</v>
      </c>
      <c r="G263" s="1151" t="s">
        <v>72</v>
      </c>
      <c r="H263" s="1166" t="s">
        <v>72</v>
      </c>
      <c r="I263" s="1152" t="s">
        <v>72</v>
      </c>
      <c r="J263" s="1167" t="s">
        <v>72</v>
      </c>
      <c r="K263" s="1167" t="s">
        <v>72</v>
      </c>
      <c r="L263" s="1168" t="s">
        <v>72</v>
      </c>
    </row>
    <row r="264" spans="1:12">
      <c r="A264" s="1091" t="s">
        <v>87</v>
      </c>
      <c r="B264" s="1098" t="s">
        <v>23</v>
      </c>
      <c r="C264" s="1149" t="s">
        <v>72</v>
      </c>
      <c r="D264" s="1149" t="s">
        <v>72</v>
      </c>
      <c r="E264" s="1165" t="s">
        <v>72</v>
      </c>
      <c r="F264" s="1165" t="s">
        <v>72</v>
      </c>
      <c r="G264" s="1151" t="s">
        <v>72</v>
      </c>
      <c r="H264" s="1166" t="s">
        <v>72</v>
      </c>
      <c r="I264" s="1152" t="s">
        <v>72</v>
      </c>
      <c r="J264" s="1167" t="s">
        <v>72</v>
      </c>
      <c r="K264" s="1167" t="s">
        <v>72</v>
      </c>
      <c r="L264" s="1168" t="s">
        <v>72</v>
      </c>
    </row>
    <row r="265" spans="1:12">
      <c r="A265" s="1091" t="s">
        <v>87</v>
      </c>
      <c r="B265" s="1098" t="s">
        <v>30</v>
      </c>
      <c r="C265" s="1149" t="s">
        <v>72</v>
      </c>
      <c r="D265" s="1149" t="s">
        <v>72</v>
      </c>
      <c r="E265" s="1165" t="s">
        <v>72</v>
      </c>
      <c r="F265" s="1165" t="s">
        <v>72</v>
      </c>
      <c r="G265" s="1151" t="s">
        <v>72</v>
      </c>
      <c r="H265" s="1166" t="s">
        <v>72</v>
      </c>
      <c r="I265" s="1152" t="s">
        <v>72</v>
      </c>
      <c r="J265" s="1167" t="s">
        <v>72</v>
      </c>
      <c r="K265" s="1167" t="s">
        <v>72</v>
      </c>
      <c r="L265" s="1168" t="s">
        <v>72</v>
      </c>
    </row>
    <row r="266" spans="1:12">
      <c r="A266" s="1105" t="s">
        <v>87</v>
      </c>
      <c r="B266" s="1099" t="s">
        <v>24</v>
      </c>
      <c r="C266" s="1169" t="s">
        <v>72</v>
      </c>
      <c r="D266" s="1169" t="s">
        <v>72</v>
      </c>
      <c r="E266" s="1170" t="s">
        <v>72</v>
      </c>
      <c r="F266" s="1170" t="s">
        <v>72</v>
      </c>
      <c r="G266" s="1171" t="s">
        <v>72</v>
      </c>
      <c r="H266" s="1172" t="s">
        <v>72</v>
      </c>
      <c r="I266" s="1172" t="s">
        <v>72</v>
      </c>
      <c r="J266" s="1173" t="s">
        <v>72</v>
      </c>
      <c r="K266" s="1173" t="s">
        <v>72</v>
      </c>
      <c r="L266" s="1174" t="s">
        <v>72</v>
      </c>
    </row>
    <row r="267" spans="1:12">
      <c r="A267" s="1091" t="s">
        <v>87</v>
      </c>
      <c r="B267" s="1098" t="s">
        <v>26</v>
      </c>
      <c r="C267" s="1149" t="s">
        <v>72</v>
      </c>
      <c r="D267" s="1149" t="s">
        <v>72</v>
      </c>
      <c r="E267" s="1165" t="s">
        <v>72</v>
      </c>
      <c r="F267" s="1165" t="s">
        <v>72</v>
      </c>
      <c r="G267" s="1151" t="s">
        <v>72</v>
      </c>
      <c r="H267" s="1166" t="s">
        <v>72</v>
      </c>
      <c r="I267" s="1152" t="s">
        <v>72</v>
      </c>
      <c r="J267" s="1167" t="s">
        <v>72</v>
      </c>
      <c r="K267" s="1167" t="s">
        <v>72</v>
      </c>
      <c r="L267" s="1168" t="s">
        <v>72</v>
      </c>
    </row>
    <row r="268" spans="1:12">
      <c r="A268" s="1091" t="s">
        <v>87</v>
      </c>
      <c r="B268" s="1098" t="s">
        <v>31</v>
      </c>
      <c r="C268" s="1149" t="s">
        <v>72</v>
      </c>
      <c r="D268" s="1149" t="s">
        <v>72</v>
      </c>
      <c r="E268" s="1165" t="s">
        <v>72</v>
      </c>
      <c r="F268" s="1165" t="s">
        <v>72</v>
      </c>
      <c r="G268" s="1151" t="s">
        <v>72</v>
      </c>
      <c r="H268" s="1166" t="s">
        <v>72</v>
      </c>
      <c r="I268" s="1152" t="s">
        <v>72</v>
      </c>
      <c r="J268" s="1167" t="s">
        <v>72</v>
      </c>
      <c r="K268" s="1167" t="s">
        <v>72</v>
      </c>
      <c r="L268" s="1168" t="s">
        <v>72</v>
      </c>
    </row>
    <row r="269" spans="1:12">
      <c r="A269" s="1105" t="s">
        <v>87</v>
      </c>
      <c r="B269" s="1099" t="s">
        <v>27</v>
      </c>
      <c r="C269" s="1169" t="s">
        <v>72</v>
      </c>
      <c r="D269" s="1169" t="s">
        <v>72</v>
      </c>
      <c r="E269" s="1170" t="s">
        <v>72</v>
      </c>
      <c r="F269" s="1170" t="s">
        <v>72</v>
      </c>
      <c r="G269" s="1171" t="s">
        <v>72</v>
      </c>
      <c r="H269" s="1172" t="s">
        <v>72</v>
      </c>
      <c r="I269" s="1172" t="s">
        <v>72</v>
      </c>
      <c r="J269" s="1173" t="s">
        <v>72</v>
      </c>
      <c r="K269" s="1173" t="s">
        <v>72</v>
      </c>
      <c r="L269" s="1174" t="s">
        <v>72</v>
      </c>
    </row>
    <row r="270" spans="1:12">
      <c r="A270" s="1091" t="s">
        <v>87</v>
      </c>
      <c r="B270" s="1098" t="s">
        <v>29</v>
      </c>
      <c r="C270" s="1149" t="s">
        <v>72</v>
      </c>
      <c r="D270" s="1149" t="s">
        <v>72</v>
      </c>
      <c r="E270" s="1165" t="s">
        <v>72</v>
      </c>
      <c r="F270" s="1165" t="s">
        <v>72</v>
      </c>
      <c r="G270" s="1151" t="s">
        <v>72</v>
      </c>
      <c r="H270" s="1166" t="s">
        <v>72</v>
      </c>
      <c r="I270" s="1152" t="s">
        <v>72</v>
      </c>
      <c r="J270" s="1167" t="s">
        <v>72</v>
      </c>
      <c r="K270" s="1167" t="s">
        <v>72</v>
      </c>
      <c r="L270" s="1168" t="s">
        <v>72</v>
      </c>
    </row>
    <row r="271" spans="1:12" ht="15" thickBot="1">
      <c r="A271" s="1106" t="s">
        <v>87</v>
      </c>
      <c r="B271" s="1098" t="s">
        <v>32</v>
      </c>
      <c r="C271" s="1175" t="s">
        <v>72</v>
      </c>
      <c r="D271" s="1175" t="s">
        <v>72</v>
      </c>
      <c r="E271" s="1176" t="s">
        <v>72</v>
      </c>
      <c r="F271" s="1176" t="s">
        <v>72</v>
      </c>
      <c r="G271" s="1177" t="s">
        <v>72</v>
      </c>
      <c r="H271" s="1178" t="s">
        <v>72</v>
      </c>
      <c r="I271" s="1167" t="s">
        <v>72</v>
      </c>
      <c r="J271" s="1167" t="s">
        <v>72</v>
      </c>
      <c r="K271" s="1167" t="s">
        <v>72</v>
      </c>
      <c r="L271" s="1168" t="s">
        <v>72</v>
      </c>
    </row>
    <row r="272" spans="1:12" ht="15" thickBot="1">
      <c r="A272" s="1102"/>
      <c r="B272" s="1103"/>
      <c r="C272" s="1179"/>
      <c r="D272" s="1179"/>
      <c r="E272" s="1179"/>
      <c r="F272" s="1179"/>
      <c r="G272" s="1180"/>
      <c r="H272" s="1181"/>
      <c r="I272" s="1181"/>
      <c r="J272" s="1181"/>
      <c r="K272" s="1181"/>
      <c r="L272" s="1182"/>
    </row>
    <row r="273" spans="1:12">
      <c r="A273" s="1096" t="s">
        <v>20</v>
      </c>
      <c r="B273" s="1097" t="s">
        <v>24</v>
      </c>
      <c r="C273" s="1159">
        <v>19442.989418117806</v>
      </c>
      <c r="D273" s="1159">
        <v>19520.12060903446</v>
      </c>
      <c r="E273" s="1160">
        <v>19831.849206480161</v>
      </c>
      <c r="F273" s="1160">
        <v>19910.523021215151</v>
      </c>
      <c r="G273" s="1161">
        <v>-0.39513685628027367</v>
      </c>
      <c r="H273" s="1162">
        <v>350.86842105263156</v>
      </c>
      <c r="I273" s="1162">
        <v>0.35390250033613729</v>
      </c>
      <c r="J273" s="1163">
        <v>10.679611650485436</v>
      </c>
      <c r="K273" s="1163">
        <v>0.68472580935791938</v>
      </c>
      <c r="L273" s="1164">
        <v>-5.5110421068743531E-2</v>
      </c>
    </row>
    <row r="274" spans="1:12">
      <c r="A274" s="1089" t="s">
        <v>20</v>
      </c>
      <c r="B274" s="1098" t="s">
        <v>25</v>
      </c>
      <c r="C274" s="1149">
        <v>19530.879145316027</v>
      </c>
      <c r="D274" s="1149">
        <v>19116.284450968458</v>
      </c>
      <c r="E274" s="1165">
        <v>19921.496728222348</v>
      </c>
      <c r="F274" s="1165">
        <v>19498.610139987828</v>
      </c>
      <c r="G274" s="1151">
        <v>2.1688037516441359</v>
      </c>
      <c r="H274" s="1166">
        <v>315.35294117647055</v>
      </c>
      <c r="I274" s="1152">
        <v>0.76706884823313071</v>
      </c>
      <c r="J274" s="1167">
        <v>61.904761904761905</v>
      </c>
      <c r="K274" s="1167">
        <v>0.20421646945762506</v>
      </c>
      <c r="L274" s="1168">
        <v>5.3376072962868559E-2</v>
      </c>
    </row>
    <row r="275" spans="1:12">
      <c r="A275" s="1089" t="s">
        <v>20</v>
      </c>
      <c r="B275" s="1098" t="s">
        <v>26</v>
      </c>
      <c r="C275" s="1149">
        <v>19202.921543644763</v>
      </c>
      <c r="D275" s="1149">
        <v>19514.518322809348</v>
      </c>
      <c r="E275" s="1165">
        <v>19586.979974517657</v>
      </c>
      <c r="F275" s="1165">
        <v>19904.808689265537</v>
      </c>
      <c r="G275" s="1151">
        <v>-1.5967433784946763</v>
      </c>
      <c r="H275" s="1166">
        <v>360.26229508196724</v>
      </c>
      <c r="I275" s="1152">
        <v>5.8397703065666366</v>
      </c>
      <c r="J275" s="1167">
        <v>17.307692307692307</v>
      </c>
      <c r="K275" s="1167">
        <v>0.36638837167397442</v>
      </c>
      <c r="L275" s="1168">
        <v>-7.1211815511368903E-3</v>
      </c>
    </row>
    <row r="276" spans="1:12">
      <c r="A276" s="1089" t="s">
        <v>20</v>
      </c>
      <c r="B276" s="1098" t="s">
        <v>31</v>
      </c>
      <c r="C276" s="1149">
        <v>20036.521530759957</v>
      </c>
      <c r="D276" s="1149">
        <v>19754.632678625116</v>
      </c>
      <c r="E276" s="1165">
        <v>20437.251961375157</v>
      </c>
      <c r="F276" s="1165">
        <v>20149.725332197617</v>
      </c>
      <c r="G276" s="1151">
        <v>1.4269506131584657</v>
      </c>
      <c r="H276" s="1166">
        <v>384.26315789473688</v>
      </c>
      <c r="I276" s="1152">
        <v>-1.8066887832869798</v>
      </c>
      <c r="J276" s="1167">
        <v>-36.666666666666664</v>
      </c>
      <c r="K276" s="1167">
        <v>0.11412096822631991</v>
      </c>
      <c r="L276" s="1168">
        <v>-0.10136531248047508</v>
      </c>
    </row>
    <row r="277" spans="1:12">
      <c r="A277" s="1096" t="s">
        <v>20</v>
      </c>
      <c r="B277" s="1099" t="s">
        <v>27</v>
      </c>
      <c r="C277" s="1169">
        <v>18915.735091832947</v>
      </c>
      <c r="D277" s="1169">
        <v>19089.119764688701</v>
      </c>
      <c r="E277" s="1170">
        <v>19294.049793669605</v>
      </c>
      <c r="F277" s="1170">
        <v>19470.902159982477</v>
      </c>
      <c r="G277" s="1171">
        <v>-0.90829056024095278</v>
      </c>
      <c r="H277" s="1172">
        <v>305.51240875912407</v>
      </c>
      <c r="I277" s="1172">
        <v>-0.37903354513010429</v>
      </c>
      <c r="J277" s="1173">
        <v>4.5801526717557248</v>
      </c>
      <c r="K277" s="1173">
        <v>4.11436122289627</v>
      </c>
      <c r="L277" s="1174">
        <v>-0.59042257253542019</v>
      </c>
    </row>
    <row r="278" spans="1:12">
      <c r="A278" s="1089" t="s">
        <v>20</v>
      </c>
      <c r="B278" s="1098" t="s">
        <v>28</v>
      </c>
      <c r="C278" s="1149">
        <v>18713.926316965841</v>
      </c>
      <c r="D278" s="1149">
        <v>18853.650855123524</v>
      </c>
      <c r="E278" s="1165">
        <v>19088.204843305157</v>
      </c>
      <c r="F278" s="1165">
        <v>19230.723872225994</v>
      </c>
      <c r="G278" s="1151">
        <v>-0.74110069838125059</v>
      </c>
      <c r="H278" s="1166">
        <v>276.96374622356495</v>
      </c>
      <c r="I278" s="1152">
        <v>-1.0268616920829734</v>
      </c>
      <c r="J278" s="1167">
        <v>12.203389830508476</v>
      </c>
      <c r="K278" s="1167">
        <v>1.9881073938374676</v>
      </c>
      <c r="L278" s="1168">
        <v>-0.13084103311268325</v>
      </c>
    </row>
    <row r="279" spans="1:12">
      <c r="A279" s="1089" t="s">
        <v>20</v>
      </c>
      <c r="B279" s="1098" t="s">
        <v>29</v>
      </c>
      <c r="C279" s="1149">
        <v>18984.462973949652</v>
      </c>
      <c r="D279" s="1149">
        <v>19254.635817606264</v>
      </c>
      <c r="E279" s="1165">
        <v>19364.152233428646</v>
      </c>
      <c r="F279" s="1165">
        <v>19639.72853395839</v>
      </c>
      <c r="G279" s="1151">
        <v>-1.4031573809854614</v>
      </c>
      <c r="H279" s="1166">
        <v>327.12585034013603</v>
      </c>
      <c r="I279" s="1152">
        <v>1.0742960932387335</v>
      </c>
      <c r="J279" s="1167">
        <v>-7.8369905956112857</v>
      </c>
      <c r="K279" s="1167">
        <v>1.7658718241335816</v>
      </c>
      <c r="L279" s="1168">
        <v>-0.52546562738200553</v>
      </c>
    </row>
    <row r="280" spans="1:12">
      <c r="A280" s="1089" t="s">
        <v>20</v>
      </c>
      <c r="B280" s="1098" t="s">
        <v>32</v>
      </c>
      <c r="C280" s="1149">
        <v>19470.711073041184</v>
      </c>
      <c r="D280" s="1149">
        <v>19244.989362393935</v>
      </c>
      <c r="E280" s="1165">
        <v>19860.12529450201</v>
      </c>
      <c r="F280" s="1165">
        <v>19629.889149641815</v>
      </c>
      <c r="G280" s="1151">
        <v>1.1728856088033293</v>
      </c>
      <c r="H280" s="1166">
        <v>357.09999999999997</v>
      </c>
      <c r="I280" s="1152">
        <v>-2.884717431679495</v>
      </c>
      <c r="J280" s="1167">
        <v>46.341463414634148</v>
      </c>
      <c r="K280" s="1167">
        <v>0.36038200492522077</v>
      </c>
      <c r="L280" s="1168">
        <v>6.588408795926759E-2</v>
      </c>
    </row>
    <row r="281" spans="1:12">
      <c r="A281" s="1096" t="s">
        <v>20</v>
      </c>
      <c r="B281" s="1099" t="s">
        <v>33</v>
      </c>
      <c r="C281" s="1169">
        <v>16353.734260405163</v>
      </c>
      <c r="D281" s="1169">
        <v>16392.341972089853</v>
      </c>
      <c r="E281" s="1170">
        <v>16680.808945613266</v>
      </c>
      <c r="F281" s="1170">
        <v>16720.188811531651</v>
      </c>
      <c r="G281" s="1171">
        <v>-0.23552285421098365</v>
      </c>
      <c r="H281" s="1172">
        <v>234.02625298329355</v>
      </c>
      <c r="I281" s="1172">
        <v>-0.22031975591565561</v>
      </c>
      <c r="J281" s="1173">
        <v>2.9484029484029484</v>
      </c>
      <c r="K281" s="1173">
        <v>2.5166676677277913</v>
      </c>
      <c r="L281" s="1174">
        <v>-0.40676287386106091</v>
      </c>
    </row>
    <row r="282" spans="1:12">
      <c r="A282" s="1089" t="s">
        <v>20</v>
      </c>
      <c r="B282" s="1098" t="s">
        <v>73</v>
      </c>
      <c r="C282" s="1189">
        <v>15859.057594140033</v>
      </c>
      <c r="D282" s="1189">
        <v>15955.251831058475</v>
      </c>
      <c r="E282" s="1165">
        <v>16176.238746022835</v>
      </c>
      <c r="F282" s="1165">
        <v>16274.356867679644</v>
      </c>
      <c r="G282" s="1190">
        <v>-0.60290014809536818</v>
      </c>
      <c r="H282" s="1166">
        <v>222.62500000000003</v>
      </c>
      <c r="I282" s="1166">
        <v>0.86484053497944102</v>
      </c>
      <c r="J282" s="1178">
        <v>-5.6768558951965069</v>
      </c>
      <c r="K282" s="1178">
        <v>1.2973752177307947</v>
      </c>
      <c r="L282" s="1191">
        <v>-0.34750339166440725</v>
      </c>
    </row>
    <row r="283" spans="1:12">
      <c r="A283" s="1089" t="s">
        <v>20</v>
      </c>
      <c r="B283" s="1098" t="s">
        <v>34</v>
      </c>
      <c r="C283" s="1149">
        <v>16841.429052885025</v>
      </c>
      <c r="D283" s="1149">
        <v>16882.543004684034</v>
      </c>
      <c r="E283" s="1165">
        <v>17178.257633942725</v>
      </c>
      <c r="F283" s="1165">
        <v>17220.193864777713</v>
      </c>
      <c r="G283" s="1151">
        <v>-0.24352937698782157</v>
      </c>
      <c r="H283" s="1166">
        <v>243.89175257731958</v>
      </c>
      <c r="I283" s="1152">
        <v>-0.72598747976102096</v>
      </c>
      <c r="J283" s="1167">
        <v>25.97402597402597</v>
      </c>
      <c r="K283" s="1167">
        <v>1.1652351492582136</v>
      </c>
      <c r="L283" s="1168">
        <v>5.9072241629999134E-2</v>
      </c>
    </row>
    <row r="284" spans="1:12" ht="15" thickBot="1">
      <c r="A284" s="1089" t="s">
        <v>20</v>
      </c>
      <c r="B284" s="1098" t="s">
        <v>35</v>
      </c>
      <c r="C284" s="1149">
        <v>16621.997064362466</v>
      </c>
      <c r="D284" s="1149">
        <v>16893.12127178226</v>
      </c>
      <c r="E284" s="1165">
        <v>16954.437005649714</v>
      </c>
      <c r="F284" s="1165">
        <v>17230.983697217907</v>
      </c>
      <c r="G284" s="1151">
        <v>-1.6049385016413458</v>
      </c>
      <c r="H284" s="1166">
        <v>295.00000000000006</v>
      </c>
      <c r="I284" s="1152">
        <v>-1.4122299110263048E-2</v>
      </c>
      <c r="J284" s="1167">
        <v>-62.5</v>
      </c>
      <c r="K284" s="1167">
        <v>5.4057300738783114E-2</v>
      </c>
      <c r="L284" s="1168">
        <v>-0.11833172382665288</v>
      </c>
    </row>
    <row r="285" spans="1:12" ht="15" thickBot="1">
      <c r="A285" s="1102"/>
      <c r="B285" s="1103"/>
      <c r="C285" s="1179"/>
      <c r="D285" s="1179"/>
      <c r="E285" s="1179"/>
      <c r="F285" s="1179"/>
      <c r="G285" s="1180"/>
      <c r="H285" s="1181"/>
      <c r="I285" s="1181"/>
      <c r="J285" s="1181"/>
      <c r="K285" s="1181"/>
      <c r="L285" s="1182"/>
    </row>
    <row r="286" spans="1:12">
      <c r="A286" s="1096" t="s">
        <v>88</v>
      </c>
      <c r="B286" s="1099" t="s">
        <v>21</v>
      </c>
      <c r="C286" s="1169">
        <v>22553.620399280495</v>
      </c>
      <c r="D286" s="1169">
        <v>22031.594819707545</v>
      </c>
      <c r="E286" s="1170">
        <v>23004.692807266107</v>
      </c>
      <c r="F286" s="1170">
        <v>22472.226716101697</v>
      </c>
      <c r="G286" s="1171">
        <v>2.3694407229475369</v>
      </c>
      <c r="H286" s="1172">
        <v>340.74137931034483</v>
      </c>
      <c r="I286" s="1172">
        <v>3.4737239431131925</v>
      </c>
      <c r="J286" s="1173">
        <v>34.883720930232556</v>
      </c>
      <c r="K286" s="1173">
        <v>0.34836927142771335</v>
      </c>
      <c r="L286" s="1174">
        <v>3.9505602414640517E-2</v>
      </c>
    </row>
    <row r="287" spans="1:12">
      <c r="A287" s="1089" t="s">
        <v>88</v>
      </c>
      <c r="B287" s="1098" t="s">
        <v>22</v>
      </c>
      <c r="C287" s="1149" t="s">
        <v>468</v>
      </c>
      <c r="D287" s="1149" t="s">
        <v>468</v>
      </c>
      <c r="E287" s="1165" t="s">
        <v>468</v>
      </c>
      <c r="F287" s="1165" t="s">
        <v>468</v>
      </c>
      <c r="G287" s="1151" t="s">
        <v>72</v>
      </c>
      <c r="H287" s="1166" t="s">
        <v>468</v>
      </c>
      <c r="I287" s="1152" t="s">
        <v>72</v>
      </c>
      <c r="J287" s="1167" t="s">
        <v>72</v>
      </c>
      <c r="K287" s="1167">
        <v>7.8082767733797825E-2</v>
      </c>
      <c r="L287" s="1168" t="s">
        <v>72</v>
      </c>
    </row>
    <row r="288" spans="1:12">
      <c r="A288" s="1089" t="s">
        <v>88</v>
      </c>
      <c r="B288" s="1098" t="s">
        <v>23</v>
      </c>
      <c r="C288" s="1149">
        <v>22762.503865187166</v>
      </c>
      <c r="D288" s="1149">
        <v>21962.483776129793</v>
      </c>
      <c r="E288" s="1165">
        <v>23217.753942490908</v>
      </c>
      <c r="F288" s="1165">
        <v>22401.733451652388</v>
      </c>
      <c r="G288" s="1151">
        <v>3.6426667275533067</v>
      </c>
      <c r="H288" s="1166">
        <v>349.87878787878782</v>
      </c>
      <c r="I288" s="1152">
        <v>2.7795704907087955</v>
      </c>
      <c r="J288" s="1167">
        <v>37.5</v>
      </c>
      <c r="K288" s="1167">
        <v>0.19821010270887141</v>
      </c>
      <c r="L288" s="1168">
        <v>2.58210781434354E-2</v>
      </c>
    </row>
    <row r="289" spans="1:12">
      <c r="A289" s="1089" t="s">
        <v>88</v>
      </c>
      <c r="B289" s="1098" t="s">
        <v>30</v>
      </c>
      <c r="C289" s="1149" t="s">
        <v>468</v>
      </c>
      <c r="D289" s="1149" t="s">
        <v>468</v>
      </c>
      <c r="E289" s="1165" t="s">
        <v>468</v>
      </c>
      <c r="F289" s="1165" t="s">
        <v>468</v>
      </c>
      <c r="G289" s="1151" t="s">
        <v>72</v>
      </c>
      <c r="H289" s="1166" t="s">
        <v>468</v>
      </c>
      <c r="I289" s="1152" t="s">
        <v>72</v>
      </c>
      <c r="J289" s="1167" t="s">
        <v>72</v>
      </c>
      <c r="K289" s="1167">
        <v>7.2076400985044142E-2</v>
      </c>
      <c r="L289" s="1168" t="s">
        <v>72</v>
      </c>
    </row>
    <row r="290" spans="1:12">
      <c r="A290" s="1096" t="s">
        <v>88</v>
      </c>
      <c r="B290" s="1099" t="s">
        <v>24</v>
      </c>
      <c r="C290" s="1169">
        <v>21696.817864854936</v>
      </c>
      <c r="D290" s="1169">
        <v>21411.23396206681</v>
      </c>
      <c r="E290" s="1170">
        <v>22130.754222152034</v>
      </c>
      <c r="F290" s="1170">
        <v>21839.458641308145</v>
      </c>
      <c r="G290" s="1171">
        <v>1.3338040362086607</v>
      </c>
      <c r="H290" s="1172">
        <v>314.6521739130435</v>
      </c>
      <c r="I290" s="1172">
        <v>0.41077036660446159</v>
      </c>
      <c r="J290" s="1173">
        <v>17.518248175182482</v>
      </c>
      <c r="K290" s="1173">
        <v>0.96702504654934229</v>
      </c>
      <c r="L290" s="1174">
        <v>-1.7028968678354905E-2</v>
      </c>
    </row>
    <row r="291" spans="1:12">
      <c r="A291" s="1089" t="s">
        <v>88</v>
      </c>
      <c r="B291" s="1098" t="s">
        <v>25</v>
      </c>
      <c r="C291" s="1149">
        <v>21064.585269168929</v>
      </c>
      <c r="D291" s="1149">
        <v>21293.392023825516</v>
      </c>
      <c r="E291" s="1165">
        <v>21485.87697455231</v>
      </c>
      <c r="F291" s="1165">
        <v>21719.259864302028</v>
      </c>
      <c r="G291" s="1151">
        <v>-1.0745434752742609</v>
      </c>
      <c r="H291" s="1166">
        <v>286.75675675675672</v>
      </c>
      <c r="I291" s="1152">
        <v>4.0230072878198415</v>
      </c>
      <c r="J291" s="1167">
        <v>37.037037037037038</v>
      </c>
      <c r="K291" s="1167">
        <v>0.22223556970388611</v>
      </c>
      <c r="L291" s="1168">
        <v>2.82979170677706E-2</v>
      </c>
    </row>
    <row r="292" spans="1:12">
      <c r="A292" s="1089" t="s">
        <v>88</v>
      </c>
      <c r="B292" s="1098" t="s">
        <v>26</v>
      </c>
      <c r="C292" s="1149">
        <v>21854.025896243118</v>
      </c>
      <c r="D292" s="1149">
        <v>21394.249448915092</v>
      </c>
      <c r="E292" s="1165">
        <v>22291.106414167982</v>
      </c>
      <c r="F292" s="1165">
        <v>21822.134437893394</v>
      </c>
      <c r="G292" s="1151">
        <v>2.149065562808715</v>
      </c>
      <c r="H292" s="1166">
        <v>320.39325842696633</v>
      </c>
      <c r="I292" s="1152">
        <v>0.83287154700955845</v>
      </c>
      <c r="J292" s="1167">
        <v>12.658227848101266</v>
      </c>
      <c r="K292" s="1167">
        <v>0.53456664063907744</v>
      </c>
      <c r="L292" s="1168">
        <v>-3.2880565222149438E-2</v>
      </c>
    </row>
    <row r="293" spans="1:12">
      <c r="A293" s="1089" t="s">
        <v>88</v>
      </c>
      <c r="B293" s="1098" t="s">
        <v>31</v>
      </c>
      <c r="C293" s="1149">
        <v>21889.743200835044</v>
      </c>
      <c r="D293" s="1149">
        <v>21536.733942373405</v>
      </c>
      <c r="E293" s="1165">
        <v>22327.538064851746</v>
      </c>
      <c r="F293" s="1165">
        <v>21967.468621220873</v>
      </c>
      <c r="G293" s="1151">
        <v>1.6391030292996125</v>
      </c>
      <c r="H293" s="1166">
        <v>329.54285714285714</v>
      </c>
      <c r="I293" s="1152">
        <v>-1.6384693681054243</v>
      </c>
      <c r="J293" s="1167">
        <v>12.903225806451612</v>
      </c>
      <c r="K293" s="1167">
        <v>0.21022283620637877</v>
      </c>
      <c r="L293" s="1168">
        <v>-1.244632052397604E-2</v>
      </c>
    </row>
    <row r="294" spans="1:12">
      <c r="A294" s="1096" t="s">
        <v>88</v>
      </c>
      <c r="B294" s="1099" t="s">
        <v>27</v>
      </c>
      <c r="C294" s="1169">
        <v>20172.414603711779</v>
      </c>
      <c r="D294" s="1169">
        <v>20259.113941079697</v>
      </c>
      <c r="E294" s="1170">
        <v>20575.862895786016</v>
      </c>
      <c r="F294" s="1170">
        <v>20664.296219901291</v>
      </c>
      <c r="G294" s="1171">
        <v>-0.4279522669158527</v>
      </c>
      <c r="H294" s="1172">
        <v>283.38950276243094</v>
      </c>
      <c r="I294" s="1172">
        <v>-3.8244102332249232</v>
      </c>
      <c r="J294" s="1173">
        <v>27.464788732394368</v>
      </c>
      <c r="K294" s="1173">
        <v>2.1743047630488319</v>
      </c>
      <c r="L294" s="1174">
        <v>0.13436797235783926</v>
      </c>
    </row>
    <row r="295" spans="1:12">
      <c r="A295" s="1089" t="s">
        <v>88</v>
      </c>
      <c r="B295" s="1098" t="s">
        <v>28</v>
      </c>
      <c r="C295" s="1149">
        <v>19444.597598163047</v>
      </c>
      <c r="D295" s="1149">
        <v>19784.014888590027</v>
      </c>
      <c r="E295" s="1165">
        <v>19833.489550126309</v>
      </c>
      <c r="F295" s="1165">
        <v>20179.695186361827</v>
      </c>
      <c r="G295" s="1151">
        <v>-1.715613804065268</v>
      </c>
      <c r="H295" s="1166">
        <v>244.88983050847457</v>
      </c>
      <c r="I295" s="1152">
        <v>-4.1391143978853826</v>
      </c>
      <c r="J295" s="1167">
        <v>71.014492753623188</v>
      </c>
      <c r="K295" s="1167">
        <v>0.70875127635293411</v>
      </c>
      <c r="L295" s="1168">
        <v>0.2131328307273056</v>
      </c>
    </row>
    <row r="296" spans="1:12">
      <c r="A296" s="1089" t="s">
        <v>88</v>
      </c>
      <c r="B296" s="1098" t="s">
        <v>29</v>
      </c>
      <c r="C296" s="1149">
        <v>20460.373486483517</v>
      </c>
      <c r="D296" s="1149">
        <v>20404.950355812303</v>
      </c>
      <c r="E296" s="1165">
        <v>20869.580956213187</v>
      </c>
      <c r="F296" s="1165">
        <v>20813.049362928548</v>
      </c>
      <c r="G296" s="1151">
        <v>0.27161610150856047</v>
      </c>
      <c r="H296" s="1166">
        <v>295.53513513513519</v>
      </c>
      <c r="I296" s="1152">
        <v>-0.2042925620161114</v>
      </c>
      <c r="J296" s="1152">
        <v>17.834394904458598</v>
      </c>
      <c r="K296" s="1152">
        <v>1.1111778485194306</v>
      </c>
      <c r="L296" s="1153">
        <v>-1.6533687179463241E-2</v>
      </c>
    </row>
    <row r="297" spans="1:12" ht="15" thickBot="1">
      <c r="A297" s="1107" t="s">
        <v>88</v>
      </c>
      <c r="B297" s="1108" t="s">
        <v>32</v>
      </c>
      <c r="C297" s="1154">
        <v>20450.489070091651</v>
      </c>
      <c r="D297" s="1154">
        <v>20340.601147482816</v>
      </c>
      <c r="E297" s="1192">
        <v>20859.498851493485</v>
      </c>
      <c r="F297" s="1192">
        <v>20747.413170432472</v>
      </c>
      <c r="G297" s="1156">
        <v>0.54023930665606268</v>
      </c>
      <c r="H297" s="1193">
        <v>322.30508474576271</v>
      </c>
      <c r="I297" s="1157">
        <v>-4.4387336915742761</v>
      </c>
      <c r="J297" s="1157">
        <v>1.7241379310344827</v>
      </c>
      <c r="K297" s="1157">
        <v>0.35437563817646706</v>
      </c>
      <c r="L297" s="1158">
        <v>-6.2231171190003265E-2</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J13" sqref="J13"/>
    </sheetView>
  </sheetViews>
  <sheetFormatPr defaultColWidth="9.1796875" defaultRowHeight="15.5"/>
  <cols>
    <col min="1" max="1" width="36" style="316" customWidth="1"/>
    <col min="2" max="2" width="12.81640625" style="316" customWidth="1"/>
    <col min="3" max="3" width="11.453125" style="316" customWidth="1"/>
    <col min="4" max="4" width="13.453125" style="316" customWidth="1"/>
    <col min="5" max="5" width="11.26953125" style="316" bestFit="1" customWidth="1"/>
    <col min="6" max="6" width="11.453125" style="316" customWidth="1"/>
    <col min="7" max="7" width="12.1796875" style="316" customWidth="1"/>
    <col min="8" max="8" width="10.81640625" style="316" bestFit="1" customWidth="1"/>
    <col min="9" max="9" width="13.26953125" style="316" customWidth="1"/>
    <col min="10" max="16384" width="9.1796875" style="316"/>
  </cols>
  <sheetData>
    <row r="1" spans="1:18" ht="40.5" customHeight="1" thickBot="1">
      <c r="A1" s="1256" t="s">
        <v>510</v>
      </c>
      <c r="B1" s="1256"/>
      <c r="C1" s="1256"/>
      <c r="D1" s="1256"/>
      <c r="E1" s="1256"/>
      <c r="F1" s="1256"/>
      <c r="G1" s="1256"/>
      <c r="H1" s="1256"/>
    </row>
    <row r="2" spans="1:18" ht="43.5">
      <c r="A2" s="675" t="s">
        <v>98</v>
      </c>
      <c r="B2" s="411" t="s">
        <v>5</v>
      </c>
      <c r="C2" s="624"/>
      <c r="D2" s="553" t="s">
        <v>102</v>
      </c>
      <c r="E2" s="1257" t="s">
        <v>100</v>
      </c>
      <c r="F2" s="1258"/>
      <c r="G2" s="1259"/>
      <c r="H2" s="625" t="s">
        <v>101</v>
      </c>
    </row>
    <row r="3" spans="1:18" ht="41" thickBot="1">
      <c r="A3" s="412"/>
      <c r="B3" s="871" t="s">
        <v>530</v>
      </c>
      <c r="C3" s="871" t="s">
        <v>518</v>
      </c>
      <c r="D3" s="941" t="s">
        <v>50</v>
      </c>
      <c r="E3" s="888" t="s">
        <v>530</v>
      </c>
      <c r="F3" s="889" t="s">
        <v>518</v>
      </c>
      <c r="G3" s="890" t="s">
        <v>102</v>
      </c>
      <c r="H3" s="872" t="s">
        <v>103</v>
      </c>
    </row>
    <row r="4" spans="1:18">
      <c r="A4" s="627" t="s">
        <v>4</v>
      </c>
      <c r="B4" s="873"/>
      <c r="C4" s="873"/>
      <c r="D4" s="874"/>
      <c r="E4" s="891"/>
      <c r="F4" s="891"/>
      <c r="G4" s="892"/>
      <c r="H4" s="875"/>
    </row>
    <row r="5" spans="1:18">
      <c r="A5" s="535" t="s">
        <v>216</v>
      </c>
      <c r="B5" s="893">
        <v>22340.472287777131</v>
      </c>
      <c r="C5" s="893">
        <v>21879.754171369434</v>
      </c>
      <c r="D5" s="894">
        <v>2.1056823253095143</v>
      </c>
      <c r="E5" s="895">
        <v>100</v>
      </c>
      <c r="F5" s="896">
        <v>100</v>
      </c>
      <c r="G5" s="897" t="s">
        <v>72</v>
      </c>
      <c r="H5" s="876">
        <v>44.439309854295963</v>
      </c>
    </row>
    <row r="6" spans="1:18">
      <c r="A6" s="531" t="s">
        <v>104</v>
      </c>
      <c r="B6" s="898">
        <v>20460.807697623735</v>
      </c>
      <c r="C6" s="898">
        <v>19802.229585820289</v>
      </c>
      <c r="D6" s="899">
        <v>3.3257775794854734</v>
      </c>
      <c r="E6" s="900">
        <v>13.86708066658705</v>
      </c>
      <c r="F6" s="901">
        <v>11.738311945517504</v>
      </c>
      <c r="G6" s="902">
        <v>18.135220216927841</v>
      </c>
      <c r="H6" s="877">
        <v>70.633696776183314</v>
      </c>
    </row>
    <row r="7" spans="1:18">
      <c r="A7" s="531" t="s">
        <v>105</v>
      </c>
      <c r="B7" s="898">
        <v>26649.998293881585</v>
      </c>
      <c r="C7" s="898">
        <v>26603.890478223744</v>
      </c>
      <c r="D7" s="899">
        <v>0.17331230443750878</v>
      </c>
      <c r="E7" s="900">
        <v>13.740138383306721</v>
      </c>
      <c r="F7" s="901">
        <v>6.982380074193645</v>
      </c>
      <c r="G7" s="902">
        <v>96.783020077770416</v>
      </c>
      <c r="H7" s="877">
        <v>184.23203611077224</v>
      </c>
    </row>
    <row r="8" spans="1:18" ht="16" thickBot="1">
      <c r="A8" s="628" t="s">
        <v>106</v>
      </c>
      <c r="B8" s="903">
        <v>21882.581006940771</v>
      </c>
      <c r="C8" s="903">
        <v>21773.957459133871</v>
      </c>
      <c r="D8" s="904">
        <v>0.49886911008606399</v>
      </c>
      <c r="E8" s="905">
        <v>72.392780950106243</v>
      </c>
      <c r="F8" s="906">
        <v>81.279307980288849</v>
      </c>
      <c r="G8" s="907">
        <v>-10.933320239805301</v>
      </c>
      <c r="H8" s="878">
        <v>28.647297555761114</v>
      </c>
    </row>
    <row r="9" spans="1:18">
      <c r="A9" s="534" t="s">
        <v>217</v>
      </c>
      <c r="B9" s="908">
        <v>18170.730428718809</v>
      </c>
      <c r="C9" s="908">
        <v>18470.480517704531</v>
      </c>
      <c r="D9" s="909">
        <v>-1.6228602645090442</v>
      </c>
      <c r="E9" s="910">
        <v>100</v>
      </c>
      <c r="F9" s="911">
        <v>100</v>
      </c>
      <c r="G9" s="912" t="s">
        <v>72</v>
      </c>
      <c r="H9" s="879">
        <v>25.094994599226666</v>
      </c>
    </row>
    <row r="10" spans="1:18">
      <c r="A10" s="531" t="s">
        <v>104</v>
      </c>
      <c r="B10" s="918" t="s">
        <v>468</v>
      </c>
      <c r="C10" s="918" t="s">
        <v>468</v>
      </c>
      <c r="D10" s="934" t="s">
        <v>72</v>
      </c>
      <c r="E10" s="900">
        <v>1.0890766230010522</v>
      </c>
      <c r="F10" s="901">
        <v>1.9345287729083864</v>
      </c>
      <c r="G10" s="902" t="s">
        <v>72</v>
      </c>
      <c r="H10" s="877" t="s">
        <v>72</v>
      </c>
    </row>
    <row r="11" spans="1:18">
      <c r="A11" s="531" t="s">
        <v>105</v>
      </c>
      <c r="B11" s="918" t="s">
        <v>468</v>
      </c>
      <c r="C11" s="918" t="s">
        <v>468</v>
      </c>
      <c r="D11" s="899" t="s">
        <v>72</v>
      </c>
      <c r="E11" s="900">
        <v>0.10049859609614227</v>
      </c>
      <c r="F11" s="901">
        <v>0.25656880277299554</v>
      </c>
      <c r="G11" s="902" t="s">
        <v>72</v>
      </c>
      <c r="H11" s="877" t="s">
        <v>72</v>
      </c>
    </row>
    <row r="12" spans="1:18" ht="16" thickBot="1">
      <c r="A12" s="629" t="s">
        <v>106</v>
      </c>
      <c r="B12" s="898">
        <v>18167.491171910191</v>
      </c>
      <c r="C12" s="898">
        <v>18495.172318536068</v>
      </c>
      <c r="D12" s="899">
        <v>-1.7717117796056459</v>
      </c>
      <c r="E12" s="900">
        <v>98.810424780902807</v>
      </c>
      <c r="F12" s="901">
        <v>97.808902424318617</v>
      </c>
      <c r="G12" s="902">
        <v>1.023958281669846</v>
      </c>
      <c r="H12" s="877">
        <v>26.375915156379893</v>
      </c>
      <c r="P12" s="277"/>
      <c r="Q12" s="277"/>
      <c r="R12" s="277"/>
    </row>
    <row r="13" spans="1:18" ht="18.5">
      <c r="A13" s="627" t="s">
        <v>107</v>
      </c>
      <c r="B13" s="913"/>
      <c r="C13" s="913"/>
      <c r="D13" s="914"/>
      <c r="E13" s="915"/>
      <c r="F13" s="915"/>
      <c r="G13" s="916"/>
      <c r="H13" s="880"/>
      <c r="J13" s="690"/>
      <c r="K13" s="690"/>
      <c r="L13" s="690"/>
      <c r="M13" s="690"/>
      <c r="N13" s="690"/>
      <c r="P13" s="277"/>
      <c r="Q13" s="277"/>
      <c r="R13" s="277"/>
    </row>
    <row r="14" spans="1:18">
      <c r="A14" s="535" t="s">
        <v>216</v>
      </c>
      <c r="B14" s="893">
        <v>21670.513773298371</v>
      </c>
      <c r="C14" s="893">
        <v>21524.411472093612</v>
      </c>
      <c r="D14" s="894">
        <v>0.67877489423660609</v>
      </c>
      <c r="E14" s="895">
        <v>100</v>
      </c>
      <c r="F14" s="896">
        <v>100</v>
      </c>
      <c r="G14" s="897" t="s">
        <v>72</v>
      </c>
      <c r="H14" s="876">
        <v>97.509743911690066</v>
      </c>
      <c r="P14" s="277"/>
      <c r="Q14" s="277"/>
      <c r="R14" s="277"/>
    </row>
    <row r="15" spans="1:18">
      <c r="A15" s="531" t="s">
        <v>104</v>
      </c>
      <c r="B15" s="918">
        <v>21170.076942169275</v>
      </c>
      <c r="C15" s="918" t="s">
        <v>468</v>
      </c>
      <c r="D15" s="899" t="s">
        <v>72</v>
      </c>
      <c r="E15" s="900">
        <v>8.8933329801605172</v>
      </c>
      <c r="F15" s="901">
        <v>7.7933854752500284</v>
      </c>
      <c r="G15" s="902" t="s">
        <v>72</v>
      </c>
      <c r="H15" s="877" t="s">
        <v>72</v>
      </c>
    </row>
    <row r="16" spans="1:18">
      <c r="A16" s="531" t="s">
        <v>105</v>
      </c>
      <c r="B16" s="918">
        <v>24378.242151527837</v>
      </c>
      <c r="C16" s="918" t="s">
        <v>468</v>
      </c>
      <c r="D16" s="899" t="s">
        <v>72</v>
      </c>
      <c r="E16" s="900">
        <v>2.1093246452820527</v>
      </c>
      <c r="F16" s="901">
        <v>0.42463400385396777</v>
      </c>
      <c r="G16" s="902" t="s">
        <v>72</v>
      </c>
      <c r="H16" s="877" t="s">
        <v>72</v>
      </c>
    </row>
    <row r="17" spans="1:13" ht="16" thickBot="1">
      <c r="A17" s="628" t="s">
        <v>106</v>
      </c>
      <c r="B17" s="903">
        <v>21656.34563307622</v>
      </c>
      <c r="C17" s="903">
        <v>21712.208541543954</v>
      </c>
      <c r="D17" s="904">
        <v>-0.2572880062424332</v>
      </c>
      <c r="E17" s="905">
        <v>88.997342374557434</v>
      </c>
      <c r="F17" s="906">
        <v>91.781980520896013</v>
      </c>
      <c r="G17" s="907">
        <v>-3.0339704270214574</v>
      </c>
      <c r="H17" s="878">
        <v>91.517356690923563</v>
      </c>
    </row>
    <row r="18" spans="1:13">
      <c r="A18" s="534" t="s">
        <v>217</v>
      </c>
      <c r="B18" s="908">
        <v>17235.07336443528</v>
      </c>
      <c r="C18" s="908">
        <v>16680.319667735021</v>
      </c>
      <c r="D18" s="909">
        <v>3.325797752985058</v>
      </c>
      <c r="E18" s="910">
        <v>100</v>
      </c>
      <c r="F18" s="911">
        <v>100</v>
      </c>
      <c r="G18" s="912" t="s">
        <v>72</v>
      </c>
      <c r="H18" s="879">
        <v>41.02578556588125</v>
      </c>
    </row>
    <row r="19" spans="1:13">
      <c r="A19" s="531" t="s">
        <v>104</v>
      </c>
      <c r="B19" s="918" t="s">
        <v>468</v>
      </c>
      <c r="C19" s="898">
        <v>15568.000000000002</v>
      </c>
      <c r="D19" s="899" t="s">
        <v>72</v>
      </c>
      <c r="E19" s="900">
        <v>2.2841088834704748</v>
      </c>
      <c r="F19" s="901">
        <v>3.9459485577155373</v>
      </c>
      <c r="G19" s="902" t="s">
        <v>72</v>
      </c>
      <c r="H19" s="877" t="s">
        <v>72</v>
      </c>
    </row>
    <row r="20" spans="1:13">
      <c r="A20" s="531" t="s">
        <v>105</v>
      </c>
      <c r="B20" s="898" t="s">
        <v>72</v>
      </c>
      <c r="C20" s="898" t="s">
        <v>72</v>
      </c>
      <c r="D20" s="899" t="s">
        <v>72</v>
      </c>
      <c r="E20" s="900">
        <v>0</v>
      </c>
      <c r="F20" s="901">
        <v>0</v>
      </c>
      <c r="G20" s="902" t="s">
        <v>72</v>
      </c>
      <c r="H20" s="877" t="s">
        <v>72</v>
      </c>
    </row>
    <row r="21" spans="1:13" ht="16" thickBot="1">
      <c r="A21" s="629" t="s">
        <v>106</v>
      </c>
      <c r="B21" s="898">
        <v>17220.839704773756</v>
      </c>
      <c r="C21" s="898">
        <v>16726.014316973789</v>
      </c>
      <c r="D21" s="899">
        <v>2.9584178180321623</v>
      </c>
      <c r="E21" s="900">
        <v>97.715891116529534</v>
      </c>
      <c r="F21" s="901">
        <v>96.054051442284461</v>
      </c>
      <c r="G21" s="902">
        <v>1.7301088806687288</v>
      </c>
      <c r="H21" s="877">
        <v>43.465685205989395</v>
      </c>
    </row>
    <row r="22" spans="1:13">
      <c r="A22" s="627" t="s">
        <v>108</v>
      </c>
      <c r="B22" s="913"/>
      <c r="C22" s="913"/>
      <c r="D22" s="914"/>
      <c r="E22" s="915"/>
      <c r="F22" s="915"/>
      <c r="G22" s="916"/>
      <c r="H22" s="880"/>
    </row>
    <row r="23" spans="1:13">
      <c r="A23" s="535" t="s">
        <v>216</v>
      </c>
      <c r="B23" s="893">
        <v>23346.25785084063</v>
      </c>
      <c r="C23" s="917">
        <v>22582.448869221018</v>
      </c>
      <c r="D23" s="894">
        <v>3.3823124588611342</v>
      </c>
      <c r="E23" s="895">
        <v>100</v>
      </c>
      <c r="F23" s="896">
        <v>100</v>
      </c>
      <c r="G23" s="897" t="s">
        <v>72</v>
      </c>
      <c r="H23" s="876">
        <v>17.90299984433722</v>
      </c>
    </row>
    <row r="24" spans="1:13">
      <c r="A24" s="531" t="s">
        <v>104</v>
      </c>
      <c r="B24" s="898">
        <v>20267.488404816671</v>
      </c>
      <c r="C24" s="898">
        <v>19944.041248944417</v>
      </c>
      <c r="D24" s="899">
        <v>1.6217734000593964</v>
      </c>
      <c r="E24" s="900">
        <v>27.88015043436603</v>
      </c>
      <c r="F24" s="901">
        <v>20.53992750561498</v>
      </c>
      <c r="G24" s="902">
        <v>35.736362393413806</v>
      </c>
      <c r="H24" s="877">
        <v>60.037243141415686</v>
      </c>
    </row>
    <row r="25" spans="1:13">
      <c r="A25" s="531" t="s">
        <v>105</v>
      </c>
      <c r="B25" s="898">
        <v>26772.763979370251</v>
      </c>
      <c r="C25" s="898">
        <v>26613.161140521963</v>
      </c>
      <c r="D25" s="899">
        <v>0.5997139460643629</v>
      </c>
      <c r="E25" s="900">
        <v>33.352068472532906</v>
      </c>
      <c r="F25" s="901">
        <v>14.365896506482246</v>
      </c>
      <c r="G25" s="902">
        <v>132.16141406478624</v>
      </c>
      <c r="H25" s="877">
        <v>173.72527166341595</v>
      </c>
    </row>
    <row r="26" spans="1:13" ht="16" thickBot="1">
      <c r="A26" s="628" t="s">
        <v>106</v>
      </c>
      <c r="B26" s="903">
        <v>22612.542613332294</v>
      </c>
      <c r="C26" s="903">
        <v>22525.422352949212</v>
      </c>
      <c r="D26" s="904">
        <v>0.38676415925969237</v>
      </c>
      <c r="E26" s="905">
        <v>38.767781093101064</v>
      </c>
      <c r="F26" s="906">
        <v>65.094175987902787</v>
      </c>
      <c r="G26" s="907">
        <v>-40.443548897053809</v>
      </c>
      <c r="H26" s="878">
        <v>-29.781157548800568</v>
      </c>
      <c r="K26" s="277"/>
      <c r="L26" s="277"/>
      <c r="M26" s="277"/>
    </row>
    <row r="27" spans="1:13">
      <c r="A27" s="534" t="s">
        <v>217</v>
      </c>
      <c r="B27" s="908">
        <v>17778.260419557133</v>
      </c>
      <c r="C27" s="908">
        <v>17636.979699197411</v>
      </c>
      <c r="D27" s="909">
        <v>0.80104826772665216</v>
      </c>
      <c r="E27" s="910">
        <v>100</v>
      </c>
      <c r="F27" s="911">
        <v>100</v>
      </c>
      <c r="G27" s="912" t="s">
        <v>72</v>
      </c>
      <c r="H27" s="879">
        <v>21.528292979024751</v>
      </c>
      <c r="J27" s="1255"/>
      <c r="K27" s="1255"/>
      <c r="L27" s="1255"/>
      <c r="M27" s="1255"/>
    </row>
    <row r="28" spans="1:13">
      <c r="A28" s="531" t="s">
        <v>104</v>
      </c>
      <c r="B28" s="918" t="s">
        <v>468</v>
      </c>
      <c r="C28" s="918" t="s">
        <v>468</v>
      </c>
      <c r="D28" s="899" t="s">
        <v>72</v>
      </c>
      <c r="E28" s="900">
        <v>1.8175259448360064</v>
      </c>
      <c r="F28" s="901">
        <v>4.4513387738585015</v>
      </c>
      <c r="G28" s="902" t="s">
        <v>72</v>
      </c>
      <c r="H28" s="877" t="s">
        <v>72</v>
      </c>
    </row>
    <row r="29" spans="1:13">
      <c r="A29" s="531" t="s">
        <v>105</v>
      </c>
      <c r="B29" s="918" t="s">
        <v>468</v>
      </c>
      <c r="C29" s="918" t="s">
        <v>468</v>
      </c>
      <c r="D29" s="899" t="s">
        <v>72</v>
      </c>
      <c r="E29" s="900">
        <v>0.6798379488317885</v>
      </c>
      <c r="F29" s="901">
        <v>1.6861131719160989</v>
      </c>
      <c r="G29" s="902" t="s">
        <v>72</v>
      </c>
      <c r="H29" s="877" t="s">
        <v>72</v>
      </c>
    </row>
    <row r="30" spans="1:13" ht="16" thickBot="1">
      <c r="A30" s="629" t="s">
        <v>106</v>
      </c>
      <c r="B30" s="918" t="s">
        <v>468</v>
      </c>
      <c r="C30" s="918" t="s">
        <v>468</v>
      </c>
      <c r="D30" s="899" t="s">
        <v>72</v>
      </c>
      <c r="E30" s="900">
        <v>97.502636106332204</v>
      </c>
      <c r="F30" s="901">
        <v>93.8625480542254</v>
      </c>
      <c r="G30" s="902" t="s">
        <v>72</v>
      </c>
      <c r="H30" s="877" t="s">
        <v>72</v>
      </c>
    </row>
    <row r="31" spans="1:13">
      <c r="A31" s="627" t="s">
        <v>109</v>
      </c>
      <c r="B31" s="913"/>
      <c r="C31" s="913"/>
      <c r="D31" s="914"/>
      <c r="E31" s="915"/>
      <c r="F31" s="915"/>
      <c r="G31" s="916"/>
      <c r="H31" s="880"/>
    </row>
    <row r="32" spans="1:13">
      <c r="A32" s="535" t="s">
        <v>216</v>
      </c>
      <c r="B32" s="893">
        <v>21724.995314502477</v>
      </c>
      <c r="C32" s="893">
        <v>20978.22244367551</v>
      </c>
      <c r="D32" s="894">
        <v>3.5597528476589493</v>
      </c>
      <c r="E32" s="895">
        <v>100</v>
      </c>
      <c r="F32" s="896">
        <v>100</v>
      </c>
      <c r="G32" s="897" t="s">
        <v>72</v>
      </c>
      <c r="H32" s="876">
        <v>43.517108804306027</v>
      </c>
    </row>
    <row r="33" spans="1:8">
      <c r="A33" s="531" t="s">
        <v>104</v>
      </c>
      <c r="B33" s="898" t="s">
        <v>72</v>
      </c>
      <c r="C33" s="898" t="s">
        <v>72</v>
      </c>
      <c r="D33" s="899" t="s">
        <v>72</v>
      </c>
      <c r="E33" s="900">
        <v>0</v>
      </c>
      <c r="F33" s="901">
        <v>0</v>
      </c>
      <c r="G33" s="902" t="s">
        <v>72</v>
      </c>
      <c r="H33" s="877" t="s">
        <v>72</v>
      </c>
    </row>
    <row r="34" spans="1:8">
      <c r="A34" s="531" t="s">
        <v>105</v>
      </c>
      <c r="B34" s="898" t="s">
        <v>72</v>
      </c>
      <c r="C34" s="898" t="s">
        <v>72</v>
      </c>
      <c r="D34" s="899" t="s">
        <v>72</v>
      </c>
      <c r="E34" s="900">
        <v>0</v>
      </c>
      <c r="F34" s="901">
        <v>0</v>
      </c>
      <c r="G34" s="902" t="s">
        <v>72</v>
      </c>
      <c r="H34" s="877" t="s">
        <v>72</v>
      </c>
    </row>
    <row r="35" spans="1:8" ht="16" thickBot="1">
      <c r="A35" s="628" t="s">
        <v>106</v>
      </c>
      <c r="B35" s="903">
        <v>21724.995314502477</v>
      </c>
      <c r="C35" s="903">
        <v>20978.22244367551</v>
      </c>
      <c r="D35" s="904">
        <v>3.5597528476589493</v>
      </c>
      <c r="E35" s="905">
        <v>100</v>
      </c>
      <c r="F35" s="906">
        <v>100</v>
      </c>
      <c r="G35" s="907">
        <v>0</v>
      </c>
      <c r="H35" s="878">
        <v>43.517108804306027</v>
      </c>
    </row>
    <row r="36" spans="1:8">
      <c r="A36" s="534" t="s">
        <v>217</v>
      </c>
      <c r="B36" s="908">
        <v>18970.092830220077</v>
      </c>
      <c r="C36" s="908">
        <v>19787.82142306555</v>
      </c>
      <c r="D36" s="909">
        <v>-4.1324841950124576</v>
      </c>
      <c r="E36" s="910">
        <v>100</v>
      </c>
      <c r="F36" s="911">
        <v>100</v>
      </c>
      <c r="G36" s="912" t="s">
        <v>72</v>
      </c>
      <c r="H36" s="879">
        <v>16.530035438472321</v>
      </c>
    </row>
    <row r="37" spans="1:8">
      <c r="A37" s="531" t="s">
        <v>104</v>
      </c>
      <c r="B37" s="898" t="s">
        <v>72</v>
      </c>
      <c r="C37" s="898" t="s">
        <v>72</v>
      </c>
      <c r="D37" s="899" t="s">
        <v>72</v>
      </c>
      <c r="E37" s="900">
        <v>0</v>
      </c>
      <c r="F37" s="901">
        <v>0</v>
      </c>
      <c r="G37" s="902" t="s">
        <v>72</v>
      </c>
      <c r="H37" s="877" t="s">
        <v>72</v>
      </c>
    </row>
    <row r="38" spans="1:8">
      <c r="A38" s="531" t="s">
        <v>105</v>
      </c>
      <c r="B38" s="898" t="s">
        <v>72</v>
      </c>
      <c r="C38" s="898" t="s">
        <v>72</v>
      </c>
      <c r="D38" s="899" t="s">
        <v>72</v>
      </c>
      <c r="E38" s="900">
        <v>0</v>
      </c>
      <c r="F38" s="901">
        <v>0</v>
      </c>
      <c r="G38" s="902" t="s">
        <v>72</v>
      </c>
      <c r="H38" s="877" t="s">
        <v>72</v>
      </c>
    </row>
    <row r="39" spans="1:8" ht="16" thickBot="1">
      <c r="A39" s="628" t="s">
        <v>106</v>
      </c>
      <c r="B39" s="903">
        <v>18970.092830220077</v>
      </c>
      <c r="C39" s="903">
        <v>19787.82142306555</v>
      </c>
      <c r="D39" s="904">
        <v>-4.1324841950124576</v>
      </c>
      <c r="E39" s="905">
        <v>100</v>
      </c>
      <c r="F39" s="906">
        <v>100</v>
      </c>
      <c r="G39" s="907">
        <v>0</v>
      </c>
      <c r="H39" s="878">
        <v>16.530035438472321</v>
      </c>
    </row>
    <row r="40" spans="1:8" ht="14.25" customHeight="1">
      <c r="A40" s="414" t="s">
        <v>503</v>
      </c>
      <c r="B40" s="409"/>
      <c r="C40" s="414"/>
      <c r="D40" s="409"/>
      <c r="E40" s="414"/>
      <c r="F40" s="414"/>
      <c r="G40" s="414"/>
      <c r="H40" s="414"/>
    </row>
    <row r="41" spans="1:8" ht="5.25" customHeight="1">
      <c r="A41" s="1260"/>
      <c r="B41" s="1260"/>
      <c r="C41" s="1260"/>
      <c r="D41" s="1260"/>
    </row>
    <row r="42" spans="1:8">
      <c r="A42" s="437" t="s">
        <v>41</v>
      </c>
    </row>
    <row r="43" spans="1:8">
      <c r="A43" s="438" t="s">
        <v>70</v>
      </c>
      <c r="B43" s="1261" t="s">
        <v>42</v>
      </c>
      <c r="C43" s="1262"/>
      <c r="D43" s="1262"/>
      <c r="E43" s="1262"/>
      <c r="F43" s="1262"/>
      <c r="G43" s="1262"/>
      <c r="H43" s="1263"/>
    </row>
    <row r="44" spans="1:8">
      <c r="A44" s="438" t="s">
        <v>43</v>
      </c>
      <c r="B44" s="1261" t="s">
        <v>44</v>
      </c>
      <c r="C44" s="1262"/>
      <c r="D44" s="1262"/>
      <c r="E44" s="1262"/>
      <c r="F44" s="1262"/>
      <c r="G44" s="1262"/>
      <c r="H44" s="1263"/>
    </row>
    <row r="45" spans="1:8">
      <c r="A45" s="438" t="s">
        <v>45</v>
      </c>
      <c r="B45" s="1261" t="s">
        <v>46</v>
      </c>
      <c r="C45" s="1262"/>
      <c r="D45" s="1262"/>
      <c r="E45" s="1262"/>
      <c r="F45" s="1262"/>
      <c r="G45" s="1262"/>
      <c r="H45" s="1263"/>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H19" sqref="H19"/>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13" t="s">
        <v>532</v>
      </c>
      <c r="B2" s="317"/>
      <c r="C2" s="317"/>
      <c r="D2" s="317"/>
      <c r="E2" s="317"/>
      <c r="F2" s="318"/>
      <c r="G2" s="318"/>
      <c r="H2" s="321"/>
      <c r="I2" s="886"/>
      <c r="J2" s="887"/>
      <c r="K2" s="887"/>
    </row>
    <row r="3" spans="1:14" ht="18" customHeight="1">
      <c r="A3" s="439"/>
      <c r="B3"/>
      <c r="C3"/>
      <c r="D3"/>
      <c r="E3"/>
      <c r="G3"/>
      <c r="H3"/>
    </row>
    <row r="4" spans="1:14" ht="18" customHeight="1" thickBot="1">
      <c r="A4" s="439"/>
      <c r="B4" s="439"/>
      <c r="C4"/>
      <c r="D4"/>
      <c r="E4"/>
      <c r="F4"/>
      <c r="G4"/>
      <c r="H4"/>
    </row>
    <row r="5" spans="1:14" s="195" customFormat="1" ht="18" customHeight="1">
      <c r="A5" s="1264" t="s">
        <v>110</v>
      </c>
      <c r="B5" s="630" t="s">
        <v>387</v>
      </c>
      <c r="C5" s="631"/>
      <c r="D5" s="631"/>
      <c r="E5" s="632" t="s">
        <v>219</v>
      </c>
      <c r="F5" s="633"/>
      <c r="G5" s="634"/>
      <c r="H5" s="194"/>
    </row>
    <row r="6" spans="1:14" s="195" customFormat="1" ht="30" customHeight="1" thickBot="1">
      <c r="A6" s="1265"/>
      <c r="B6" s="635" t="s">
        <v>111</v>
      </c>
      <c r="C6" s="636" t="s">
        <v>112</v>
      </c>
      <c r="D6" s="637" t="s">
        <v>386</v>
      </c>
      <c r="E6" s="638" t="s">
        <v>111</v>
      </c>
      <c r="F6" s="638" t="s">
        <v>112</v>
      </c>
      <c r="G6" s="639" t="s">
        <v>386</v>
      </c>
      <c r="H6" s="194"/>
      <c r="K6"/>
      <c r="L6"/>
      <c r="M6"/>
      <c r="N6"/>
    </row>
    <row r="7" spans="1:14" s="197" customFormat="1" ht="25" customHeight="1" thickBot="1">
      <c r="A7" s="640" t="s">
        <v>113</v>
      </c>
      <c r="B7" s="827">
        <v>41759.612495460962</v>
      </c>
      <c r="C7" s="827">
        <v>38369.135008370838</v>
      </c>
      <c r="D7" s="828">
        <v>23779.21701835073</v>
      </c>
      <c r="E7" s="860">
        <v>-4.8233061912891397</v>
      </c>
      <c r="F7" s="829">
        <v>1.9435007740072292</v>
      </c>
      <c r="G7" s="830">
        <v>-5.9722887016900028</v>
      </c>
      <c r="H7" s="690"/>
      <c r="I7" s="690"/>
      <c r="J7" s="690"/>
      <c r="K7"/>
      <c r="L7"/>
      <c r="M7"/>
      <c r="N7"/>
    </row>
    <row r="8" spans="1:14" s="197" customFormat="1" ht="25" customHeight="1">
      <c r="A8" s="641" t="s">
        <v>229</v>
      </c>
      <c r="B8" s="926">
        <v>38567.293205924514</v>
      </c>
      <c r="C8" s="833">
        <v>35415.021352670883</v>
      </c>
      <c r="D8" s="1217">
        <v>22549.896192991433</v>
      </c>
      <c r="E8" s="831">
        <v>0.57419715852071351</v>
      </c>
      <c r="F8" s="831">
        <v>-1.9277336289131124</v>
      </c>
      <c r="G8" s="832" t="s">
        <v>72</v>
      </c>
      <c r="H8" s="196"/>
      <c r="K8"/>
      <c r="L8"/>
      <c r="M8"/>
      <c r="N8"/>
    </row>
    <row r="9" spans="1:14" s="197" customFormat="1" ht="25" customHeight="1">
      <c r="A9" s="642" t="s">
        <v>227</v>
      </c>
      <c r="B9" s="927">
        <v>48956.744937369527</v>
      </c>
      <c r="C9" s="833">
        <v>39499.77879083647</v>
      </c>
      <c r="D9" s="883" t="s">
        <v>468</v>
      </c>
      <c r="E9" s="834">
        <v>-5.5087650746941392</v>
      </c>
      <c r="F9" s="834">
        <v>3.5013227957006503</v>
      </c>
      <c r="G9" s="861" t="s">
        <v>72</v>
      </c>
      <c r="H9" s="196"/>
      <c r="K9"/>
      <c r="L9"/>
      <c r="M9"/>
      <c r="N9"/>
    </row>
    <row r="10" spans="1:14" s="197" customFormat="1" ht="25" customHeight="1" thickBot="1">
      <c r="A10" s="643" t="s">
        <v>230</v>
      </c>
      <c r="B10" s="928" t="s">
        <v>468</v>
      </c>
      <c r="C10" s="835">
        <v>40313.694292452834</v>
      </c>
      <c r="D10" s="1216" t="s">
        <v>468</v>
      </c>
      <c r="E10" s="858" t="s">
        <v>72</v>
      </c>
      <c r="F10" s="935">
        <v>6.3323072780300249</v>
      </c>
      <c r="G10" s="859" t="s">
        <v>72</v>
      </c>
      <c r="H10" s="196"/>
      <c r="K10"/>
      <c r="L10"/>
      <c r="M10"/>
      <c r="N10"/>
    </row>
    <row r="11" spans="1:14" ht="14">
      <c r="A11" s="417" t="s">
        <v>503</v>
      </c>
      <c r="B11" s="415"/>
      <c r="C11" s="417"/>
      <c r="D11" s="415"/>
      <c r="E11" s="416"/>
      <c r="F11" s="416"/>
      <c r="G11" s="418"/>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D19" sqref="D19"/>
    </sheetView>
  </sheetViews>
  <sheetFormatPr defaultColWidth="9.1796875" defaultRowHeight="14.5"/>
  <cols>
    <col min="1" max="1" width="42.81640625" style="409" customWidth="1"/>
    <col min="2" max="2" width="13.81640625" style="409" customWidth="1"/>
    <col min="3" max="3" width="14.7265625" style="409" customWidth="1"/>
    <col min="4" max="4" width="20.453125" style="409" customWidth="1"/>
    <col min="5" max="16384" width="9.1796875" style="409"/>
  </cols>
  <sheetData>
    <row r="2" spans="1:14" ht="15.5">
      <c r="A2" s="1266" t="s">
        <v>534</v>
      </c>
      <c r="B2" s="1266"/>
      <c r="C2" s="1266"/>
      <c r="D2" s="1266"/>
      <c r="E2" s="1266"/>
      <c r="F2" s="1266"/>
      <c r="G2" s="1266"/>
      <c r="H2" s="1266"/>
    </row>
    <row r="3" spans="1:14" ht="4.5" customHeight="1" thickBot="1"/>
    <row r="4" spans="1:14" ht="45.75" customHeight="1">
      <c r="A4" s="410" t="s">
        <v>98</v>
      </c>
      <c r="B4" s="411" t="s">
        <v>5</v>
      </c>
      <c r="C4" s="411"/>
      <c r="D4" s="1267" t="s">
        <v>99</v>
      </c>
    </row>
    <row r="5" spans="1:14" ht="16.5" customHeight="1" thickBot="1">
      <c r="A5" s="412"/>
      <c r="B5" s="686">
        <v>45620</v>
      </c>
      <c r="C5" s="626">
        <v>45613</v>
      </c>
      <c r="D5" s="1268"/>
    </row>
    <row r="6" spans="1:14" ht="15" thickBot="1">
      <c r="A6" s="413"/>
      <c r="C6" s="644"/>
      <c r="D6" s="645"/>
      <c r="J6"/>
      <c r="K6"/>
      <c r="L6"/>
      <c r="M6"/>
      <c r="N6"/>
    </row>
    <row r="7" spans="1:14" ht="15" thickBot="1">
      <c r="A7" s="682" t="s">
        <v>216</v>
      </c>
      <c r="B7" s="683">
        <v>22122.81</v>
      </c>
      <c r="C7" s="684">
        <v>21925.34</v>
      </c>
      <c r="D7" s="1053">
        <v>0.90064737878637757</v>
      </c>
      <c r="J7"/>
      <c r="K7"/>
      <c r="L7"/>
      <c r="M7"/>
      <c r="N7"/>
    </row>
    <row r="8" spans="1:14">
      <c r="A8" s="530" t="s">
        <v>106</v>
      </c>
      <c r="B8" s="676">
        <v>21791.432753240169</v>
      </c>
      <c r="C8" s="677">
        <v>21935.070791560414</v>
      </c>
      <c r="D8" s="1054">
        <v>-0.65483280033684743</v>
      </c>
      <c r="J8"/>
      <c r="K8"/>
      <c r="L8"/>
      <c r="M8"/>
      <c r="N8"/>
    </row>
    <row r="9" spans="1:14" ht="15" customHeight="1">
      <c r="A9" s="531" t="s">
        <v>104</v>
      </c>
      <c r="B9" s="678">
        <v>19523.362841373153</v>
      </c>
      <c r="C9" s="679">
        <v>19331.591707088675</v>
      </c>
      <c r="D9" s="1055">
        <v>0.99200902434825078</v>
      </c>
      <c r="F9" s="690"/>
      <c r="G9" s="690"/>
      <c r="H9" s="690"/>
      <c r="I9" s="690"/>
      <c r="J9" s="690"/>
      <c r="K9" s="316"/>
      <c r="L9"/>
      <c r="M9"/>
      <c r="N9"/>
    </row>
    <row r="10" spans="1:14" ht="15" thickBot="1">
      <c r="A10" s="646" t="s">
        <v>105</v>
      </c>
      <c r="B10" s="680">
        <v>24900.597725443058</v>
      </c>
      <c r="C10" s="681">
        <v>25226.018393265895</v>
      </c>
      <c r="D10" s="1056">
        <v>-1.2900199419092941</v>
      </c>
      <c r="J10"/>
      <c r="K10"/>
      <c r="L10"/>
      <c r="M10"/>
      <c r="N10"/>
    </row>
    <row r="11" spans="1:14" ht="15" thickBot="1">
      <c r="A11" s="682" t="s">
        <v>217</v>
      </c>
      <c r="B11" s="683">
        <v>19071.46</v>
      </c>
      <c r="C11" s="684">
        <v>18950.330000000002</v>
      </c>
      <c r="D11" s="1053">
        <v>0.63919731213122599</v>
      </c>
      <c r="J11"/>
      <c r="K11"/>
      <c r="L11"/>
      <c r="M11"/>
      <c r="N11"/>
    </row>
    <row r="12" spans="1:14" ht="13.5" customHeight="1">
      <c r="A12" s="530" t="s">
        <v>106</v>
      </c>
      <c r="B12" s="676">
        <v>18272.940997916383</v>
      </c>
      <c r="C12" s="677">
        <v>18333.776451078444</v>
      </c>
      <c r="D12" s="1054">
        <v>-0.33182172436973412</v>
      </c>
      <c r="J12"/>
      <c r="K12"/>
      <c r="L12"/>
      <c r="M12"/>
      <c r="N12"/>
    </row>
    <row r="13" spans="1:14" ht="14.25" customHeight="1">
      <c r="A13" s="531" t="s">
        <v>104</v>
      </c>
      <c r="B13" s="936" t="s">
        <v>468</v>
      </c>
      <c r="C13" s="937" t="s">
        <v>468</v>
      </c>
      <c r="D13" s="1057" t="s">
        <v>72</v>
      </c>
      <c r="F13" s="433"/>
      <c r="J13"/>
      <c r="K13"/>
      <c r="L13"/>
      <c r="M13"/>
      <c r="N13"/>
    </row>
    <row r="14" spans="1:14" ht="16.5" customHeight="1" thickBot="1">
      <c r="A14" s="628" t="s">
        <v>105</v>
      </c>
      <c r="B14" s="936" t="s">
        <v>468</v>
      </c>
      <c r="C14" s="1116" t="s">
        <v>468</v>
      </c>
      <c r="D14" s="1111" t="s">
        <v>72</v>
      </c>
      <c r="G14"/>
      <c r="H14"/>
      <c r="I14"/>
      <c r="J14"/>
      <c r="K14"/>
      <c r="L14"/>
      <c r="M14"/>
      <c r="N14"/>
    </row>
    <row r="15" spans="1:14">
      <c r="A15" s="414" t="s">
        <v>503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I-IX_2024</vt:lpstr>
      <vt:lpstr>Eksport_I-IX_2024</vt:lpstr>
      <vt:lpstr>Import_I-IX_2024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2024-11-28T11:56:10Z</dcterms:modified>
</cp:coreProperties>
</file>