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PL" sheetId="31" r:id="rId7"/>
    <sheet name="Ceny_bydła_żyw_handel_hurt" sheetId="23" r:id="rId8"/>
    <sheet name="Ceny_targ_kraj" sheetId="2" r:id="rId9"/>
    <sheet name="Ceny_ UE kat. ACZ" sheetId="51" r:id="rId10"/>
    <sheet name="Ceny_UE bydła żywego" sheetId="63" r:id="rId11"/>
    <sheet name="Handel-zagr. I-II_2021" sheetId="65" r:id="rId12"/>
    <sheet name="Eksport I-II_2021" sheetId="66" r:id="rId13"/>
    <sheet name="Import 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76" i="45"/>
  <c r="C737" i="45"/>
  <c r="H35" i="6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J536" i="36"/>
  <c r="H535" i="36"/>
  <c r="G535"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H152" i="45" s="1"/>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44" i="45" l="1"/>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<sst xmlns="http://schemas.openxmlformats.org/spreadsheetml/2006/main" count="6411" uniqueCount="514">
  <si>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</si>
  <si>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</si>
  <si>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</si>
  <si>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</si>
  <si>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</si>
  <si>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</si>
  <si>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</si>
  <si>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</si>
  <si>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</si>
  <si>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</si>
  <si>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</si>
  <si>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</si>
  <si>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</si>
  <si>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</si>
  <si>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</si>
  <si>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</si>
  <si>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</si>
  <si>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</si>
  <si>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</si>
  <si>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</si>
  <si>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</si>
  <si>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</si>
  <si>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</si>
  <si>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</si>
  <si>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</si>
  <si>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</si>
  <si>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</si>
  <si>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</si>
  <si>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</si>
  <si>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</si>
  <si>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</si>
  <si>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</si>
  <si>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</si>
  <si>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</si>
  <si>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</si>
  <si>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</si>
  <si>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</si>
  <si>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</si>
  <si>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</si>
  <si>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</si>
  <si>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</si>
  <si>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</si>
  <si>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</si>
  <si>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</si>
  <si>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</si>
  <si>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</si>
  <si>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</si>
  <si>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</si>
  <si>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</si>
  <si>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</si>
  <si>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</si>
  <si>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</si>
  <si>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</si>
  <si>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</si>
  <si>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</si>
  <si>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</si>
  <si>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</si>
  <si>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</si>
  <si>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</si>
  <si>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</si>
  <si>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</si>
  <si>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</si>
  <si>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</si>
  <si>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</si>
  <si>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</si>
  <si>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</si>
  <si>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</si>
  <si>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</si>
  <si>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</si>
  <si>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</si>
  <si>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</si>
  <si>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</si>
  <si>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</si>
  <si>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</si>
  <si>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</si>
  <si>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</si>
  <si>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</si>
  <si>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</si>
  <si>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</si>
  <si>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</si>
  <si>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</si>
  <si>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</si>
  <si>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</si>
  <si>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</si>
  <si>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</si>
  <si>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</si>
  <si>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</si>
  <si>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</si>
  <si>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</si>
  <si>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</si>
  <si>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</si>
  <si>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</si>
  <si>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</si>
  <si>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</si>
  <si>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</si>
  <si>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</si>
  <si>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</si>
  <si>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</si>
  <si>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</si>
  <si>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</si>
  <si>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</si>
  <si>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</si>
  <si>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</si>
  <si>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</si>
  <si>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</si>
  <si>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</si>
  <si>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</si>
  <si>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</si>
  <si>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</si>
  <si>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</si>
  <si>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</si>
  <si>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</si>
  <si>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</si>
  <si>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</si>
  <si>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</si>
  <si>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</si>
  <si>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</si>
  <si>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</si>
  <si>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</si>
  <si>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</si>
  <si>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</si>
  <si>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</si>
  <si>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</si>
  <si>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</si>
  <si>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</si>
  <si>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</si>
  <si>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</si>
  <si>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</si>
  <si>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</si>
  <si>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</si>
  <si>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</si>
  <si>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</si>
  <si>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</si>
  <si>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</si>
  <si>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</si>
  <si>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</si>
  <si>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</si>
  <si>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</si>
  <si>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</si>
  <si>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</si>
  <si>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</si>
  <si>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</si>
  <si>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</si>
  <si>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</si>
  <si>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</si>
  <si>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</si>
  <si>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</si>
  <si>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</si>
  <si>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</si>
  <si>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</si>
  <si>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</si>
  <si>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</si>
  <si>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</si>
  <si>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</si>
  <si>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</si>
  <si>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</si>
  <si>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</si>
  <si>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</si>
  <si>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</si>
  <si>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</si>
  <si>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</si>
  <si>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</si>
  <si>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</si>
  <si>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</si>
  <si>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</si>
  <si>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</si>
  <si>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</si>
  <si>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</si>
  <si>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</si>
  <si>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</si>
  <si>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</si>
  <si>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</si>
  <si>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</si>
  <si>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</si>
  <si>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</si>
  <si>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</si>
  <si>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</si>
  <si>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</si>
  <si>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</si>
  <si>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</si>
  <si>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</si>
  <si>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</si>
  <si>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</si>
  <si>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</si>
  <si>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</si>
  <si>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</si>
  <si>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</si>
  <si>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</si>
  <si>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</si>
  <si>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</si>
  <si>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</si>
  <si>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</si>
  <si>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</si>
  <si>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</si>
  <si>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</si>
  <si>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</si>
  <si>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</si>
  <si>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</si>
  <si>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</si>
  <si>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</si>
  <si>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</si>
  <si>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</si>
  <si>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</si>
  <si>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</si>
  <si>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</si>
  <si>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</si>
  <si>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</si>
  <si>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</si>
  <si>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</si>
  <si>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</si>
  <si>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</si>
  <si>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</si>
  <si>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</si>
  <si>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</si>
  <si>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</si>
  <si>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</si>
  <si>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</si>
  <si>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</si>
  <si>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</si>
  <si>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</si>
  <si>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</si>
  <si>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</si>
  <si>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</si>
  <si>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</si>
  <si>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</si>
  <si>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</si>
  <si>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</si>
  <si>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</si>
  <si>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</si>
  <si>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</si>
  <si>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</si>
  <si>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</si>
  <si>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</si>
  <si>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</si>
  <si>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</si>
  <si>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</si>
  <si>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</si>
  <si>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</si>
  <si>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</si>
  <si>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</si>
  <si>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</si>
  <si>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</si>
  <si>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</si>
  <si>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</si>
  <si>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</si>
  <si>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</si>
  <si>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</si>
  <si>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</si>
  <si>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</si>
  <si>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</si>
  <si>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</si>
  <si>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</si>
  <si>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</si>
  <si>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</si>
  <si>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</si>
  <si>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</si>
  <si>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</si>
  <si>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</si>
  <si>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</si>
  <si>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</si>
  <si>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</si>
  <si>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</si>
  <si>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</si>
  <si>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</si>
  <si>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</si>
  <si>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</si>
  <si>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</si>
  <si>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</si>
  <si>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</si>
  <si>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</si>
  <si>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</si>
  <si>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</si>
  <si>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</si>
  <si>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</si>
  <si>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</si>
  <si>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</si>
  <si>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</si>
  <si>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</si>
  <si>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</si>
  <si>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</si>
  <si>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</si>
  <si>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</si>
  <si>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</si>
  <si>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</si>
  <si>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</si>
  <si>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</si>
  <si>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</si>
  <si>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</si>
  <si>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</si>
  <si>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</si>
  <si>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</si>
  <si>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</si>
  <si>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</si>
  <si>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</si>
  <si>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</si>
  <si>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</si>
  <si>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</si>
  <si>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</si>
  <si>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</si>
  <si>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</si>
  <si>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</si>
  <si>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</si>
  <si>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</si>
  <si>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</si>
  <si>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</si>
  <si>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</si>
  <si>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</si>
  <si>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</si>
  <si>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</si>
  <si>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</si>
  <si>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</si>
  <si>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</si>
  <si>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</si>
  <si>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</si>
  <si>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</si>
  <si>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</si>
  <si>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</si>
  <si>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</si>
  <si>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</si>
  <si>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</si>
  <si>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</si>
  <si>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</si>
  <si>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</si>
  <si>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</si>
  <si>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</si>
  <si>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</si>
  <si>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</si>
  <si>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</si>
  <si>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</si>
  <si>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</si>
  <si>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</si>
  <si>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</si>
  <si>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</si>
  <si>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</si>
  <si>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</si>
  <si>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</si>
  <si>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</si>
  <si>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</si>
  <si>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</si>
  <si>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</si>
  <si>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</si>
  <si>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</si>
  <si>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</si>
  <si>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</si>
  <si>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</si>
  <si>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</si>
  <si>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</si>
  <si>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</si>
  <si>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</si>
  <si>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</si>
  <si>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</si>
  <si>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</si>
  <si>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</si>
  <si>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</si>
  <si>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</si>
  <si>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</si>
  <si>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</si>
  <si>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</si>
  <si>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</si>
  <si>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</si>
  <si>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</si>
  <si>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</si>
  <si>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</si>
  <si>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</si>
  <si>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</si>
  <si>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</si>
  <si>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</si>
  <si>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</si>
  <si>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</si>
  <si>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</si>
  <si>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</si>
  <si>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</si>
  <si>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</si>
  <si>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</si>
  <si>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</si>
  <si>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</si>
  <si>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</si>
  <si>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</si>
  <si>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</si>
  <si>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</si>
  <si>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</si>
  <si>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</si>
  <si>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</si>
  <si>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</si>
  <si>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</si>
  <si>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</si>
  <si>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</si>
  <si>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</si>
  <si>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</si>
  <si>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</si>
  <si>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</si>
  <si>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</si>
  <si>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</si>
  <si>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</si>
  <si>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</si>
  <si>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</si>
  <si>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</si>
  <si>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</si>
  <si>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</si>
  <si>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</si>
  <si>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</si>
  <si>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</si>
  <si>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</si>
  <si>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</si>
  <si>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</si>
  <si>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</si>
  <si>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</si>
  <si>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</si>
  <si>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</si>
  <si>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</si>
  <si>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</si>
  <si>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</si>
  <si>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</si>
  <si>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</si>
  <si>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</si>
  <si>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</si>
  <si>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</si>
  <si>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</si>
  <si>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</si>
  <si>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</si>
  <si>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</si>
  <si>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</si>
  <si>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</si>
  <si>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</si>
  <si>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</si>
  <si>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</si>
  <si>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</si>
  <si>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</si>
  <si>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</si>
  <si>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</si>
  <si>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</si>
  <si>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</si>
  <si>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</si>
  <si>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</si>
  <si>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</si>
  <si>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</si>
  <si>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</si>
  <si>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</si>
  <si>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</si>
  <si>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</si>
  <si>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</si>
  <si>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</si>
  <si>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</si>
  <si>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</si>
  <si>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</si>
  <si>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</si>
  <si>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</si>
  <si>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</si>
  <si>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</si>
  <si>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</si>
  <si>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</si>
  <si>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</si>
  <si>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</si>
  <si>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</si>
  <si>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</si>
  <si>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</si>
  <si>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</si>
  <si>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</si>
  <si>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</si>
  <si>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</si>
  <si>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</si>
  <si>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</si>
  <si>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</si>
  <si>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</si>
  <si>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</si>
  <si>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</si>
  <si>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</si>
  <si>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</si>
  <si>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</si>
  <si>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</si>
  <si>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</si>
  <si>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</si>
  <si>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</si>
  <si>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</si>
  <si>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</si>
  <si>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</si>
  <si>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</si>
  <si>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</si>
  <si>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</si>
  <si>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</si>
  <si>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</si>
  <si>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</si>
  <si>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</si>
  <si>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</si>
  <si>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2021 r. (dane wstępne) </t>
    </r>
    <r>
      <rPr>
        <b/>
        <sz val="11"/>
        <rFont val="Times New Roman"/>
        <family val="1"/>
        <charset val="238"/>
      </rPr>
      <t xml:space="preserve">w porównaniu do I-II 2020 r. </t>
    </r>
    <r>
      <rPr>
        <i/>
        <sz val="11"/>
        <rFont val="Times New Roman"/>
        <family val="1"/>
        <charset val="238"/>
      </rPr>
      <t>(wg wstępnych danych Min. Finansów).</t>
    </r>
  </si>
  <si>
    <t>OKRES: 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</si>
  <si>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 2021 r.</t>
    </r>
    <r>
      <rPr>
        <b/>
        <sz val="14"/>
        <color indexed="8"/>
        <rFont val="Arial"/>
        <family val="2"/>
        <charset val="238"/>
      </rPr>
      <t xml:space="preserve"> (dane wstępne)</t>
    </r>
  </si>
  <si>
    <t>I-II 2021 r. (wstępne)</t>
  </si>
  <si>
    <t>I-II 2020 r.</t>
  </si>
  <si>
    <t>zmiana w stos. do I-II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</si>
  <si>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2021 r. (dane wstępne)  </t>
    </r>
    <r>
      <rPr>
        <b/>
        <sz val="11"/>
        <rFont val="Times New Roman"/>
        <family val="1"/>
        <charset val="238"/>
      </rPr>
      <t>w porównaniu do I-II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</si>
  <si>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2021 r.</t>
    </r>
    <r>
      <rPr>
        <b/>
        <sz val="14"/>
        <color indexed="8"/>
        <rFont val="Arial"/>
        <family val="2"/>
        <charset val="238"/>
      </rPr>
      <t xml:space="preserve"> (dane wstępne)</t>
    </r>
  </si>
  <si>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</si>
  <si>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</si>
  <si>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</si>
  <si>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</si>
  <si>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</si>
  <si>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</si>
  <si>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</si>
  <si>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</si>
  <si>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</si>
  <si>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</si>
  <si>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</si>
  <si>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</si>
  <si>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02.05.2021</t>
  </si>
  <si>
    <t>09.05.2021</t>
  </si>
  <si>
    <t>03.05.2021 - 09.05.2021</t>
  </si>
  <si>
    <t>NR 18/2021</t>
  </si>
  <si>
    <t>13.05.2021 r.</t>
  </si>
  <si>
    <t>Notowania z okresu: 03.05 - 09.05.2021r.</t>
  </si>
  <si>
    <r>
      <t>Tablica 5. Średnie ceny sprzedaży netto (bez VAT) elementów mięsa wołowego dla Polski</t>
    </r>
    <r>
      <rPr>
        <b/>
        <sz val="14"/>
        <color rgb="FF0000FF"/>
        <rFont val="Times New Roman CE"/>
        <family val="1"/>
        <charset val="238"/>
      </rPr>
      <t xml:space="preserve"> okresie: 03.05 - 09.05.2021</t>
    </r>
  </si>
  <si>
    <t>06.05.2021</t>
  </si>
  <si>
    <t>Prices not received - Same prices as last week : EL</t>
  </si>
  <si>
    <t>Week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</si>
</sst>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sz val="10"/>
      <name val="Times New Roman"/>
      <family val="1"/>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43"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1" fillId="0" borderId="0"/>
    <xf numFmtId="0" fontId="20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7" fillId="0" borderId="0"/>
    <xf numFmtId="43" fontId="58" fillId="0" borderId="0" applyFont="0" applyFill="0" applyBorder="0" applyAlignment="0" applyProtection="0"/>
    <xf numFmtId="43" fontId="58" fillId="0" borderId="0" applyFont="0" applyFill="0" applyBorder="0" applyAlignment="0" applyProtection="0"/>
    <xf numFmtId="0" fontId="208"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1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9" fillId="0" borderId="21" xfId="0" applyNumberFormat="1" applyFont="1" applyFill="1" applyBorder="1"/>
    <xf numFmtId="165" fontId="169" fillId="0" borderId="29" xfId="0" applyNumberFormat="1" applyFont="1" applyFill="1" applyBorder="1"/>
    <xf numFmtId="165" fontId="172" fillId="0" borderId="21" xfId="0" quotePrefix="1" applyNumberFormat="1" applyFont="1" applyFill="1" applyBorder="1" applyAlignment="1">
      <alignment horizontal="center"/>
    </xf>
    <xf numFmtId="165" fontId="169" fillId="0" borderId="23" xfId="0" applyNumberFormat="1" applyFont="1" applyFill="1" applyBorder="1"/>
    <xf numFmtId="165" fontId="172" fillId="0" borderId="15" xfId="0" quotePrefix="1" applyNumberFormat="1" applyFont="1" applyFill="1" applyBorder="1" applyAlignment="1">
      <alignment horizontal="center"/>
    </xf>
    <xf numFmtId="165" fontId="172" fillId="0" borderId="29" xfId="0" applyNumberFormat="1" applyFont="1" applyFill="1" applyBorder="1"/>
    <xf numFmtId="165" fontId="169" fillId="0" borderId="30" xfId="0" applyNumberFormat="1" applyFont="1" applyFill="1" applyBorder="1"/>
    <xf numFmtId="165" fontId="172" fillId="0" borderId="28" xfId="0" applyNumberFormat="1" applyFont="1" applyFill="1" applyBorder="1"/>
    <xf numFmtId="3" fontId="174" fillId="3" borderId="0" xfId="188" applyNumberFormat="1" applyFont="1" applyFill="1"/>
    <xf numFmtId="0" fontId="175"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1" fillId="0" borderId="19" xfId="0" applyNumberFormat="1" applyFont="1" applyFill="1" applyBorder="1" applyAlignment="1">
      <alignment horizontal="centerContinuous" vertical="center" wrapText="1"/>
    </xf>
    <xf numFmtId="165" fontId="171"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8" fillId="0" borderId="0" xfId="0" applyFont="1" applyAlignment="1">
      <alignment vertical="center"/>
    </xf>
    <xf numFmtId="0" fontId="0" fillId="0" borderId="0" xfId="0" applyAlignment="1">
      <alignment vertical="center"/>
    </xf>
    <xf numFmtId="0" fontId="179"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2"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2" fillId="4" borderId="29" xfId="0" applyNumberFormat="1" applyFont="1" applyFill="1" applyBorder="1"/>
    <xf numFmtId="165" fontId="169" fillId="4" borderId="29" xfId="0" applyNumberFormat="1" applyFont="1" applyFill="1" applyBorder="1"/>
    <xf numFmtId="165" fontId="169" fillId="4" borderId="30" xfId="0" applyNumberFormat="1" applyFont="1" applyFill="1" applyBorder="1"/>
    <xf numFmtId="165" fontId="172" fillId="4" borderId="28" xfId="0" applyNumberFormat="1" applyFont="1" applyFill="1" applyBorder="1"/>
    <xf numFmtId="2" fontId="171"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7"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7" fillId="0" borderId="0" xfId="0" applyFont="1" applyAlignment="1">
      <alignment horizontal="justify" vertical="center"/>
    </xf>
    <xf numFmtId="0" fontId="173" fillId="4" borderId="45" xfId="0" applyFont="1" applyFill="1" applyBorder="1" applyAlignment="1">
      <alignment horizontal="center" vertical="center" wrapText="1"/>
    </xf>
    <xf numFmtId="0" fontId="173"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1"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1" fillId="0" borderId="19" xfId="0" applyNumberFormat="1" applyFont="1" applyFill="1" applyBorder="1" applyAlignment="1">
      <alignment horizontal="centerContinuous" vertical="center" wrapText="1"/>
    </xf>
    <xf numFmtId="49" fontId="171" fillId="0" borderId="7" xfId="0" applyNumberFormat="1" applyFont="1" applyFill="1" applyBorder="1" applyAlignment="1">
      <alignment horizontal="centerContinuous" vertical="center" wrapText="1"/>
    </xf>
    <xf numFmtId="3" fontId="4" fillId="0" borderId="0" xfId="188" applyNumberFormat="1"/>
    <xf numFmtId="0" fontId="183"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3" fillId="0" borderId="37" xfId="0" applyFont="1" applyFill="1" applyBorder="1" applyAlignment="1">
      <alignment horizontal="center" vertical="center" wrapText="1"/>
    </xf>
    <xf numFmtId="0" fontId="173"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5" fillId="0" borderId="23" xfId="0" applyFont="1" applyBorder="1" applyAlignment="1">
      <alignment horizontal="center" vertical="center" wrapText="1"/>
    </xf>
    <xf numFmtId="0" fontId="185"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163" fillId="0" borderId="16" xfId="51" applyFont="1" applyBorder="1"/>
    <xf numFmtId="3" fontId="182" fillId="0" borderId="55" xfId="51" applyNumberFormat="1" applyFont="1" applyBorder="1" applyAlignment="1"/>
    <xf numFmtId="165" fontId="163"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8"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8" fillId="0" borderId="33" xfId="0" applyFont="1" applyFill="1" applyBorder="1"/>
    <xf numFmtId="0" fontId="0" fillId="0" borderId="33" xfId="0" applyBorder="1"/>
    <xf numFmtId="2" fontId="181" fillId="60" borderId="18" xfId="0" applyNumberFormat="1" applyFont="1" applyFill="1" applyBorder="1" applyAlignment="1"/>
    <xf numFmtId="3" fontId="34" fillId="60" borderId="1" xfId="0" applyNumberFormat="1" applyFont="1" applyFill="1" applyBorder="1"/>
    <xf numFmtId="2" fontId="181" fillId="60" borderId="20" xfId="0" applyNumberFormat="1" applyFont="1" applyFill="1" applyBorder="1" applyAlignment="1"/>
    <xf numFmtId="2" fontId="181"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4" fillId="0" borderId="93" xfId="0" applyFont="1" applyBorder="1" applyAlignment="1">
      <alignment horizontal="center" vertical="center" wrapText="1"/>
    </xf>
    <xf numFmtId="0" fontId="184"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90"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1"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1" fillId="0" borderId="79" xfId="0" applyFont="1" applyBorder="1" applyAlignment="1">
      <alignment horizontal="left" indent="1"/>
    </xf>
    <xf numFmtId="0" fontId="191" fillId="0" borderId="80" xfId="0" applyFont="1" applyBorder="1" applyAlignment="1">
      <alignment horizontal="left" indent="1"/>
    </xf>
    <xf numFmtId="0" fontId="191" fillId="0" borderId="81" xfId="0" applyFont="1" applyBorder="1" applyAlignment="1">
      <alignment horizontal="left" indent="1"/>
    </xf>
    <xf numFmtId="0" fontId="191"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3" fillId="0" borderId="0" xfId="0" applyFont="1"/>
    <xf numFmtId="0" fontId="202" fillId="0" borderId="0" xfId="51" applyFont="1" applyAlignment="1">
      <alignment horizontal="center"/>
    </xf>
    <xf numFmtId="0" fontId="187"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1"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165" fontId="163" fillId="0" borderId="17" xfId="51" applyNumberFormat="1" applyFont="1" applyBorder="1" applyAlignment="1"/>
    <xf numFmtId="0" fontId="12" fillId="0" borderId="30" xfId="51" applyFont="1" applyBorder="1" applyAlignment="1">
      <alignment horizontal="center" vertical="center"/>
    </xf>
    <xf numFmtId="3" fontId="182" fillId="0" borderId="27" xfId="51" applyNumberFormat="1" applyFont="1" applyBorder="1" applyAlignment="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9"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6" fillId="0" borderId="0" xfId="0" applyFont="1" applyFill="1"/>
    <xf numFmtId="0" fontId="7" fillId="0" borderId="0" xfId="0" applyFont="1" applyFill="1"/>
    <xf numFmtId="0" fontId="180"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7" fillId="0" borderId="0" xfId="0" applyFont="1" applyFill="1"/>
    <xf numFmtId="0" fontId="43" fillId="0" borderId="0" xfId="0" applyFont="1" applyFill="1"/>
    <xf numFmtId="0" fontId="44" fillId="0" borderId="0" xfId="0" applyFont="1" applyFill="1"/>
    <xf numFmtId="0" fontId="56" fillId="0" borderId="0" xfId="0" applyFont="1" applyFill="1"/>
    <xf numFmtId="0" fontId="170"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23"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1" fillId="0" borderId="0" xfId="0" applyFont="1"/>
    <xf numFmtId="0" fontId="212" fillId="0" borderId="0" xfId="0" applyFont="1"/>
    <xf numFmtId="0" fontId="211" fillId="0" borderId="0" xfId="0" applyFont="1" applyAlignment="1">
      <alignment vertical="center"/>
    </xf>
    <xf numFmtId="0" fontId="213" fillId="64" borderId="32" xfId="0" applyFont="1" applyFill="1" applyBorder="1" applyAlignment="1">
      <alignment horizontal="left" vertical="center"/>
    </xf>
    <xf numFmtId="0" fontId="213" fillId="64" borderId="33" xfId="0" applyFont="1" applyFill="1" applyBorder="1" applyAlignment="1">
      <alignment horizontal="center" vertical="center"/>
    </xf>
    <xf numFmtId="0" fontId="213" fillId="64" borderId="9" xfId="0" applyFont="1" applyFill="1" applyBorder="1" applyAlignment="1">
      <alignment horizontal="center" vertical="center"/>
    </xf>
    <xf numFmtId="0" fontId="192" fillId="60" borderId="2" xfId="0" applyFont="1" applyFill="1" applyBorder="1" applyAlignment="1">
      <alignment vertical="center"/>
    </xf>
    <xf numFmtId="0" fontId="214" fillId="60" borderId="16" xfId="0" applyFont="1" applyFill="1" applyBorder="1" applyAlignment="1">
      <alignment horizontal="center" vertical="center"/>
    </xf>
    <xf numFmtId="0" fontId="214" fillId="60" borderId="55" xfId="0" applyFont="1" applyFill="1" applyBorder="1" applyAlignment="1">
      <alignment horizontal="center" vertical="center"/>
    </xf>
    <xf numFmtId="0" fontId="214" fillId="60" borderId="56" xfId="0" applyFont="1" applyFill="1" applyBorder="1" applyAlignment="1">
      <alignment horizontal="center" vertical="center"/>
    </xf>
    <xf numFmtId="0" fontId="214" fillId="64" borderId="65" xfId="0" applyFont="1" applyFill="1" applyBorder="1" applyAlignment="1">
      <alignment horizontal="center" vertical="center"/>
    </xf>
    <xf numFmtId="0" fontId="215" fillId="60" borderId="34" xfId="0" applyFont="1" applyFill="1" applyBorder="1"/>
    <xf numFmtId="0" fontId="192" fillId="60" borderId="96" xfId="0" applyFont="1" applyFill="1" applyBorder="1"/>
    <xf numFmtId="0" fontId="192" fillId="60" borderId="97" xfId="0" applyFont="1" applyFill="1" applyBorder="1"/>
    <xf numFmtId="0" fontId="192" fillId="60" borderId="98" xfId="0" applyFont="1" applyFill="1" applyBorder="1"/>
    <xf numFmtId="0" fontId="214" fillId="64" borderId="100" xfId="0" applyFont="1" applyFill="1" applyBorder="1" applyAlignment="1">
      <alignment horizontal="right"/>
    </xf>
    <xf numFmtId="0" fontId="192" fillId="60" borderId="34" xfId="0" applyFont="1" applyFill="1" applyBorder="1" applyAlignment="1">
      <alignment horizontal="right"/>
    </xf>
    <xf numFmtId="0" fontId="217" fillId="0" borderId="0" xfId="0" applyFont="1"/>
    <xf numFmtId="0" fontId="218" fillId="60" borderId="34" xfId="0" applyFont="1" applyFill="1" applyBorder="1" applyAlignment="1">
      <alignment horizontal="right"/>
    </xf>
    <xf numFmtId="0" fontId="220" fillId="0" borderId="0" xfId="0" applyFont="1"/>
    <xf numFmtId="0" fontId="221" fillId="60" borderId="34" xfId="0" applyFont="1" applyFill="1" applyBorder="1" applyAlignment="1">
      <alignment horizontal="right"/>
    </xf>
    <xf numFmtId="0" fontId="221" fillId="60" borderId="50" xfId="0" applyFont="1" applyFill="1" applyBorder="1" applyAlignment="1">
      <alignment horizontal="right"/>
    </xf>
    <xf numFmtId="0" fontId="213" fillId="64" borderId="32" xfId="0" applyFont="1" applyFill="1" applyBorder="1" applyAlignment="1">
      <alignment horizontal="center" vertical="center"/>
    </xf>
    <xf numFmtId="0" fontId="214" fillId="64" borderId="96" xfId="0" applyFont="1" applyFill="1" applyBorder="1" applyAlignment="1">
      <alignment horizontal="right"/>
    </xf>
    <xf numFmtId="0" fontId="225" fillId="0" borderId="0" xfId="0" applyFont="1"/>
    <xf numFmtId="0" fontId="191"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2" fillId="0" borderId="0" xfId="51" applyFont="1" applyBorder="1" applyAlignment="1">
      <alignment horizontal="center"/>
    </xf>
    <xf numFmtId="0" fontId="187"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4" fillId="64" borderId="110" xfId="101" applyNumberFormat="1" applyFont="1" applyFill="1" applyBorder="1"/>
    <xf numFmtId="2" fontId="214" fillId="64" borderId="111" xfId="101" applyNumberFormat="1" applyFont="1" applyFill="1" applyBorder="1"/>
    <xf numFmtId="2" fontId="214" fillId="64" borderId="112" xfId="101" applyNumberFormat="1" applyFont="1" applyFill="1" applyBorder="1"/>
    <xf numFmtId="2" fontId="214" fillId="64" borderId="104" xfId="101" applyNumberFormat="1" applyFont="1" applyFill="1" applyBorder="1"/>
    <xf numFmtId="2" fontId="216" fillId="60" borderId="10" xfId="101" applyNumberFormat="1" applyFont="1" applyFill="1" applyBorder="1"/>
    <xf numFmtId="4" fontId="216" fillId="60" borderId="52" xfId="101" applyNumberFormat="1" applyFont="1" applyFill="1" applyBorder="1"/>
    <xf numFmtId="4" fontId="216" fillId="60" borderId="49" xfId="101" applyNumberFormat="1" applyFont="1" applyFill="1" applyBorder="1"/>
    <xf numFmtId="4" fontId="216" fillId="64" borderId="38" xfId="101" applyNumberFormat="1" applyFont="1" applyFill="1" applyBorder="1"/>
    <xf numFmtId="177" fontId="218" fillId="60" borderId="10" xfId="101" applyNumberFormat="1" applyFont="1" applyFill="1" applyBorder="1"/>
    <xf numFmtId="177" fontId="218" fillId="60" borderId="52" xfId="101" applyNumberFormat="1" applyFont="1" applyFill="1" applyBorder="1"/>
    <xf numFmtId="177" fontId="219" fillId="60" borderId="52" xfId="101" applyNumberFormat="1" applyFont="1" applyFill="1" applyBorder="1"/>
    <xf numFmtId="177" fontId="219" fillId="60" borderId="49" xfId="101" applyNumberFormat="1" applyFont="1" applyFill="1" applyBorder="1"/>
    <xf numFmtId="177" fontId="218" fillId="64" borderId="38" xfId="101" applyNumberFormat="1" applyFont="1" applyFill="1" applyBorder="1"/>
    <xf numFmtId="1" fontId="218" fillId="60" borderId="10" xfId="0" applyNumberFormat="1" applyFont="1" applyFill="1" applyBorder="1"/>
    <xf numFmtId="1" fontId="218" fillId="60" borderId="52" xfId="0" applyNumberFormat="1" applyFont="1" applyFill="1" applyBorder="1"/>
    <xf numFmtId="1" fontId="218" fillId="60" borderId="49" xfId="0" applyNumberFormat="1" applyFont="1" applyFill="1" applyBorder="1"/>
    <xf numFmtId="1" fontId="218" fillId="64" borderId="38" xfId="0" applyNumberFormat="1" applyFont="1" applyFill="1" applyBorder="1"/>
    <xf numFmtId="2" fontId="221" fillId="60" borderId="10" xfId="0" applyNumberFormat="1" applyFont="1" applyFill="1" applyBorder="1"/>
    <xf numFmtId="2" fontId="221" fillId="60" borderId="52" xfId="0" applyNumberFormat="1" applyFont="1" applyFill="1" applyBorder="1"/>
    <xf numFmtId="2" fontId="221" fillId="60" borderId="49" xfId="0" applyNumberFormat="1" applyFont="1" applyFill="1" applyBorder="1"/>
    <xf numFmtId="2" fontId="221" fillId="64" borderId="38" xfId="0" applyNumberFormat="1" applyFont="1" applyFill="1" applyBorder="1"/>
    <xf numFmtId="0" fontId="192" fillId="60" borderId="113" xfId="0" applyFont="1" applyFill="1" applyBorder="1"/>
    <xf numFmtId="0" fontId="192" fillId="60" borderId="114" xfId="0" applyFont="1" applyFill="1" applyBorder="1"/>
    <xf numFmtId="0" fontId="192" fillId="64" borderId="115" xfId="0" applyFont="1" applyFill="1" applyBorder="1"/>
    <xf numFmtId="2" fontId="221" fillId="60" borderId="26" xfId="0" applyNumberFormat="1" applyFont="1" applyFill="1" applyBorder="1"/>
    <xf numFmtId="2" fontId="221" fillId="60" borderId="43" xfId="0" applyNumberFormat="1" applyFont="1" applyFill="1" applyBorder="1"/>
    <xf numFmtId="2" fontId="221" fillId="60" borderId="116" xfId="0" applyNumberFormat="1" applyFont="1" applyFill="1" applyBorder="1"/>
    <xf numFmtId="2" fontId="221" fillId="64" borderId="40" xfId="0" applyNumberFormat="1" applyFont="1" applyFill="1" applyBorder="1"/>
    <xf numFmtId="0" fontId="192" fillId="60" borderId="0" xfId="0" applyFont="1" applyFill="1"/>
    <xf numFmtId="0" fontId="192" fillId="60" borderId="52" xfId="0" applyFont="1" applyFill="1" applyBorder="1"/>
    <xf numFmtId="4" fontId="192" fillId="60" borderId="52" xfId="0" applyNumberFormat="1" applyFont="1" applyFill="1" applyBorder="1"/>
    <xf numFmtId="4" fontId="192" fillId="60" borderId="49" xfId="0" applyNumberFormat="1" applyFont="1" applyFill="1" applyBorder="1"/>
    <xf numFmtId="4" fontId="192" fillId="64" borderId="38" xfId="0" applyNumberFormat="1" applyFont="1" applyFill="1" applyBorder="1"/>
    <xf numFmtId="177" fontId="218" fillId="60" borderId="49" xfId="101" applyNumberFormat="1" applyFont="1" applyFill="1" applyBorder="1"/>
    <xf numFmtId="2" fontId="218" fillId="60" borderId="52" xfId="0" applyNumberFormat="1" applyFont="1" applyFill="1" applyBorder="1"/>
    <xf numFmtId="2" fontId="222" fillId="64" borderId="111" xfId="101" applyNumberFormat="1" applyFont="1" applyFill="1" applyBorder="1"/>
    <xf numFmtId="2" fontId="223" fillId="64" borderId="111" xfId="101" applyNumberFormat="1" applyFont="1" applyFill="1" applyBorder="1"/>
    <xf numFmtId="2" fontId="216" fillId="60" borderId="52" xfId="101" applyNumberFormat="1" applyFont="1" applyFill="1" applyBorder="1"/>
    <xf numFmtId="0" fontId="214" fillId="64" borderId="27" xfId="0" applyFont="1" applyFill="1" applyBorder="1" applyAlignment="1">
      <alignment horizontal="center" vertical="center"/>
    </xf>
    <xf numFmtId="0" fontId="214" fillId="64" borderId="117" xfId="0" applyFont="1" applyFill="1" applyBorder="1"/>
    <xf numFmtId="0" fontId="214" fillId="64" borderId="118" xfId="0" applyFont="1" applyFill="1" applyBorder="1"/>
    <xf numFmtId="2" fontId="214" fillId="64" borderId="118" xfId="0" applyNumberFormat="1" applyFont="1" applyFill="1" applyBorder="1"/>
    <xf numFmtId="4" fontId="192" fillId="60" borderId="10" xfId="0" applyNumberFormat="1" applyFont="1" applyFill="1" applyBorder="1"/>
    <xf numFmtId="4" fontId="192" fillId="64" borderId="37" xfId="0" applyNumberFormat="1" applyFont="1" applyFill="1" applyBorder="1"/>
    <xf numFmtId="177" fontId="224" fillId="64" borderId="37" xfId="101" applyNumberFormat="1" applyFont="1" applyFill="1" applyBorder="1"/>
    <xf numFmtId="1" fontId="218" fillId="64" borderId="37" xfId="0" applyNumberFormat="1" applyFont="1" applyFill="1" applyBorder="1"/>
    <xf numFmtId="2" fontId="221" fillId="64" borderId="39" xfId="0" applyNumberFormat="1" applyFont="1" applyFill="1" applyBorder="1"/>
    <xf numFmtId="0" fontId="4" fillId="0" borderId="11" xfId="0" applyFont="1" applyBorder="1"/>
    <xf numFmtId="1" fontId="228" fillId="0" borderId="0" xfId="0" applyNumberFormat="1" applyFont="1" applyFill="1" applyBorder="1" applyAlignment="1">
      <alignment horizontal="right"/>
    </xf>
    <xf numFmtId="1" fontId="228" fillId="0" borderId="49" xfId="0" applyNumberFormat="1" applyFont="1" applyFill="1" applyBorder="1" applyAlignment="1">
      <alignment horizontal="right"/>
    </xf>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2" fontId="37" fillId="0" borderId="27" xfId="188" applyNumberFormat="1" applyFont="1" applyFill="1" applyBorder="1" applyAlignment="1"/>
    <xf numFmtId="0" fontId="211" fillId="60" borderId="0" xfId="0" applyFont="1" applyFill="1"/>
    <xf numFmtId="0" fontId="233" fillId="0" borderId="0" xfId="0" applyFont="1" applyAlignment="1">
      <alignment vertical="center"/>
    </xf>
    <xf numFmtId="0" fontId="234" fillId="0" borderId="0" xfId="0" applyFont="1"/>
    <xf numFmtId="0" fontId="234" fillId="0" borderId="0" xfId="0" applyFont="1" applyAlignment="1">
      <alignment horizontal="right"/>
    </xf>
    <xf numFmtId="178" fontId="235" fillId="0" borderId="0" xfId="0" applyNumberFormat="1" applyFont="1"/>
    <xf numFmtId="0" fontId="212" fillId="0" borderId="0" xfId="0" applyFont="1" applyFill="1"/>
    <xf numFmtId="0" fontId="205" fillId="0" borderId="0" xfId="97" applyFont="1"/>
    <xf numFmtId="43" fontId="196"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9" fillId="66" borderId="0" xfId="96" applyFont="1" applyFill="1" applyAlignment="1" applyProtection="1">
      <alignment horizontal="left" vertical="center" indent="1"/>
      <protection locked="0"/>
    </xf>
    <xf numFmtId="2" fontId="230" fillId="66" borderId="0" xfId="96" applyNumberFormat="1" applyFont="1" applyFill="1" applyAlignment="1" applyProtection="1">
      <alignment vertical="center"/>
      <protection locked="0"/>
    </xf>
    <xf numFmtId="2" fontId="230" fillId="66" borderId="0" xfId="96" applyNumberFormat="1" applyFont="1" applyFill="1" applyAlignment="1" applyProtection="1">
      <alignment vertical="center"/>
    </xf>
    <xf numFmtId="0" fontId="231" fillId="66" borderId="0" xfId="96" applyFont="1" applyFill="1" applyAlignment="1" applyProtection="1">
      <alignment horizontal="right" vertical="center" indent="1"/>
      <protection locked="0"/>
    </xf>
    <xf numFmtId="0" fontId="58" fillId="0" borderId="0" xfId="96"/>
    <xf numFmtId="0" fontId="211" fillId="0" borderId="0" xfId="96" applyFont="1"/>
    <xf numFmtId="0" fontId="229" fillId="60" borderId="0" xfId="96" applyFont="1" applyFill="1" applyAlignment="1" applyProtection="1">
      <alignment horizontal="left" vertical="center" indent="1"/>
      <protection locked="0"/>
    </xf>
    <xf numFmtId="2" fontId="230" fillId="60" borderId="0" xfId="96" applyNumberFormat="1" applyFont="1" applyFill="1" applyAlignment="1" applyProtection="1">
      <alignment vertical="center"/>
      <protection locked="0"/>
    </xf>
    <xf numFmtId="2" fontId="230" fillId="60" borderId="0" xfId="96" applyNumberFormat="1" applyFont="1" applyFill="1" applyAlignment="1" applyProtection="1">
      <alignment vertical="center"/>
    </xf>
    <xf numFmtId="0" fontId="231" fillId="60" borderId="0" xfId="96" applyFont="1" applyFill="1" applyAlignment="1" applyProtection="1">
      <alignment horizontal="right" vertical="center" indent="1"/>
      <protection locked="0"/>
    </xf>
    <xf numFmtId="16" fontId="232" fillId="0" borderId="0" xfId="96" applyNumberFormat="1" applyFont="1" applyAlignment="1">
      <alignment horizontal="right" vertical="top"/>
    </xf>
    <xf numFmtId="0" fontId="58" fillId="60" borderId="0" xfId="96" applyFill="1"/>
    <xf numFmtId="0" fontId="211" fillId="60" borderId="0" xfId="96" applyFont="1" applyFill="1"/>
    <xf numFmtId="0" fontId="237" fillId="60" borderId="0" xfId="96" applyFont="1" applyFill="1"/>
    <xf numFmtId="0" fontId="238" fillId="0" borderId="0" xfId="96" applyFont="1" applyAlignment="1">
      <alignment vertical="center"/>
    </xf>
    <xf numFmtId="2" fontId="239" fillId="0" borderId="0" xfId="96" applyNumberFormat="1" applyFont="1" applyAlignment="1" applyProtection="1">
      <alignment vertical="center"/>
      <protection locked="0"/>
    </xf>
    <xf numFmtId="2" fontId="230" fillId="0" borderId="0" xfId="96" applyNumberFormat="1" applyFont="1" applyAlignment="1" applyProtection="1">
      <alignment vertical="center"/>
      <protection locked="0"/>
    </xf>
    <xf numFmtId="2" fontId="230" fillId="0" borderId="0" xfId="96" applyNumberFormat="1" applyFont="1" applyAlignment="1" applyProtection="1">
      <alignment vertical="center"/>
    </xf>
    <xf numFmtId="2" fontId="230" fillId="0" borderId="0" xfId="96" applyNumberFormat="1" applyFont="1" applyFill="1" applyAlignment="1" applyProtection="1">
      <alignment vertical="center"/>
      <protection locked="0"/>
    </xf>
    <xf numFmtId="0" fontId="240" fillId="0" borderId="0" xfId="96" applyFont="1"/>
    <xf numFmtId="0" fontId="97" fillId="0" borderId="0" xfId="97"/>
    <xf numFmtId="0" fontId="232" fillId="0" borderId="0" xfId="96" applyFont="1" applyAlignment="1">
      <alignment horizontal="right" vertical="top"/>
    </xf>
    <xf numFmtId="0" fontId="205" fillId="0" borderId="0" xfId="97" applyFont="1" applyFill="1"/>
    <xf numFmtId="0" fontId="192" fillId="0" borderId="0" xfId="97" applyFont="1" applyFill="1"/>
    <xf numFmtId="0" fontId="97" fillId="0" borderId="0" xfId="97" applyFill="1"/>
    <xf numFmtId="0" fontId="58" fillId="0" borderId="0" xfId="96" applyFill="1" applyAlignment="1">
      <alignment vertical="center"/>
    </xf>
    <xf numFmtId="0" fontId="241" fillId="0" borderId="0" xfId="96" applyFont="1" applyFill="1" applyAlignment="1">
      <alignment horizontal="right"/>
    </xf>
    <xf numFmtId="180" fontId="225" fillId="0" borderId="0" xfId="96" applyNumberFormat="1" applyFont="1" applyFill="1" applyAlignment="1">
      <alignment horizontal="right"/>
    </xf>
    <xf numFmtId="0" fontId="58" fillId="0" borderId="0" xfId="96" applyFill="1"/>
    <xf numFmtId="0" fontId="241" fillId="0" borderId="0" xfId="96" applyFont="1" applyFill="1" applyAlignment="1">
      <alignment horizontal="right" vertical="top"/>
    </xf>
    <xf numFmtId="180" fontId="225" fillId="0" borderId="0" xfId="96" applyNumberFormat="1" applyFont="1" applyFill="1" applyAlignment="1">
      <alignment horizontal="right" vertical="top"/>
    </xf>
    <xf numFmtId="0" fontId="192" fillId="0" borderId="0" xfId="96" applyFont="1" applyAlignment="1">
      <alignment vertical="center"/>
    </xf>
    <xf numFmtId="0" fontId="192" fillId="0" borderId="0" xfId="97" applyFont="1"/>
    <xf numFmtId="0" fontId="192" fillId="60" borderId="0" xfId="96" applyFont="1" applyFill="1" applyBorder="1" applyAlignment="1">
      <alignment horizontal="center" vertical="center"/>
    </xf>
    <xf numFmtId="0" fontId="192" fillId="60" borderId="0" xfId="96" applyFont="1" applyFill="1" applyBorder="1" applyAlignment="1">
      <alignment vertical="center"/>
    </xf>
    <xf numFmtId="0" fontId="194" fillId="60" borderId="0" xfId="96" applyFont="1" applyFill="1" applyBorder="1" applyAlignment="1">
      <alignment vertical="center"/>
    </xf>
    <xf numFmtId="0" fontId="193" fillId="64" borderId="0" xfId="96" quotePrefix="1" applyFont="1" applyFill="1" applyBorder="1" applyAlignment="1">
      <alignment horizontal="center" vertical="center"/>
    </xf>
    <xf numFmtId="0" fontId="196" fillId="64" borderId="0" xfId="96" applyFont="1" applyFill="1" applyBorder="1" applyAlignment="1" applyProtection="1">
      <alignment horizontal="center"/>
      <protection locked="0"/>
    </xf>
    <xf numFmtId="0" fontId="197" fillId="64" borderId="0" xfId="96" applyFont="1" applyFill="1" applyBorder="1" applyAlignment="1" applyProtection="1">
      <alignment horizontal="center"/>
      <protection locked="0"/>
    </xf>
    <xf numFmtId="0" fontId="196" fillId="64" borderId="0" xfId="96" applyFont="1" applyFill="1" applyBorder="1" applyAlignment="1">
      <alignment horizontal="center"/>
    </xf>
    <xf numFmtId="0" fontId="193"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vertical="top"/>
      <protection locked="0"/>
    </xf>
    <xf numFmtId="0" fontId="197" fillId="64" borderId="0" xfId="96" applyFont="1" applyFill="1" applyBorder="1" applyAlignment="1" applyProtection="1">
      <alignment horizontal="center" vertical="top"/>
      <protection locked="0"/>
    </xf>
    <xf numFmtId="0" fontId="196" fillId="60"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top"/>
    </xf>
    <xf numFmtId="0" fontId="193" fillId="64" borderId="0" xfId="96" applyFont="1" applyFill="1" applyBorder="1" applyAlignment="1" applyProtection="1">
      <alignment horizontal="center" vertical="top"/>
      <protection locked="0"/>
    </xf>
    <xf numFmtId="2" fontId="196" fillId="60" borderId="2" xfId="96" applyNumberFormat="1" applyFont="1" applyFill="1" applyBorder="1" applyAlignment="1" applyProtection="1">
      <alignment horizontal="center" vertical="center"/>
      <protection locked="0"/>
    </xf>
    <xf numFmtId="2" fontId="196" fillId="60" borderId="3" xfId="96" applyNumberFormat="1" applyFont="1" applyFill="1" applyBorder="1" applyAlignment="1" applyProtection="1">
      <alignment horizontal="center" vertical="center"/>
      <protection locked="0"/>
    </xf>
    <xf numFmtId="2" fontId="196" fillId="60" borderId="3" xfId="96" applyNumberFormat="1" applyFont="1" applyFill="1" applyBorder="1" applyAlignment="1">
      <alignment horizontal="center" vertical="center"/>
    </xf>
    <xf numFmtId="2" fontId="196" fillId="64" borderId="3" xfId="96" applyNumberFormat="1" applyFont="1" applyFill="1" applyBorder="1" applyAlignment="1" applyProtection="1">
      <alignment horizontal="center" vertical="center"/>
      <protection locked="0"/>
    </xf>
    <xf numFmtId="171" fontId="198" fillId="0" borderId="3" xfId="99" applyNumberFormat="1" applyFont="1" applyFill="1" applyBorder="1" applyAlignment="1" applyProtection="1">
      <alignment horizontal="center" vertical="center"/>
      <protection locked="0"/>
    </xf>
    <xf numFmtId="172" fontId="199" fillId="0" borderId="4" xfId="99" applyNumberFormat="1" applyFont="1" applyFill="1" applyBorder="1" applyAlignment="1" applyProtection="1">
      <alignment horizontal="center" vertical="center"/>
      <protection locked="0"/>
    </xf>
    <xf numFmtId="2" fontId="195" fillId="64" borderId="2" xfId="96" applyNumberFormat="1" applyFont="1" applyFill="1" applyBorder="1" applyAlignment="1">
      <alignment horizontal="center" vertical="center"/>
    </xf>
    <xf numFmtId="0" fontId="242" fillId="0" borderId="0" xfId="96" applyFont="1"/>
    <xf numFmtId="2" fontId="196" fillId="60" borderId="0" xfId="96" applyNumberFormat="1" applyFont="1" applyFill="1" applyBorder="1" applyAlignment="1" applyProtection="1">
      <alignment horizontal="center" vertical="center"/>
      <protection locked="0"/>
    </xf>
    <xf numFmtId="0" fontId="192" fillId="60" borderId="0" xfId="96" applyFont="1" applyFill="1" applyAlignment="1">
      <alignment vertical="center"/>
    </xf>
    <xf numFmtId="173" fontId="194" fillId="60" borderId="0" xfId="99" applyNumberFormat="1" applyFont="1" applyFill="1" applyAlignment="1">
      <alignment vertical="center"/>
    </xf>
    <xf numFmtId="173" fontId="192" fillId="60" borderId="0" xfId="99" applyNumberFormat="1" applyFont="1" applyFill="1" applyAlignment="1">
      <alignment vertical="center"/>
    </xf>
    <xf numFmtId="2" fontId="195" fillId="60" borderId="0" xfId="96" applyNumberFormat="1" applyFont="1" applyFill="1" applyBorder="1" applyAlignment="1">
      <alignment horizontal="center" vertical="center"/>
    </xf>
    <xf numFmtId="10" fontId="200" fillId="60" borderId="33" xfId="96" applyNumberFormat="1" applyFont="1" applyFill="1" applyBorder="1" applyAlignment="1">
      <alignment horizontal="center" vertical="center"/>
    </xf>
    <xf numFmtId="0" fontId="196" fillId="60" borderId="0" xfId="96" applyFont="1" applyFill="1" applyBorder="1" applyAlignment="1">
      <alignment horizontal="center" vertical="center"/>
    </xf>
    <xf numFmtId="10" fontId="196" fillId="60" borderId="0" xfId="99" applyNumberFormat="1" applyFont="1" applyFill="1" applyBorder="1" applyAlignment="1">
      <alignment horizontal="center" vertical="center"/>
    </xf>
    <xf numFmtId="173" fontId="197"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69" fontId="192" fillId="60" borderId="0" xfId="96" applyNumberFormat="1" applyFont="1" applyFill="1" applyBorder="1" applyAlignment="1">
      <alignment horizontal="center" vertical="center"/>
    </xf>
    <xf numFmtId="173" fontId="197" fillId="64" borderId="0" xfId="99" applyNumberFormat="1" applyFont="1" applyFill="1" applyBorder="1" applyAlignment="1" applyProtection="1">
      <alignment horizontal="center" vertical="center"/>
      <protection locked="0"/>
    </xf>
    <xf numFmtId="0" fontId="192" fillId="64" borderId="0" xfId="96" applyFont="1" applyFill="1" applyBorder="1" applyAlignment="1">
      <alignment horizontal="center" vertical="center"/>
    </xf>
    <xf numFmtId="173" fontId="192" fillId="64" borderId="0" xfId="99" applyNumberFormat="1" applyFont="1" applyFill="1" applyBorder="1" applyAlignment="1">
      <alignment horizontal="center" vertical="center"/>
    </xf>
    <xf numFmtId="0" fontId="195" fillId="64" borderId="36" xfId="96" applyFont="1" applyFill="1" applyBorder="1" applyAlignment="1" applyProtection="1">
      <alignment horizontal="center" vertical="center"/>
      <protection locked="0"/>
    </xf>
    <xf numFmtId="2" fontId="196" fillId="60" borderId="96" xfId="96" applyNumberFormat="1" applyFont="1" applyFill="1" applyBorder="1" applyAlignment="1">
      <alignment horizontal="center" vertical="center"/>
    </xf>
    <xf numFmtId="2" fontId="196" fillId="60" borderId="97" xfId="96" applyNumberFormat="1" applyFont="1" applyFill="1" applyBorder="1" applyAlignment="1">
      <alignment horizontal="center" vertical="center"/>
    </xf>
    <xf numFmtId="2" fontId="196" fillId="64" borderId="97" xfId="96" applyNumberFormat="1" applyFont="1" applyFill="1" applyBorder="1" applyAlignment="1">
      <alignment horizontal="center" vertical="center"/>
    </xf>
    <xf numFmtId="171" fontId="196" fillId="60" borderId="97" xfId="99" applyNumberFormat="1" applyFont="1" applyFill="1" applyBorder="1" applyAlignment="1">
      <alignment horizontal="center" vertical="center"/>
    </xf>
    <xf numFmtId="174" fontId="196" fillId="60" borderId="98" xfId="99" applyNumberFormat="1" applyFont="1" applyFill="1" applyBorder="1" applyAlignment="1">
      <alignment horizontal="center" vertical="center"/>
    </xf>
    <xf numFmtId="169" fontId="196" fillId="60" borderId="0" xfId="96" applyNumberFormat="1" applyFont="1" applyFill="1" applyBorder="1" applyAlignment="1" applyProtection="1">
      <alignment horizontal="center" vertical="center"/>
      <protection locked="0"/>
    </xf>
    <xf numFmtId="173" fontId="196" fillId="60" borderId="98" xfId="99" applyNumberFormat="1" applyFont="1" applyFill="1" applyBorder="1" applyAlignment="1">
      <alignment horizontal="center" vertical="center"/>
    </xf>
    <xf numFmtId="2" fontId="196" fillId="64" borderId="99" xfId="96" applyNumberFormat="1" applyFont="1" applyFill="1" applyBorder="1" applyAlignment="1">
      <alignment horizontal="center" vertical="center"/>
    </xf>
    <xf numFmtId="0" fontId="192" fillId="60" borderId="0" xfId="96" applyFont="1" applyFill="1"/>
    <xf numFmtId="171" fontId="196" fillId="60" borderId="96" xfId="99" applyNumberFormat="1" applyFont="1" applyFill="1" applyBorder="1" applyAlignment="1">
      <alignment horizontal="center" vertical="center"/>
    </xf>
    <xf numFmtId="0" fontId="192" fillId="0" borderId="0" xfId="96" applyFont="1"/>
    <xf numFmtId="0" fontId="195" fillId="64" borderId="38" xfId="96" applyFont="1" applyFill="1" applyBorder="1" applyAlignment="1" applyProtection="1">
      <alignment horizontal="center" vertical="center"/>
      <protection locked="0"/>
    </xf>
    <xf numFmtId="2" fontId="196" fillId="60" borderId="100" xfId="96" applyNumberFormat="1" applyFont="1" applyFill="1" applyBorder="1" applyAlignment="1">
      <alignment horizontal="center" vertical="center"/>
    </xf>
    <xf numFmtId="2" fontId="196" fillId="60" borderId="101" xfId="96" applyNumberFormat="1" applyFont="1" applyFill="1" applyBorder="1" applyAlignment="1">
      <alignment horizontal="center" vertical="center"/>
    </xf>
    <xf numFmtId="2" fontId="196" fillId="64" borderId="101" xfId="96" applyNumberFormat="1" applyFont="1" applyFill="1" applyBorder="1" applyAlignment="1">
      <alignment horizontal="center" vertical="center"/>
    </xf>
    <xf numFmtId="171" fontId="196" fillId="60" borderId="101" xfId="99" applyNumberFormat="1" applyFont="1" applyFill="1" applyBorder="1" applyAlignment="1">
      <alignment horizontal="center" vertical="center"/>
    </xf>
    <xf numFmtId="174" fontId="197" fillId="60" borderId="102" xfId="99" applyNumberFormat="1" applyFont="1" applyFill="1" applyBorder="1" applyAlignment="1">
      <alignment horizontal="center" vertical="center"/>
    </xf>
    <xf numFmtId="173" fontId="197" fillId="60" borderId="102" xfId="99" applyNumberFormat="1" applyFont="1" applyFill="1" applyBorder="1" applyAlignment="1">
      <alignment horizontal="center" vertical="center"/>
    </xf>
    <xf numFmtId="2" fontId="196" fillId="64" borderId="103" xfId="96" applyNumberFormat="1" applyFont="1" applyFill="1" applyBorder="1" applyAlignment="1">
      <alignment horizontal="center" vertical="center"/>
    </xf>
    <xf numFmtId="171" fontId="196" fillId="60" borderId="100" xfId="99" applyNumberFormat="1" applyFont="1" applyFill="1" applyBorder="1" applyAlignment="1">
      <alignment horizontal="center" vertical="center"/>
    </xf>
    <xf numFmtId="2" fontId="196" fillId="64" borderId="104" xfId="96" applyNumberFormat="1" applyFont="1" applyFill="1" applyBorder="1" applyAlignment="1">
      <alignment horizontal="center" vertical="center"/>
    </xf>
    <xf numFmtId="2" fontId="196" fillId="60" borderId="100" xfId="96" applyNumberFormat="1" applyFont="1" applyFill="1" applyBorder="1" applyAlignment="1" applyProtection="1">
      <alignment horizontal="center" vertical="center"/>
      <protection locked="0"/>
    </xf>
    <xf numFmtId="2" fontId="196" fillId="60" borderId="101" xfId="96" applyNumberFormat="1" applyFont="1" applyFill="1" applyBorder="1" applyAlignment="1" applyProtection="1">
      <alignment horizontal="center" vertical="center"/>
      <protection locked="0"/>
    </xf>
    <xf numFmtId="2" fontId="196" fillId="64" borderId="101" xfId="96" applyNumberFormat="1" applyFont="1" applyFill="1" applyBorder="1" applyAlignment="1" applyProtection="1">
      <alignment horizontal="center" vertical="center"/>
      <protection locked="0"/>
    </xf>
    <xf numFmtId="169" fontId="196" fillId="60" borderId="0" xfId="96" applyNumberFormat="1" applyFont="1" applyFill="1" applyBorder="1" applyAlignment="1">
      <alignment horizontal="center" vertical="center"/>
    </xf>
    <xf numFmtId="175" fontId="196" fillId="60" borderId="101" xfId="99" applyNumberFormat="1" applyFont="1" applyFill="1" applyBorder="1" applyAlignment="1">
      <alignment horizontal="center" vertical="center"/>
    </xf>
    <xf numFmtId="0" fontId="195" fillId="64" borderId="40" xfId="96" applyFont="1" applyFill="1" applyBorder="1" applyAlignment="1" applyProtection="1">
      <alignment horizontal="center" vertical="center"/>
      <protection locked="0"/>
    </xf>
    <xf numFmtId="2" fontId="196" fillId="60" borderId="105" xfId="96" applyNumberFormat="1" applyFont="1" applyFill="1" applyBorder="1" applyAlignment="1">
      <alignment horizontal="center" vertical="center"/>
    </xf>
    <xf numFmtId="2" fontId="196" fillId="60" borderId="106" xfId="96" applyNumberFormat="1" applyFont="1" applyFill="1" applyBorder="1" applyAlignment="1">
      <alignment horizontal="center" vertical="center"/>
    </xf>
    <xf numFmtId="2" fontId="196" fillId="64" borderId="106" xfId="96" applyNumberFormat="1" applyFont="1" applyFill="1" applyBorder="1" applyAlignment="1">
      <alignment horizontal="center" vertical="center"/>
    </xf>
    <xf numFmtId="171" fontId="196" fillId="60" borderId="106" xfId="99" applyNumberFormat="1" applyFont="1" applyFill="1" applyBorder="1" applyAlignment="1">
      <alignment horizontal="center" vertical="center"/>
    </xf>
    <xf numFmtId="174" fontId="197" fillId="60" borderId="107" xfId="99" applyNumberFormat="1" applyFont="1" applyFill="1" applyBorder="1" applyAlignment="1">
      <alignment horizontal="center" vertical="center"/>
    </xf>
    <xf numFmtId="173" fontId="197" fillId="60" borderId="107" xfId="99" applyNumberFormat="1" applyFont="1" applyFill="1" applyBorder="1" applyAlignment="1">
      <alignment horizontal="center" vertical="center"/>
    </xf>
    <xf numFmtId="2" fontId="196" fillId="64" borderId="108" xfId="96" applyNumberFormat="1" applyFont="1" applyFill="1" applyBorder="1" applyAlignment="1">
      <alignment horizontal="center" vertical="center"/>
    </xf>
    <xf numFmtId="171" fontId="196" fillId="60" borderId="105" xfId="99" applyNumberFormat="1" applyFont="1" applyFill="1" applyBorder="1" applyAlignment="1">
      <alignment horizontal="center" vertical="center"/>
    </xf>
    <xf numFmtId="0" fontId="193" fillId="0" borderId="0" xfId="96" applyFont="1" applyFill="1" applyBorder="1" applyAlignment="1" applyProtection="1">
      <alignment horizontal="left" vertical="center"/>
      <protection locked="0"/>
    </xf>
    <xf numFmtId="0" fontId="243" fillId="0" borderId="0" xfId="96" applyFont="1" applyAlignment="1">
      <alignment vertical="center"/>
    </xf>
    <xf numFmtId="0" fontId="196" fillId="64" borderId="0"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205" fillId="64" borderId="0" xfId="96" applyFont="1" applyFill="1" applyAlignment="1">
      <alignment horizontal="center" vertical="center"/>
    </xf>
    <xf numFmtId="165" fontId="14" fillId="0" borderId="29" xfId="0" quotePrefix="1" applyNumberFormat="1" applyFont="1" applyFill="1" applyBorder="1"/>
    <xf numFmtId="165" fontId="34" fillId="60" borderId="29" xfId="0" quotePrefix="1" applyNumberFormat="1" applyFont="1" applyFill="1" applyBorder="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7"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6"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5" fillId="0" borderId="31" xfId="0" applyFont="1" applyBorder="1" applyAlignment="1">
      <alignment horizontal="center" vertical="center" wrapText="1"/>
    </xf>
    <xf numFmtId="0" fontId="185"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8" fillId="0" borderId="0" xfId="0" applyFont="1" applyFill="1" applyAlignment="1">
      <alignment horizontal="center" vertical="center" wrapText="1"/>
    </xf>
    <xf numFmtId="179" fontId="225" fillId="0" borderId="0" xfId="96" applyNumberFormat="1" applyFont="1" applyFill="1" applyAlignment="1">
      <alignment horizontal="right" vertical="center"/>
    </xf>
    <xf numFmtId="0" fontId="205" fillId="64" borderId="0" xfId="96" applyFont="1" applyFill="1" applyAlignment="1">
      <alignment horizontal="center" vertical="center"/>
    </xf>
    <xf numFmtId="0" fontId="195" fillId="60" borderId="2" xfId="96" applyFont="1" applyFill="1" applyBorder="1" applyAlignment="1" applyProtection="1">
      <alignment horizontal="center" vertical="center"/>
      <protection locked="0"/>
    </xf>
    <xf numFmtId="0" fontId="195" fillId="60" borderId="3" xfId="96" applyFont="1" applyFill="1" applyBorder="1" applyAlignment="1" applyProtection="1">
      <alignment horizontal="center" vertical="center"/>
      <protection locked="0"/>
    </xf>
    <xf numFmtId="0" fontId="195" fillId="60" borderId="4" xfId="96" applyFont="1" applyFill="1" applyBorder="1" applyAlignment="1" applyProtection="1">
      <alignment horizontal="center" vertical="center"/>
      <protection locked="0"/>
    </xf>
    <xf numFmtId="0" fontId="195" fillId="60" borderId="2" xfId="96" applyFont="1" applyFill="1" applyBorder="1" applyAlignment="1">
      <alignment horizontal="center" vertical="center"/>
    </xf>
    <xf numFmtId="0" fontId="195" fillId="60" borderId="3" xfId="96" applyFont="1" applyFill="1" applyBorder="1" applyAlignment="1">
      <alignment horizontal="center" vertical="center"/>
    </xf>
    <xf numFmtId="0" fontId="195" fillId="60" borderId="4" xfId="96" applyFont="1" applyFill="1" applyBorder="1" applyAlignment="1">
      <alignment horizontal="center" vertical="center"/>
    </xf>
    <xf numFmtId="0" fontId="196" fillId="64" borderId="0" xfId="96" applyFont="1" applyFill="1" applyBorder="1" applyAlignment="1" applyProtection="1">
      <alignment horizontal="center" vertical="center"/>
      <protection locked="0"/>
    </xf>
    <xf numFmtId="0" fontId="196" fillId="64" borderId="41" xfId="96" applyFont="1" applyFill="1" applyBorder="1" applyAlignment="1" applyProtection="1">
      <alignment horizontal="center" vertical="center"/>
      <protection locked="0"/>
    </xf>
    <xf numFmtId="0" fontId="196" fillId="64" borderId="33" xfId="96" applyFont="1" applyFill="1" applyBorder="1" applyAlignment="1" applyProtection="1">
      <alignment horizontal="center" vertical="center"/>
      <protection locked="0"/>
    </xf>
    <xf numFmtId="0" fontId="196" fillId="64" borderId="0" xfId="96" applyFont="1" applyFill="1" applyBorder="1" applyAlignment="1">
      <alignment horizontal="center" vertical="center"/>
    </xf>
    <xf numFmtId="0" fontId="196" fillId="64" borderId="41" xfId="96" applyFont="1" applyFill="1" applyBorder="1" applyAlignment="1">
      <alignment horizontal="center" vertical="center"/>
    </xf>
    <xf numFmtId="0" fontId="236"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6" fillId="0" borderId="0" xfId="188" applyFont="1" applyAlignment="1">
      <alignment horizontal="center" vertical="center" wrapText="1"/>
    </xf>
    <xf numFmtId="0" fontId="107" fillId="0" borderId="41" xfId="188" applyFont="1" applyBorder="1" applyAlignment="1">
      <alignment horizontal="center"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0">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6" name="Obraz 5"/>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K27" sqref="K27"/>
    </sheetView>
  </sheetViews>
  <sheetFormatPr defaultRowHeight="11.25"/>
  <cols>
    <col min="1" max="1" width="4.42578125" style="1095" customWidth="1"/>
    <col min="2" max="2" width="13.7109375" style="1095" customWidth="1"/>
    <col min="3" max="3" width="10.28515625" style="1095" customWidth="1"/>
    <col min="4" max="4" width="10.7109375" style="1095" customWidth="1"/>
    <col min="5" max="6" width="9.140625" style="1095"/>
    <col min="7" max="7" width="12.42578125" style="1095" customWidth="1"/>
    <col min="8" max="16384" width="9.140625" style="1095"/>
  </cols>
  <sheetData>
    <row r="2" spans="1:10" ht="12.75">
      <c r="B2" s="1096" t="s">
        <v>0</v>
      </c>
      <c r="G2" s="1097" t="s">
        <v>508</v>
      </c>
      <c r="I2" s="1098"/>
    </row>
    <row r="3" spans="1:10" ht="12.75">
      <c r="B3" s="1096" t="s">
        <v>503</v>
      </c>
    </row>
    <row r="5" spans="1:10">
      <c r="B5" s="1099" t="s">
        <v>412</v>
      </c>
      <c r="C5" s="1099"/>
      <c r="D5" s="1099"/>
      <c r="E5" s="1099"/>
      <c r="F5" s="1099"/>
    </row>
    <row r="6" spans="1:10">
      <c r="B6" s="1100"/>
      <c r="C6" s="1101"/>
      <c r="D6" s="1102"/>
      <c r="E6" s="1102"/>
      <c r="F6" s="1102"/>
      <c r="G6" s="1102"/>
      <c r="H6" s="1102"/>
      <c r="I6" s="1102"/>
      <c r="J6" s="1102"/>
    </row>
    <row r="7" spans="1:10">
      <c r="B7" s="1100" t="s">
        <v>1</v>
      </c>
      <c r="C7" s="1101"/>
      <c r="D7" s="1102"/>
      <c r="E7" s="1102"/>
      <c r="F7" s="1102"/>
      <c r="G7" s="1102"/>
      <c r="H7" s="1102"/>
      <c r="I7" s="1102"/>
      <c r="J7" s="1102"/>
    </row>
    <row r="8" spans="1:10">
      <c r="B8" s="1100" t="s">
        <v>2</v>
      </c>
      <c r="C8" s="1101"/>
      <c r="D8" s="1102"/>
      <c r="E8" s="1102"/>
      <c r="F8" s="1102"/>
      <c r="G8" s="1102"/>
      <c r="H8" s="1102"/>
      <c r="I8" s="1102"/>
      <c r="J8" s="1102"/>
    </row>
    <row r="9" spans="1:10" ht="23.25">
      <c r="B9" s="1102"/>
      <c r="C9" s="1102"/>
      <c r="D9" s="1102"/>
      <c r="E9" s="1102"/>
      <c r="H9" s="1102"/>
      <c r="I9" s="1102"/>
      <c r="J9" s="1103"/>
    </row>
    <row r="10" spans="1:10" ht="24.75" customHeight="1">
      <c r="B10" s="1104" t="s">
        <v>507</v>
      </c>
      <c r="C10" s="1105"/>
      <c r="D10" s="1106" t="s">
        <v>68</v>
      </c>
      <c r="E10" s="1103"/>
      <c r="F10" s="1103"/>
      <c r="G10" s="1103"/>
      <c r="H10" s="1103"/>
      <c r="I10" s="1103"/>
      <c r="J10" s="1102"/>
    </row>
    <row r="11" spans="1:10">
      <c r="B11" s="1101"/>
      <c r="C11" s="1101"/>
      <c r="E11" s="1102"/>
      <c r="F11" s="1107" t="s">
        <v>229</v>
      </c>
      <c r="G11" s="1102"/>
      <c r="H11" s="1102"/>
      <c r="I11" s="1102"/>
      <c r="J11" s="1102"/>
    </row>
    <row r="12" spans="1:10" ht="15.75">
      <c r="B12" s="1108"/>
      <c r="C12" s="1101"/>
      <c r="D12" s="1102"/>
      <c r="E12" s="1102"/>
      <c r="F12" s="1102"/>
      <c r="G12" s="1109"/>
      <c r="H12" s="1110"/>
      <c r="I12" s="1102"/>
      <c r="J12" s="1102"/>
    </row>
    <row r="13" spans="1:10" ht="15.75">
      <c r="A13" s="1102"/>
      <c r="B13" s="1104" t="s">
        <v>509</v>
      </c>
      <c r="C13" s="1111"/>
      <c r="D13" s="1111"/>
      <c r="E13" s="1111"/>
      <c r="F13" s="1102"/>
      <c r="G13" s="1102"/>
      <c r="H13" s="65"/>
      <c r="I13" s="1102"/>
      <c r="J13" s="1102"/>
    </row>
    <row r="14" spans="1:10" ht="15.75">
      <c r="A14" s="1102"/>
      <c r="B14" s="1104"/>
      <c r="C14" s="1111"/>
      <c r="D14" s="1111"/>
      <c r="E14" s="1111"/>
      <c r="F14" s="1102"/>
      <c r="G14" s="1102"/>
      <c r="H14" s="65"/>
      <c r="I14" s="1102"/>
      <c r="J14" s="1102"/>
    </row>
    <row r="15" spans="1:10">
      <c r="B15" s="1100"/>
      <c r="C15" s="1101"/>
      <c r="D15" s="1102"/>
      <c r="E15" s="1102"/>
      <c r="F15" s="1102"/>
      <c r="G15" s="1102"/>
      <c r="H15" s="1102"/>
      <c r="I15" s="1102"/>
      <c r="J15" s="1102"/>
    </row>
    <row r="16" spans="1:10">
      <c r="B16" s="1102"/>
      <c r="C16" s="1102"/>
      <c r="D16" s="1102"/>
      <c r="E16" s="1102"/>
      <c r="F16" s="1102"/>
      <c r="G16" s="1102"/>
      <c r="H16" s="1102"/>
      <c r="I16" s="1102"/>
      <c r="J16" s="1102"/>
    </row>
    <row r="17" spans="2:11">
      <c r="B17" s="1102"/>
      <c r="C17" s="1102"/>
      <c r="D17" s="1102"/>
      <c r="E17" s="1102"/>
      <c r="F17" s="1102"/>
      <c r="G17" s="1102"/>
      <c r="H17" s="1102"/>
      <c r="I17" s="1102"/>
      <c r="J17" s="1102"/>
    </row>
    <row r="18" spans="2:11">
      <c r="B18" s="1102" t="s">
        <v>455</v>
      </c>
      <c r="C18" s="1102"/>
      <c r="D18" s="1102"/>
      <c r="E18" s="1102"/>
      <c r="F18" s="1102"/>
      <c r="G18" s="1102"/>
      <c r="H18" s="1102"/>
      <c r="I18" s="1102"/>
      <c r="J18" s="1102"/>
    </row>
    <row r="19" spans="2:11">
      <c r="B19" s="1102" t="s">
        <v>3</v>
      </c>
      <c r="C19" s="1102"/>
      <c r="D19" s="1102"/>
      <c r="E19" s="1102"/>
      <c r="F19" s="1102"/>
      <c r="G19" s="1102"/>
      <c r="H19" s="1102"/>
      <c r="I19" s="1102"/>
      <c r="J19" s="1102"/>
    </row>
    <row r="20" spans="2:11">
      <c r="B20" s="1102" t="s">
        <v>415</v>
      </c>
      <c r="C20" s="1102"/>
      <c r="D20" s="1102"/>
      <c r="E20" s="1102"/>
      <c r="F20" s="1102"/>
      <c r="G20" s="1102"/>
      <c r="H20" s="1102"/>
      <c r="I20" s="1102"/>
      <c r="J20" s="1102"/>
    </row>
    <row r="21" spans="2:11">
      <c r="B21" s="1102" t="s">
        <v>4</v>
      </c>
      <c r="C21" s="1102"/>
      <c r="D21" s="1102"/>
      <c r="E21" s="1102"/>
      <c r="F21" s="1102"/>
      <c r="G21" s="1102"/>
      <c r="H21" s="1102"/>
      <c r="I21" s="1102"/>
      <c r="J21" s="1102"/>
    </row>
    <row r="22" spans="2:11">
      <c r="B22" s="1102" t="s">
        <v>5</v>
      </c>
      <c r="C22" s="1102"/>
      <c r="D22" s="1102"/>
      <c r="E22" s="1102"/>
      <c r="F22" s="1102"/>
      <c r="G22" s="1102"/>
      <c r="H22" s="1102"/>
      <c r="I22" s="1102"/>
      <c r="J22" s="1102"/>
    </row>
    <row r="23" spans="2:11">
      <c r="B23" s="1102" t="s">
        <v>85</v>
      </c>
      <c r="C23" s="1102"/>
      <c r="D23" s="1102"/>
      <c r="E23" s="1102"/>
      <c r="F23" s="1102"/>
      <c r="G23" s="1102"/>
      <c r="H23" s="1102"/>
      <c r="I23" s="1102"/>
      <c r="J23" s="1102"/>
    </row>
    <row r="24" spans="2:11">
      <c r="B24" s="1095" t="s">
        <v>6</v>
      </c>
      <c r="C24" s="1102"/>
      <c r="D24" s="1102"/>
      <c r="E24" s="1102"/>
      <c r="F24" s="1102"/>
      <c r="G24" s="1102"/>
      <c r="H24" s="1102"/>
      <c r="I24" s="1102"/>
      <c r="J24" s="1102"/>
    </row>
    <row r="25" spans="2:11" ht="11.25" customHeight="1">
      <c r="B25" s="1112" t="s">
        <v>96</v>
      </c>
      <c r="C25" s="1102"/>
      <c r="D25" s="1102"/>
      <c r="E25" s="1102"/>
      <c r="F25" s="1102"/>
      <c r="G25" s="1102"/>
      <c r="H25" s="1102"/>
      <c r="I25" s="1102"/>
    </row>
    <row r="26" spans="2:11" ht="12.75">
      <c r="B26" s="1112" t="s">
        <v>7</v>
      </c>
    </row>
    <row r="27" spans="2:11" ht="12.75">
      <c r="B27" s="1112"/>
    </row>
    <row r="28" spans="2:11">
      <c r="B28" s="1113" t="s">
        <v>416</v>
      </c>
      <c r="C28" s="1114"/>
      <c r="D28" s="1114"/>
      <c r="E28" s="1114"/>
      <c r="F28" s="1114"/>
      <c r="G28" s="1114"/>
      <c r="H28" s="1114"/>
      <c r="I28" s="1114"/>
      <c r="J28" s="1114"/>
      <c r="K28" s="1114"/>
    </row>
    <row r="29" spans="2:11">
      <c r="B29" s="1115"/>
      <c r="C29" s="1114"/>
      <c r="D29" s="1114"/>
      <c r="E29" s="1114"/>
      <c r="F29" s="1114"/>
      <c r="G29" s="1114"/>
      <c r="H29" s="1114"/>
      <c r="I29" s="1114"/>
      <c r="J29" s="1114"/>
      <c r="K29" s="1114"/>
    </row>
    <row r="30" spans="2:11">
      <c r="B30" s="1095"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330" customWidth="1"/>
    <col min="2" max="2" width="1" style="1330" customWidth="1"/>
    <col min="3" max="7" width="7.42578125" style="1330" customWidth="1"/>
    <col min="8" max="8" width="7.28515625" style="1330" customWidth="1"/>
    <col min="9" max="9" width="0.5703125" style="1330" customWidth="1"/>
    <col min="10" max="15" width="7.42578125" style="1330" customWidth="1"/>
    <col min="16" max="16" width="0.5703125" style="1330" customWidth="1"/>
    <col min="17" max="22" width="7.42578125" style="1330" customWidth="1"/>
    <col min="23" max="23" width="0.5703125" style="1330" customWidth="1"/>
    <col min="24" max="24" width="7" style="1330" customWidth="1"/>
    <col min="25" max="26" width="7.42578125" style="1330" customWidth="1"/>
    <col min="27" max="27" width="9.42578125" style="1330" customWidth="1"/>
    <col min="28" max="29" width="2.5703125" style="1330" customWidth="1"/>
    <col min="30" max="31" width="9.42578125" style="1330" customWidth="1"/>
    <col min="32" max="33" width="9.42578125" style="1330"/>
    <col min="34" max="34" width="3.42578125" style="1330" customWidth="1"/>
    <col min="35" max="16384" width="9.42578125" style="1330"/>
  </cols>
  <sheetData>
    <row r="1" spans="1:35" s="1314" customFormat="1" ht="56.1" customHeight="1">
      <c r="A1" s="1310" t="s">
        <v>492</v>
      </c>
      <c r="B1" s="1311"/>
      <c r="C1" s="1311"/>
      <c r="D1" s="1312"/>
      <c r="E1" s="1312"/>
      <c r="F1" s="1311"/>
      <c r="G1" s="1311"/>
      <c r="H1" s="1311"/>
      <c r="I1" s="1311"/>
      <c r="J1" s="1311"/>
      <c r="K1" s="1311"/>
      <c r="L1" s="1311"/>
      <c r="M1" s="1311"/>
      <c r="N1" s="1311"/>
      <c r="O1" s="1311"/>
      <c r="P1" s="1311"/>
      <c r="Q1" s="1311"/>
      <c r="R1" s="1311"/>
      <c r="S1" s="1311"/>
      <c r="T1" s="1311"/>
      <c r="U1" s="1311"/>
      <c r="V1" s="1311"/>
      <c r="W1" s="1311"/>
      <c r="X1" s="1311"/>
      <c r="Y1" s="1311"/>
      <c r="Z1" s="1313"/>
      <c r="AA1" s="1313" t="s">
        <v>497</v>
      </c>
      <c r="AD1" s="1315">
        <v>1</v>
      </c>
      <c r="AE1" s="1315"/>
      <c r="AF1" s="1315">
        <v>1</v>
      </c>
      <c r="AG1" s="1315">
        <v>0</v>
      </c>
      <c r="AH1" s="1315">
        <v>0</v>
      </c>
      <c r="AI1" s="1315">
        <v>0</v>
      </c>
    </row>
    <row r="2" spans="1:35" s="1321" customFormat="1" ht="18" customHeight="1">
      <c r="A2" s="1316"/>
      <c r="B2" s="1317"/>
      <c r="C2" s="1317"/>
      <c r="D2" s="1318"/>
      <c r="E2" s="1318"/>
      <c r="F2" s="1317"/>
      <c r="G2" s="1317"/>
      <c r="H2" s="1317"/>
      <c r="I2" s="1317"/>
      <c r="J2" s="1317"/>
      <c r="K2" s="1317"/>
      <c r="L2" s="1317"/>
      <c r="M2" s="1317"/>
      <c r="N2" s="1317"/>
      <c r="O2" s="1317"/>
      <c r="P2" s="1317"/>
      <c r="Q2" s="1317"/>
      <c r="R2" s="1317"/>
      <c r="S2" s="1317"/>
      <c r="T2" s="1317"/>
      <c r="U2" s="1317"/>
      <c r="V2" s="1317"/>
      <c r="W2" s="1317"/>
      <c r="X2" s="1317"/>
      <c r="Y2" s="1317"/>
      <c r="Z2" s="1319"/>
      <c r="AA2" s="1320" t="s">
        <v>511</v>
      </c>
      <c r="AD2" s="1322"/>
      <c r="AF2" s="1323"/>
    </row>
    <row r="3" spans="1:35" s="1314" customFormat="1" ht="15" customHeight="1">
      <c r="A3" s="1324"/>
      <c r="B3" s="1325"/>
      <c r="C3" s="1326"/>
      <c r="D3" s="1327"/>
      <c r="E3" s="1327"/>
      <c r="F3" s="1326"/>
      <c r="G3" s="1326"/>
      <c r="H3" s="1326"/>
      <c r="I3" s="1326"/>
      <c r="J3" s="1326"/>
      <c r="K3" s="1326"/>
      <c r="L3" s="1326"/>
      <c r="M3" s="1326"/>
      <c r="N3" s="1328"/>
      <c r="Y3" s="1329"/>
      <c r="Z3" s="1330"/>
      <c r="AA3" s="1331"/>
    </row>
    <row r="4" spans="1:35" ht="15">
      <c r="A4" s="1324"/>
      <c r="Y4" s="1480">
        <v>17</v>
      </c>
      <c r="Z4" s="1480"/>
      <c r="AA4" s="1480"/>
    </row>
    <row r="5" spans="1:35" s="1334" customFormat="1" ht="15.75">
      <c r="A5" s="1332" t="s">
        <v>512</v>
      </c>
      <c r="B5" s="1333"/>
      <c r="C5" s="1333"/>
      <c r="D5" s="1333"/>
      <c r="E5" s="1333"/>
      <c r="F5" s="1333"/>
      <c r="G5" s="1333"/>
      <c r="H5" s="1333"/>
      <c r="I5" s="1333"/>
      <c r="J5" s="1333"/>
      <c r="Y5" s="1335"/>
      <c r="Z5" s="1336" t="s">
        <v>498</v>
      </c>
      <c r="AA5" s="1337">
        <v>44312</v>
      </c>
      <c r="AE5" s="1338"/>
      <c r="AF5" s="1338"/>
      <c r="AG5" s="1338"/>
      <c r="AH5" s="1338"/>
      <c r="AI5" s="1338"/>
    </row>
    <row r="6" spans="1:35">
      <c r="Y6" s="1335"/>
      <c r="Z6" s="1339" t="s">
        <v>499</v>
      </c>
      <c r="AA6" s="1340">
        <v>44318</v>
      </c>
      <c r="AE6" s="1314"/>
      <c r="AF6" s="1314"/>
      <c r="AG6" s="1314"/>
      <c r="AH6" s="1314"/>
      <c r="AI6" s="1314"/>
    </row>
    <row r="7" spans="1:35" s="1342" customFormat="1" ht="15.75">
      <c r="A7" s="1481" t="s">
        <v>500</v>
      </c>
      <c r="B7" s="1481"/>
      <c r="C7" s="1481"/>
      <c r="D7" s="1481"/>
      <c r="E7" s="1481"/>
      <c r="F7" s="1481"/>
      <c r="G7" s="1481"/>
      <c r="H7" s="1481"/>
      <c r="I7" s="1481"/>
      <c r="J7" s="1481"/>
      <c r="K7" s="1481"/>
      <c r="L7" s="1481"/>
      <c r="M7" s="1481"/>
      <c r="N7" s="1481"/>
      <c r="O7" s="1481"/>
      <c r="P7" s="1481"/>
      <c r="Q7" s="1481"/>
      <c r="R7" s="1481"/>
      <c r="S7" s="1481"/>
      <c r="T7" s="1481"/>
      <c r="U7" s="1481"/>
      <c r="V7" s="1481"/>
      <c r="W7" s="1481"/>
      <c r="X7" s="1481"/>
      <c r="Y7" s="1481"/>
      <c r="Z7" s="1481"/>
      <c r="AA7" s="1418"/>
      <c r="AB7" s="1341"/>
      <c r="AC7" s="1341"/>
      <c r="AD7" s="1341"/>
      <c r="AE7" s="1314"/>
      <c r="AF7" s="1314"/>
      <c r="AG7" s="1314"/>
      <c r="AH7" s="1314"/>
      <c r="AI7" s="1314"/>
    </row>
    <row r="8" spans="1:35" s="1342" customFormat="1" ht="15.75">
      <c r="A8" s="1481" t="s">
        <v>501</v>
      </c>
      <c r="B8" s="1481"/>
      <c r="C8" s="1481"/>
      <c r="D8" s="1481"/>
      <c r="E8" s="1481"/>
      <c r="F8" s="1481"/>
      <c r="G8" s="1481"/>
      <c r="H8" s="1481"/>
      <c r="I8" s="1481"/>
      <c r="J8" s="1481"/>
      <c r="K8" s="1481"/>
      <c r="L8" s="1481"/>
      <c r="M8" s="1481"/>
      <c r="N8" s="1481"/>
      <c r="O8" s="1481"/>
      <c r="P8" s="1481"/>
      <c r="Q8" s="1481"/>
      <c r="R8" s="1481"/>
      <c r="S8" s="1481"/>
      <c r="T8" s="1481"/>
      <c r="U8" s="1481"/>
      <c r="V8" s="1481"/>
      <c r="W8" s="1481"/>
      <c r="X8" s="1481"/>
      <c r="Y8" s="1481"/>
      <c r="Z8" s="1481"/>
      <c r="AA8" s="1418"/>
      <c r="AB8" s="1341"/>
      <c r="AC8" s="1341"/>
      <c r="AD8" s="1341"/>
      <c r="AE8" s="1314"/>
      <c r="AF8" s="1314"/>
      <c r="AG8" s="1314"/>
      <c r="AH8" s="1314"/>
      <c r="AI8" s="1314"/>
    </row>
    <row r="9" spans="1:35" s="1342" customFormat="1" ht="13.5" thickBot="1">
      <c r="A9" s="1343"/>
      <c r="B9" s="1343"/>
      <c r="C9" s="1344"/>
      <c r="D9" s="1344"/>
      <c r="E9" s="1344"/>
      <c r="F9" s="1344"/>
      <c r="G9" s="1344"/>
      <c r="H9" s="1345"/>
      <c r="I9" s="1344"/>
      <c r="J9" s="1344"/>
      <c r="K9" s="1344"/>
      <c r="L9" s="1344"/>
      <c r="M9" s="1344"/>
      <c r="N9" s="1344"/>
      <c r="O9" s="1344"/>
      <c r="P9" s="1344"/>
      <c r="Q9" s="1344"/>
      <c r="R9" s="1344"/>
      <c r="S9" s="1344"/>
      <c r="T9" s="1344"/>
      <c r="U9" s="1344"/>
      <c r="V9" s="1344"/>
      <c r="W9" s="1344"/>
      <c r="X9" s="1344"/>
      <c r="Y9" s="1344"/>
      <c r="Z9" s="1343"/>
      <c r="AA9" s="1343"/>
      <c r="AB9" s="1341"/>
      <c r="AC9" s="1341"/>
      <c r="AD9" s="1341"/>
      <c r="AE9" s="1314"/>
      <c r="AF9" s="1314"/>
      <c r="AG9" s="1314"/>
      <c r="AH9" s="1314"/>
      <c r="AI9" s="1314"/>
    </row>
    <row r="10" spans="1:35" s="1342" customFormat="1" ht="13.5" thickBot="1">
      <c r="A10" s="1346" t="s">
        <v>350</v>
      </c>
      <c r="B10" s="1343"/>
      <c r="C10" s="1482" t="s">
        <v>406</v>
      </c>
      <c r="D10" s="1483"/>
      <c r="E10" s="1483"/>
      <c r="F10" s="1483"/>
      <c r="G10" s="1483"/>
      <c r="H10" s="1484"/>
      <c r="I10" s="1344"/>
      <c r="J10" s="1482" t="s">
        <v>407</v>
      </c>
      <c r="K10" s="1483"/>
      <c r="L10" s="1483"/>
      <c r="M10" s="1483"/>
      <c r="N10" s="1483"/>
      <c r="O10" s="1484"/>
      <c r="P10" s="1344"/>
      <c r="Q10" s="1482" t="s">
        <v>408</v>
      </c>
      <c r="R10" s="1483"/>
      <c r="S10" s="1483"/>
      <c r="T10" s="1483"/>
      <c r="U10" s="1483"/>
      <c r="V10" s="1484"/>
      <c r="W10" s="1344"/>
      <c r="X10" s="1485" t="s">
        <v>409</v>
      </c>
      <c r="Y10" s="1486"/>
      <c r="Z10" s="1486"/>
      <c r="AA10" s="1487"/>
      <c r="AB10" s="1341"/>
      <c r="AC10" s="1341"/>
      <c r="AD10" s="1341"/>
      <c r="AE10" s="1314"/>
      <c r="AF10" s="1314"/>
      <c r="AG10" s="1314"/>
      <c r="AH10" s="1314"/>
      <c r="AI10" s="1314"/>
    </row>
    <row r="11" spans="1:35" s="1342" customFormat="1" ht="12" customHeight="1">
      <c r="A11" s="1343"/>
      <c r="B11" s="1343"/>
      <c r="C11" s="1488" t="s">
        <v>351</v>
      </c>
      <c r="D11" s="1488" t="s">
        <v>352</v>
      </c>
      <c r="E11" s="1488" t="s">
        <v>353</v>
      </c>
      <c r="F11" s="1488" t="s">
        <v>354</v>
      </c>
      <c r="G11" s="1347" t="s">
        <v>400</v>
      </c>
      <c r="H11" s="1348"/>
      <c r="I11" s="1344"/>
      <c r="J11" s="1490" t="s">
        <v>355</v>
      </c>
      <c r="K11" s="1490" t="s">
        <v>356</v>
      </c>
      <c r="L11" s="1490" t="s">
        <v>357</v>
      </c>
      <c r="M11" s="1490" t="s">
        <v>354</v>
      </c>
      <c r="N11" s="1347" t="s">
        <v>400</v>
      </c>
      <c r="O11" s="1347"/>
      <c r="P11" s="1344"/>
      <c r="Q11" s="1488" t="s">
        <v>351</v>
      </c>
      <c r="R11" s="1488" t="s">
        <v>352</v>
      </c>
      <c r="S11" s="1488" t="s">
        <v>353</v>
      </c>
      <c r="T11" s="1488" t="s">
        <v>354</v>
      </c>
      <c r="U11" s="1347" t="s">
        <v>400</v>
      </c>
      <c r="V11" s="1348"/>
      <c r="W11" s="1344"/>
      <c r="X11" s="1491" t="s">
        <v>358</v>
      </c>
      <c r="Y11" s="1349" t="s">
        <v>359</v>
      </c>
      <c r="Z11" s="1347" t="s">
        <v>400</v>
      </c>
      <c r="AA11" s="1347"/>
      <c r="AB11" s="1341"/>
      <c r="AC11" s="1341"/>
      <c r="AD11" s="1341"/>
      <c r="AE11" s="1314"/>
      <c r="AF11" s="1314"/>
      <c r="AG11" s="1314"/>
      <c r="AH11" s="1314"/>
      <c r="AI11" s="1314"/>
    </row>
    <row r="12" spans="1:35" s="1342" customFormat="1" ht="12" customHeight="1" thickBot="1">
      <c r="A12" s="1350" t="s">
        <v>401</v>
      </c>
      <c r="B12" s="1343"/>
      <c r="C12" s="1489"/>
      <c r="D12" s="1489"/>
      <c r="E12" s="1489"/>
      <c r="F12" s="1489"/>
      <c r="G12" s="1351" t="s">
        <v>402</v>
      </c>
      <c r="H12" s="1352" t="s">
        <v>360</v>
      </c>
      <c r="I12" s="1353"/>
      <c r="J12" s="1489"/>
      <c r="K12" s="1489"/>
      <c r="L12" s="1489"/>
      <c r="M12" s="1489"/>
      <c r="N12" s="1351" t="s">
        <v>402</v>
      </c>
      <c r="O12" s="1352" t="s">
        <v>360</v>
      </c>
      <c r="P12" s="1343"/>
      <c r="Q12" s="1489"/>
      <c r="R12" s="1489"/>
      <c r="S12" s="1489"/>
      <c r="T12" s="1489"/>
      <c r="U12" s="1351" t="s">
        <v>402</v>
      </c>
      <c r="V12" s="1352" t="s">
        <v>360</v>
      </c>
      <c r="W12" s="1343"/>
      <c r="X12" s="1492"/>
      <c r="Y12" s="1354" t="s">
        <v>361</v>
      </c>
      <c r="Z12" s="1351" t="s">
        <v>402</v>
      </c>
      <c r="AA12" s="1351" t="s">
        <v>360</v>
      </c>
      <c r="AB12" s="1341"/>
      <c r="AC12" s="1341"/>
      <c r="AD12" s="1341"/>
      <c r="AE12" s="1341"/>
    </row>
    <row r="13" spans="1:35" s="1342" customFormat="1" ht="15.75" thickBot="1">
      <c r="A13" s="1355" t="s">
        <v>403</v>
      </c>
      <c r="B13" s="1343"/>
      <c r="C13" s="1356">
        <v>378.26</v>
      </c>
      <c r="D13" s="1357">
        <v>375.125</v>
      </c>
      <c r="E13" s="1358"/>
      <c r="F13" s="1359">
        <v>372.017</v>
      </c>
      <c r="G13" s="1360">
        <v>-1.3580000000000041</v>
      </c>
      <c r="H13" s="1361">
        <v>-3.6370940743221114E-3</v>
      </c>
      <c r="I13" s="1353"/>
      <c r="J13" s="1356">
        <v>341.47699999999998</v>
      </c>
      <c r="K13" s="1357">
        <v>412.488</v>
      </c>
      <c r="L13" s="1358">
        <v>412.767</v>
      </c>
      <c r="M13" s="1359">
        <v>407.197</v>
      </c>
      <c r="N13" s="1360">
        <v>7.9350000000000023</v>
      </c>
      <c r="O13" s="1361">
        <v>1.9874167839664114E-2</v>
      </c>
      <c r="P13" s="1343"/>
      <c r="Q13" s="1356">
        <v>380.68099999999998</v>
      </c>
      <c r="R13" s="1357">
        <v>371.29899999999998</v>
      </c>
      <c r="S13" s="1358"/>
      <c r="T13" s="1359">
        <v>366.34300000000002</v>
      </c>
      <c r="U13" s="1360">
        <v>-0.31499999999999773</v>
      </c>
      <c r="V13" s="1361">
        <v>-8.5911121535597879E-4</v>
      </c>
      <c r="W13" s="1343"/>
      <c r="X13" s="1362">
        <v>374.95049999999998</v>
      </c>
      <c r="Y13" s="1308">
        <v>168.59285071942446</v>
      </c>
      <c r="Z13" s="1360">
        <v>-0.15470000000004802</v>
      </c>
      <c r="AA13" s="1361">
        <v>-4.1241763643917739E-4</v>
      </c>
      <c r="AB13" s="1341"/>
      <c r="AC13" s="1341"/>
      <c r="AD13" s="1341"/>
      <c r="AE13" s="1341"/>
      <c r="AF13" s="1363"/>
    </row>
    <row r="14" spans="1:35" s="1342" customFormat="1" ht="2.1" customHeight="1">
      <c r="A14" s="1364"/>
      <c r="B14" s="1343"/>
      <c r="C14" s="1364"/>
      <c r="D14" s="1365"/>
      <c r="E14" s="1365"/>
      <c r="F14" s="1365"/>
      <c r="G14" s="1365"/>
      <c r="H14" s="1366"/>
      <c r="I14" s="1365"/>
      <c r="J14" s="1365"/>
      <c r="K14" s="1365"/>
      <c r="L14" s="1365"/>
      <c r="M14" s="1365"/>
      <c r="N14" s="1365"/>
      <c r="O14" s="1367"/>
      <c r="P14" s="1343"/>
      <c r="Q14" s="1364"/>
      <c r="R14" s="1365"/>
      <c r="S14" s="1365"/>
      <c r="T14" s="1365"/>
      <c r="U14" s="1365"/>
      <c r="V14" s="1366"/>
      <c r="W14" s="1343"/>
      <c r="X14" s="1368"/>
      <c r="Y14" s="1369"/>
      <c r="Z14" s="1364"/>
      <c r="AA14" s="1364"/>
      <c r="AB14" s="1341"/>
      <c r="AC14" s="1341"/>
      <c r="AD14" s="1341"/>
      <c r="AE14" s="1341"/>
    </row>
    <row r="15" spans="1:35" s="1342" customFormat="1" ht="2.85" customHeight="1">
      <c r="A15" s="1370"/>
      <c r="B15" s="1343"/>
      <c r="C15" s="1370"/>
      <c r="D15" s="1370"/>
      <c r="E15" s="1370"/>
      <c r="F15" s="1370"/>
      <c r="G15" s="1371"/>
      <c r="H15" s="1372"/>
      <c r="I15" s="1370"/>
      <c r="J15" s="1370"/>
      <c r="K15" s="1370"/>
      <c r="L15" s="1370"/>
      <c r="M15" s="1370"/>
      <c r="N15" s="1370"/>
      <c r="O15" s="1373"/>
      <c r="P15" s="1370"/>
      <c r="Q15" s="1370"/>
      <c r="R15" s="1370"/>
      <c r="S15" s="1370"/>
      <c r="T15" s="1370"/>
      <c r="U15" s="1371"/>
      <c r="V15" s="1372"/>
      <c r="W15" s="1370"/>
      <c r="X15" s="1370"/>
      <c r="Y15" s="1370"/>
      <c r="Z15" s="1374"/>
      <c r="AA15" s="1374"/>
      <c r="AB15" s="1341"/>
      <c r="AC15" s="1341"/>
      <c r="AD15" s="1341"/>
      <c r="AE15" s="1341"/>
    </row>
    <row r="16" spans="1:35" s="1342" customFormat="1" ht="13.5" thickBot="1">
      <c r="A16" s="1370"/>
      <c r="B16" s="1343"/>
      <c r="C16" s="1416" t="s">
        <v>362</v>
      </c>
      <c r="D16" s="1416" t="s">
        <v>363</v>
      </c>
      <c r="E16" s="1416" t="s">
        <v>364</v>
      </c>
      <c r="F16" s="1416" t="s">
        <v>365</v>
      </c>
      <c r="G16" s="1416"/>
      <c r="H16" s="1375"/>
      <c r="I16" s="1344"/>
      <c r="J16" s="1416" t="s">
        <v>362</v>
      </c>
      <c r="K16" s="1416" t="s">
        <v>363</v>
      </c>
      <c r="L16" s="1416" t="s">
        <v>364</v>
      </c>
      <c r="M16" s="1416" t="s">
        <v>365</v>
      </c>
      <c r="N16" s="1376"/>
      <c r="O16" s="1377"/>
      <c r="P16" s="1344"/>
      <c r="Q16" s="1416" t="s">
        <v>362</v>
      </c>
      <c r="R16" s="1416" t="s">
        <v>363</v>
      </c>
      <c r="S16" s="1416" t="s">
        <v>364</v>
      </c>
      <c r="T16" s="1416" t="s">
        <v>365</v>
      </c>
      <c r="U16" s="1416"/>
      <c r="V16" s="1375"/>
      <c r="W16" s="1343"/>
      <c r="X16" s="1417" t="s">
        <v>358</v>
      </c>
      <c r="Y16" s="1344"/>
      <c r="Z16" s="1374"/>
      <c r="AA16" s="1374"/>
      <c r="AB16" s="1341"/>
      <c r="AC16" s="1341"/>
      <c r="AD16" s="1341"/>
      <c r="AE16" s="1341"/>
    </row>
    <row r="17" spans="1:31" s="1342" customFormat="1">
      <c r="A17" s="1378" t="s">
        <v>366</v>
      </c>
      <c r="B17" s="1343"/>
      <c r="C17" s="1379">
        <v>340.94499999999999</v>
      </c>
      <c r="D17" s="1380">
        <v>316.50630000000001</v>
      </c>
      <c r="E17" s="1380" t="s">
        <v>421</v>
      </c>
      <c r="F17" s="1381">
        <v>337.79719999999998</v>
      </c>
      <c r="G17" s="1382">
        <v>9.4599999999957163E-2</v>
      </c>
      <c r="H17" s="1383">
        <v>2.8012813641331569E-4</v>
      </c>
      <c r="I17" s="1384"/>
      <c r="J17" s="1379" t="s">
        <v>421</v>
      </c>
      <c r="K17" s="1380" t="s">
        <v>421</v>
      </c>
      <c r="L17" s="1380" t="s">
        <v>421</v>
      </c>
      <c r="M17" s="1381" t="s">
        <v>421</v>
      </c>
      <c r="N17" s="1382"/>
      <c r="O17" s="1383"/>
      <c r="P17" s="1343"/>
      <c r="Q17" s="1379" t="s">
        <v>421</v>
      </c>
      <c r="R17" s="1380" t="s">
        <v>421</v>
      </c>
      <c r="S17" s="1380" t="s">
        <v>421</v>
      </c>
      <c r="T17" s="1381" t="s">
        <v>421</v>
      </c>
      <c r="U17" s="1382" t="s">
        <v>421</v>
      </c>
      <c r="V17" s="1385" t="s">
        <v>421</v>
      </c>
      <c r="W17" s="1343"/>
      <c r="X17" s="1386">
        <v>337.79719999999998</v>
      </c>
      <c r="Y17" s="1387"/>
      <c r="Z17" s="1388">
        <v>9.4599999999957163E-2</v>
      </c>
      <c r="AA17" s="1385">
        <v>2.8012813641331569E-4</v>
      </c>
      <c r="AB17" s="1389"/>
      <c r="AC17" s="1389"/>
      <c r="AD17" s="1389"/>
      <c r="AE17" s="1389"/>
    </row>
    <row r="18" spans="1:31" s="1342" customFormat="1">
      <c r="A18" s="1390" t="s">
        <v>367</v>
      </c>
      <c r="B18" s="1343"/>
      <c r="C18" s="1391" t="s">
        <v>421</v>
      </c>
      <c r="D18" s="1392" t="s">
        <v>421</v>
      </c>
      <c r="E18" s="1392" t="s">
        <v>421</v>
      </c>
      <c r="F18" s="1393" t="s">
        <v>421</v>
      </c>
      <c r="G18" s="1394"/>
      <c r="H18" s="1395" t="s">
        <v>421</v>
      </c>
      <c r="I18" s="1384"/>
      <c r="J18" s="1391" t="s">
        <v>421</v>
      </c>
      <c r="K18" s="1392" t="s">
        <v>421</v>
      </c>
      <c r="L18" s="1392" t="s">
        <v>421</v>
      </c>
      <c r="M18" s="1393" t="s">
        <v>421</v>
      </c>
      <c r="N18" s="1394" t="s">
        <v>421</v>
      </c>
      <c r="O18" s="1396" t="s">
        <v>421</v>
      </c>
      <c r="P18" s="1343"/>
      <c r="Q18" s="1391" t="s">
        <v>421</v>
      </c>
      <c r="R18" s="1392" t="s">
        <v>421</v>
      </c>
      <c r="S18" s="1392" t="s">
        <v>421</v>
      </c>
      <c r="T18" s="1393" t="s">
        <v>421</v>
      </c>
      <c r="U18" s="1394" t="s">
        <v>421</v>
      </c>
      <c r="V18" s="1396" t="s">
        <v>421</v>
      </c>
      <c r="W18" s="1343"/>
      <c r="X18" s="1397" t="s">
        <v>421</v>
      </c>
      <c r="Y18" s="1365"/>
      <c r="Z18" s="1398" t="s">
        <v>421</v>
      </c>
      <c r="AA18" s="1396" t="s">
        <v>421</v>
      </c>
      <c r="AB18" s="1389"/>
      <c r="AC18" s="1389"/>
      <c r="AD18" s="1389"/>
      <c r="AE18" s="1389"/>
    </row>
    <row r="19" spans="1:31" s="1342" customFormat="1">
      <c r="A19" s="1390" t="s">
        <v>368</v>
      </c>
      <c r="B19" s="1343"/>
      <c r="C19" s="1391">
        <v>325.23750000000001</v>
      </c>
      <c r="D19" s="1392">
        <v>329.17</v>
      </c>
      <c r="E19" s="1392">
        <v>332.24169999999998</v>
      </c>
      <c r="F19" s="1393">
        <v>328.99400000000003</v>
      </c>
      <c r="G19" s="1394">
        <v>-0.74559999999996762</v>
      </c>
      <c r="H19" s="1395">
        <v>-2.2611782145668391E-3</v>
      </c>
      <c r="I19" s="1384"/>
      <c r="J19" s="1391" t="s">
        <v>421</v>
      </c>
      <c r="K19" s="1392" t="s">
        <v>421</v>
      </c>
      <c r="L19" s="1392" t="s">
        <v>421</v>
      </c>
      <c r="M19" s="1393" t="s">
        <v>421</v>
      </c>
      <c r="N19" s="1394" t="s">
        <v>421</v>
      </c>
      <c r="O19" s="1396" t="s">
        <v>421</v>
      </c>
      <c r="P19" s="1343"/>
      <c r="Q19" s="1391" t="s">
        <v>421</v>
      </c>
      <c r="R19" s="1392" t="s">
        <v>421</v>
      </c>
      <c r="S19" s="1392" t="s">
        <v>372</v>
      </c>
      <c r="T19" s="1393" t="s">
        <v>372</v>
      </c>
      <c r="U19" s="1394" t="s">
        <v>421</v>
      </c>
      <c r="V19" s="1396" t="s">
        <v>421</v>
      </c>
      <c r="W19" s="1343"/>
      <c r="X19" s="1397" t="s">
        <v>372</v>
      </c>
      <c r="Y19" s="1365"/>
      <c r="Z19" s="1398" t="s">
        <v>421</v>
      </c>
      <c r="AA19" s="1396" t="s">
        <v>421</v>
      </c>
      <c r="AB19" s="1389"/>
      <c r="AC19" s="1389"/>
      <c r="AD19" s="1389"/>
      <c r="AE19" s="1389"/>
    </row>
    <row r="20" spans="1:31" s="1342" customFormat="1">
      <c r="A20" s="1390" t="s">
        <v>369</v>
      </c>
      <c r="B20" s="1343"/>
      <c r="C20" s="1391" t="s">
        <v>421</v>
      </c>
      <c r="D20" s="1392">
        <v>330.63470000000001</v>
      </c>
      <c r="E20" s="1392">
        <v>314.98039999999997</v>
      </c>
      <c r="F20" s="1393">
        <v>320.17520000000002</v>
      </c>
      <c r="G20" s="1394">
        <v>9.79200000000003</v>
      </c>
      <c r="H20" s="1395">
        <v>3.1548099252794781E-2</v>
      </c>
      <c r="I20" s="1384"/>
      <c r="J20" s="1391" t="s">
        <v>421</v>
      </c>
      <c r="K20" s="1392" t="s">
        <v>421</v>
      </c>
      <c r="L20" s="1392" t="s">
        <v>421</v>
      </c>
      <c r="M20" s="1393" t="s">
        <v>421</v>
      </c>
      <c r="N20" s="1394" t="s">
        <v>421</v>
      </c>
      <c r="O20" s="1396" t="s">
        <v>421</v>
      </c>
      <c r="P20" s="1343"/>
      <c r="Q20" s="1391" t="s">
        <v>421</v>
      </c>
      <c r="R20" s="1392">
        <v>338.2199</v>
      </c>
      <c r="S20" s="1392">
        <v>347.27159999999998</v>
      </c>
      <c r="T20" s="1393">
        <v>345.46030000000002</v>
      </c>
      <c r="U20" s="1394">
        <v>2.2411000000000172</v>
      </c>
      <c r="V20" s="1396">
        <v>6.5296463601103305E-3</v>
      </c>
      <c r="W20" s="1343"/>
      <c r="X20" s="1399">
        <v>336.28469999999999</v>
      </c>
      <c r="Y20" s="1343"/>
      <c r="Z20" s="1398">
        <v>4.9810999999999694</v>
      </c>
      <c r="AA20" s="1396">
        <v>1.5034850209898032E-2</v>
      </c>
      <c r="AB20" s="1389"/>
      <c r="AC20" s="1389"/>
      <c r="AD20" s="1389"/>
      <c r="AE20" s="1389"/>
    </row>
    <row r="21" spans="1:31" s="1342" customFormat="1">
      <c r="A21" s="1390" t="s">
        <v>370</v>
      </c>
      <c r="B21" s="1343"/>
      <c r="C21" s="1391">
        <v>381.7903</v>
      </c>
      <c r="D21" s="1392">
        <v>393.31119999999999</v>
      </c>
      <c r="E21" s="1392" t="s">
        <v>421</v>
      </c>
      <c r="F21" s="1393">
        <v>387.13240000000002</v>
      </c>
      <c r="G21" s="1394">
        <v>-4.337099999999964</v>
      </c>
      <c r="H21" s="1395">
        <v>-1.107902403635519E-2</v>
      </c>
      <c r="I21" s="1384"/>
      <c r="J21" s="1391" t="s">
        <v>421</v>
      </c>
      <c r="K21" s="1392" t="s">
        <v>421</v>
      </c>
      <c r="L21" s="1392" t="s">
        <v>421</v>
      </c>
      <c r="M21" s="1393" t="s">
        <v>421</v>
      </c>
      <c r="N21" s="1394" t="s">
        <v>421</v>
      </c>
      <c r="O21" s="1396" t="s">
        <v>421</v>
      </c>
      <c r="P21" s="1343"/>
      <c r="Q21" s="1391" t="s">
        <v>421</v>
      </c>
      <c r="R21" s="1392" t="s">
        <v>421</v>
      </c>
      <c r="S21" s="1392" t="s">
        <v>421</v>
      </c>
      <c r="T21" s="1393" t="s">
        <v>421</v>
      </c>
      <c r="U21" s="1394" t="s">
        <v>421</v>
      </c>
      <c r="V21" s="1396" t="s">
        <v>421</v>
      </c>
      <c r="W21" s="1343"/>
      <c r="X21" s="1399">
        <v>387.13240000000002</v>
      </c>
      <c r="Y21" s="1365"/>
      <c r="Z21" s="1398">
        <v>-4.337099999999964</v>
      </c>
      <c r="AA21" s="1396">
        <v>-1.107902403635519E-2</v>
      </c>
      <c r="AB21" s="1389"/>
      <c r="AC21" s="1389"/>
      <c r="AD21" s="1389"/>
      <c r="AE21" s="1389"/>
    </row>
    <row r="22" spans="1:31" s="1342" customFormat="1">
      <c r="A22" s="1390" t="s">
        <v>371</v>
      </c>
      <c r="B22" s="1343"/>
      <c r="C22" s="1391" t="s">
        <v>421</v>
      </c>
      <c r="D22" s="1392" t="s">
        <v>372</v>
      </c>
      <c r="E22" s="1392" t="s">
        <v>421</v>
      </c>
      <c r="F22" s="1393" t="s">
        <v>372</v>
      </c>
      <c r="G22" s="1394" t="s">
        <v>421</v>
      </c>
      <c r="H22" s="1395" t="s">
        <v>421</v>
      </c>
      <c r="I22" s="1384"/>
      <c r="J22" s="1391" t="s">
        <v>421</v>
      </c>
      <c r="K22" s="1392" t="s">
        <v>421</v>
      </c>
      <c r="L22" s="1392" t="s">
        <v>421</v>
      </c>
      <c r="M22" s="1393" t="s">
        <v>421</v>
      </c>
      <c r="N22" s="1394" t="s">
        <v>421</v>
      </c>
      <c r="O22" s="1396" t="s">
        <v>421</v>
      </c>
      <c r="P22" s="1343"/>
      <c r="Q22" s="1391" t="s">
        <v>421</v>
      </c>
      <c r="R22" s="1392" t="s">
        <v>421</v>
      </c>
      <c r="S22" s="1392" t="s">
        <v>421</v>
      </c>
      <c r="T22" s="1393" t="s">
        <v>421</v>
      </c>
      <c r="U22" s="1394" t="s">
        <v>421</v>
      </c>
      <c r="V22" s="1396" t="s">
        <v>421</v>
      </c>
      <c r="W22" s="1343"/>
      <c r="X22" s="1399" t="s">
        <v>372</v>
      </c>
      <c r="Y22" s="1365"/>
      <c r="Z22" s="1398" t="s">
        <v>421</v>
      </c>
      <c r="AA22" s="1396" t="s">
        <v>421</v>
      </c>
      <c r="AB22" s="1389"/>
      <c r="AC22" s="1389"/>
      <c r="AD22" s="1389"/>
      <c r="AE22" s="1389"/>
    </row>
    <row r="23" spans="1:31" s="1342" customFormat="1">
      <c r="A23" s="1390" t="s">
        <v>373</v>
      </c>
      <c r="B23" s="1343"/>
      <c r="C23" s="1400" t="s">
        <v>421</v>
      </c>
      <c r="D23" s="1401" t="s">
        <v>421</v>
      </c>
      <c r="E23" s="1401" t="s">
        <v>421</v>
      </c>
      <c r="F23" s="1402" t="s">
        <v>421</v>
      </c>
      <c r="G23" s="1394"/>
      <c r="H23" s="1395"/>
      <c r="I23" s="1403"/>
      <c r="J23" s="1400">
        <v>405.9975</v>
      </c>
      <c r="K23" s="1401">
        <v>414.60599999999999</v>
      </c>
      <c r="L23" s="1401">
        <v>426.03820000000002</v>
      </c>
      <c r="M23" s="1402">
        <v>418.51179999999999</v>
      </c>
      <c r="N23" s="1394">
        <v>5.5016999999999712</v>
      </c>
      <c r="O23" s="1396">
        <v>1.3320981738703219E-2</v>
      </c>
      <c r="P23" s="1343"/>
      <c r="Q23" s="1400" t="s">
        <v>421</v>
      </c>
      <c r="R23" s="1401" t="s">
        <v>421</v>
      </c>
      <c r="S23" s="1401" t="s">
        <v>421</v>
      </c>
      <c r="T23" s="1402" t="s">
        <v>421</v>
      </c>
      <c r="U23" s="1394" t="s">
        <v>421</v>
      </c>
      <c r="V23" s="1396" t="s">
        <v>421</v>
      </c>
      <c r="W23" s="1343"/>
      <c r="X23" s="1399">
        <v>418.51179999999999</v>
      </c>
      <c r="Y23" s="1387"/>
      <c r="Z23" s="1398">
        <v>5.5016999999999712</v>
      </c>
      <c r="AA23" s="1396">
        <v>1.3320981738703219E-2</v>
      </c>
      <c r="AB23" s="1389"/>
      <c r="AC23" s="1389"/>
      <c r="AD23" s="1389"/>
      <c r="AE23" s="1389"/>
    </row>
    <row r="24" spans="1:31" s="1342" customFormat="1">
      <c r="A24" s="1390" t="s">
        <v>374</v>
      </c>
      <c r="B24" s="1343"/>
      <c r="C24" s="1391" t="s">
        <v>421</v>
      </c>
      <c r="D24" s="1392">
        <v>377.29169999999999</v>
      </c>
      <c r="E24" s="1392">
        <v>429.95240000000001</v>
      </c>
      <c r="F24" s="1393">
        <v>401.64850000000001</v>
      </c>
      <c r="G24" s="1394">
        <v>0</v>
      </c>
      <c r="H24" s="1395">
        <v>0</v>
      </c>
      <c r="I24" s="1384"/>
      <c r="J24" s="1391" t="s">
        <v>421</v>
      </c>
      <c r="K24" s="1392" t="s">
        <v>421</v>
      </c>
      <c r="L24" s="1392" t="s">
        <v>421</v>
      </c>
      <c r="M24" s="1393" t="s">
        <v>421</v>
      </c>
      <c r="N24" s="1394" t="s">
        <v>421</v>
      </c>
      <c r="O24" s="1396" t="s">
        <v>421</v>
      </c>
      <c r="P24" s="1343"/>
      <c r="Q24" s="1391" t="s">
        <v>421</v>
      </c>
      <c r="R24" s="1392" t="s">
        <v>421</v>
      </c>
      <c r="S24" s="1392" t="s">
        <v>421</v>
      </c>
      <c r="T24" s="1393" t="s">
        <v>421</v>
      </c>
      <c r="U24" s="1394" t="s">
        <v>421</v>
      </c>
      <c r="V24" s="1396" t="s">
        <v>421</v>
      </c>
      <c r="W24" s="1343"/>
      <c r="X24" s="1399">
        <v>401.64850000000001</v>
      </c>
      <c r="Y24" s="1387"/>
      <c r="Z24" s="1398" t="s">
        <v>421</v>
      </c>
      <c r="AA24" s="1396" t="s">
        <v>421</v>
      </c>
      <c r="AB24" s="1389"/>
      <c r="AC24" s="1389"/>
      <c r="AD24" s="1389"/>
      <c r="AE24" s="1389"/>
    </row>
    <row r="25" spans="1:31" s="1342" customFormat="1">
      <c r="A25" s="1390" t="s">
        <v>375</v>
      </c>
      <c r="B25" s="1343"/>
      <c r="C25" s="1391">
        <v>364.6234</v>
      </c>
      <c r="D25" s="1392">
        <v>373.93619999999999</v>
      </c>
      <c r="E25" s="1392" t="s">
        <v>421</v>
      </c>
      <c r="F25" s="1393">
        <v>367.73070000000001</v>
      </c>
      <c r="G25" s="1394">
        <v>1.2180000000000177</v>
      </c>
      <c r="H25" s="1395">
        <v>3.3232136294323311E-3</v>
      </c>
      <c r="I25" s="1384"/>
      <c r="J25" s="1391" t="s">
        <v>421</v>
      </c>
      <c r="K25" s="1392" t="s">
        <v>421</v>
      </c>
      <c r="L25" s="1392" t="s">
        <v>421</v>
      </c>
      <c r="M25" s="1393" t="s">
        <v>421</v>
      </c>
      <c r="N25" s="1394" t="s">
        <v>421</v>
      </c>
      <c r="O25" s="1396" t="s">
        <v>421</v>
      </c>
      <c r="P25" s="1343"/>
      <c r="Q25" s="1391">
        <v>371.25940000000003</v>
      </c>
      <c r="R25" s="1392">
        <v>377.04129999999998</v>
      </c>
      <c r="S25" s="1392" t="s">
        <v>421</v>
      </c>
      <c r="T25" s="1393">
        <v>373.90289999999999</v>
      </c>
      <c r="U25" s="1394">
        <v>-0.81479999999999109</v>
      </c>
      <c r="V25" s="1396">
        <v>-2.1744369161104116E-3</v>
      </c>
      <c r="W25" s="1343"/>
      <c r="X25" s="1399">
        <v>371.62790000000001</v>
      </c>
      <c r="Y25" s="1387"/>
      <c r="Z25" s="1398">
        <v>-6.5499999999985903E-2</v>
      </c>
      <c r="AA25" s="1396">
        <v>-1.7622050862342586E-4</v>
      </c>
      <c r="AB25" s="1389"/>
      <c r="AC25" s="1389"/>
      <c r="AD25" s="1389"/>
      <c r="AE25" s="1389"/>
    </row>
    <row r="26" spans="1:31" s="1342" customFormat="1">
      <c r="A26" s="1390" t="s">
        <v>376</v>
      </c>
      <c r="B26" s="1343"/>
      <c r="C26" s="1400">
        <v>384.84960000000001</v>
      </c>
      <c r="D26" s="1401">
        <v>378.76729999999998</v>
      </c>
      <c r="E26" s="1401">
        <v>352.2552</v>
      </c>
      <c r="F26" s="1402">
        <v>377.9092</v>
      </c>
      <c r="G26" s="1394">
        <v>-1.1037999999999784</v>
      </c>
      <c r="H26" s="1395">
        <v>-2.9123011611738026E-3</v>
      </c>
      <c r="I26" s="1384"/>
      <c r="J26" s="1400">
        <v>370.68970000000002</v>
      </c>
      <c r="K26" s="1401">
        <v>379</v>
      </c>
      <c r="L26" s="1401">
        <v>347.13380000000001</v>
      </c>
      <c r="M26" s="1402">
        <v>359.45780000000002</v>
      </c>
      <c r="N26" s="1394">
        <v>18.199800000000039</v>
      </c>
      <c r="O26" s="1396">
        <v>5.3331496990546956E-2</v>
      </c>
      <c r="P26" s="1343"/>
      <c r="Q26" s="1400" t="s">
        <v>421</v>
      </c>
      <c r="R26" s="1401" t="s">
        <v>421</v>
      </c>
      <c r="S26" s="1401" t="s">
        <v>421</v>
      </c>
      <c r="T26" s="1402" t="s">
        <v>421</v>
      </c>
      <c r="U26" s="1394" t="s">
        <v>421</v>
      </c>
      <c r="V26" s="1396" t="s">
        <v>421</v>
      </c>
      <c r="W26" s="1343"/>
      <c r="X26" s="1399">
        <v>375.3175</v>
      </c>
      <c r="Y26" s="1365"/>
      <c r="Z26" s="1398">
        <v>1.6077000000000226</v>
      </c>
      <c r="AA26" s="1396">
        <v>4.3020011784544732E-3</v>
      </c>
      <c r="AB26" s="1389"/>
      <c r="AC26" s="1389"/>
      <c r="AD26" s="1389"/>
      <c r="AE26" s="1389"/>
    </row>
    <row r="27" spans="1:31" s="1342" customFormat="1">
      <c r="A27" s="1390" t="s">
        <v>377</v>
      </c>
      <c r="B27" s="1343"/>
      <c r="C27" s="1400">
        <v>338.32960000000003</v>
      </c>
      <c r="D27" s="1401">
        <v>355.5994</v>
      </c>
      <c r="E27" s="1401" t="s">
        <v>421</v>
      </c>
      <c r="F27" s="1402">
        <v>350.97989999999999</v>
      </c>
      <c r="G27" s="1394">
        <v>2.3555999999999813</v>
      </c>
      <c r="H27" s="1395">
        <v>6.7568439721499285E-3</v>
      </c>
      <c r="I27" s="1384"/>
      <c r="J27" s="1400" t="s">
        <v>421</v>
      </c>
      <c r="K27" s="1401" t="s">
        <v>421</v>
      </c>
      <c r="L27" s="1401" t="s">
        <v>421</v>
      </c>
      <c r="M27" s="1402" t="s">
        <v>421</v>
      </c>
      <c r="N27" s="1394" t="s">
        <v>421</v>
      </c>
      <c r="O27" s="1396" t="s">
        <v>421</v>
      </c>
      <c r="P27" s="1343"/>
      <c r="Q27" s="1400" t="s">
        <v>421</v>
      </c>
      <c r="R27" s="1401" t="s">
        <v>421</v>
      </c>
      <c r="S27" s="1401" t="s">
        <v>421</v>
      </c>
      <c r="T27" s="1402" t="s">
        <v>421</v>
      </c>
      <c r="U27" s="1394" t="s">
        <v>421</v>
      </c>
      <c r="V27" s="1396" t="s">
        <v>421</v>
      </c>
      <c r="W27" s="1343"/>
      <c r="X27" s="1399">
        <v>350.97989999999999</v>
      </c>
      <c r="Y27" s="1365"/>
      <c r="Z27" s="1398">
        <v>2.3555999999999813</v>
      </c>
      <c r="AA27" s="1396">
        <v>6.7568439721499285E-3</v>
      </c>
      <c r="AB27" s="1389"/>
      <c r="AC27" s="1389"/>
      <c r="AD27" s="1389"/>
      <c r="AE27" s="1389"/>
    </row>
    <row r="28" spans="1:31" s="1342" customFormat="1">
      <c r="A28" s="1390" t="s">
        <v>378</v>
      </c>
      <c r="B28" s="1343"/>
      <c r="C28" s="1391">
        <v>385.10669999999999</v>
      </c>
      <c r="D28" s="1392">
        <v>363.45699999999999</v>
      </c>
      <c r="E28" s="1392">
        <v>335.74029999999999</v>
      </c>
      <c r="F28" s="1393">
        <v>381.14249999999998</v>
      </c>
      <c r="G28" s="1404">
        <v>-2.0248000000000275</v>
      </c>
      <c r="H28" s="1395">
        <v>-5.284375780501227E-3</v>
      </c>
      <c r="I28" s="1384"/>
      <c r="J28" s="1391" t="s">
        <v>421</v>
      </c>
      <c r="K28" s="1392" t="s">
        <v>421</v>
      </c>
      <c r="L28" s="1392" t="s">
        <v>421</v>
      </c>
      <c r="M28" s="1393" t="s">
        <v>421</v>
      </c>
      <c r="N28" s="1394" t="s">
        <v>421</v>
      </c>
      <c r="O28" s="1396" t="s">
        <v>421</v>
      </c>
      <c r="P28" s="1343"/>
      <c r="Q28" s="1391">
        <v>479.14589999999998</v>
      </c>
      <c r="R28" s="1392">
        <v>391.83249999999998</v>
      </c>
      <c r="S28" s="1392">
        <v>504.01670000000001</v>
      </c>
      <c r="T28" s="1393">
        <v>473.02850000000001</v>
      </c>
      <c r="U28" s="1394">
        <v>17.120800000000031</v>
      </c>
      <c r="V28" s="1396">
        <v>3.7553215267037698E-2</v>
      </c>
      <c r="W28" s="1343"/>
      <c r="X28" s="1399">
        <v>386.60120000000001</v>
      </c>
      <c r="Y28" s="1365"/>
      <c r="Z28" s="1398">
        <v>-0.88740000000001373</v>
      </c>
      <c r="AA28" s="1396">
        <v>-2.2901318903317813E-3</v>
      </c>
      <c r="AB28" s="1389"/>
      <c r="AC28" s="1389"/>
      <c r="AD28" s="1389"/>
      <c r="AE28" s="1389"/>
    </row>
    <row r="29" spans="1:31" s="1342" customFormat="1">
      <c r="A29" s="1390" t="s">
        <v>379</v>
      </c>
      <c r="B29" s="1343"/>
      <c r="C29" s="1391" t="s">
        <v>421</v>
      </c>
      <c r="D29" s="1392" t="s">
        <v>421</v>
      </c>
      <c r="E29" s="1392" t="s">
        <v>421</v>
      </c>
      <c r="F29" s="1393" t="s">
        <v>421</v>
      </c>
      <c r="G29" s="1394">
        <v>0</v>
      </c>
      <c r="H29" s="1395">
        <v>0</v>
      </c>
      <c r="I29" s="1384"/>
      <c r="J29" s="1391" t="s">
        <v>421</v>
      </c>
      <c r="K29" s="1392" t="s">
        <v>421</v>
      </c>
      <c r="L29" s="1392" t="s">
        <v>421</v>
      </c>
      <c r="M29" s="1393" t="s">
        <v>421</v>
      </c>
      <c r="N29" s="1394" t="s">
        <v>421</v>
      </c>
      <c r="O29" s="1396" t="s">
        <v>421</v>
      </c>
      <c r="P29" s="1343"/>
      <c r="Q29" s="1391" t="s">
        <v>421</v>
      </c>
      <c r="R29" s="1392" t="s">
        <v>421</v>
      </c>
      <c r="S29" s="1392" t="s">
        <v>421</v>
      </c>
      <c r="T29" s="1393" t="s">
        <v>421</v>
      </c>
      <c r="U29" s="1394" t="s">
        <v>421</v>
      </c>
      <c r="V29" s="1396" t="s">
        <v>421</v>
      </c>
      <c r="W29" s="1343"/>
      <c r="X29" s="1399" t="s">
        <v>421</v>
      </c>
      <c r="Y29" s="1387"/>
      <c r="Z29" s="1398" t="s">
        <v>421</v>
      </c>
      <c r="AA29" s="1396" t="s">
        <v>421</v>
      </c>
      <c r="AB29" s="1389"/>
      <c r="AC29" s="1389"/>
      <c r="AD29" s="1389"/>
      <c r="AE29" s="1389"/>
    </row>
    <row r="30" spans="1:31" s="1342" customFormat="1">
      <c r="A30" s="1390" t="s">
        <v>380</v>
      </c>
      <c r="B30" s="1343"/>
      <c r="C30" s="1391" t="s">
        <v>421</v>
      </c>
      <c r="D30" s="1392">
        <v>290.6601</v>
      </c>
      <c r="E30" s="1392" t="s">
        <v>421</v>
      </c>
      <c r="F30" s="1393">
        <v>290.6601</v>
      </c>
      <c r="G30" s="1394">
        <v>39.348899999999986</v>
      </c>
      <c r="H30" s="1395">
        <v>0.15657439859425271</v>
      </c>
      <c r="I30" s="1384"/>
      <c r="J30" s="1391" t="s">
        <v>421</v>
      </c>
      <c r="K30" s="1392" t="s">
        <v>421</v>
      </c>
      <c r="L30" s="1392" t="s">
        <v>421</v>
      </c>
      <c r="M30" s="1393" t="s">
        <v>421</v>
      </c>
      <c r="N30" s="1394" t="s">
        <v>421</v>
      </c>
      <c r="O30" s="1396" t="s">
        <v>421</v>
      </c>
      <c r="P30" s="1343"/>
      <c r="Q30" s="1391" t="s">
        <v>421</v>
      </c>
      <c r="R30" s="1392">
        <v>203.11330000000001</v>
      </c>
      <c r="S30" s="1392" t="s">
        <v>421</v>
      </c>
      <c r="T30" s="1393">
        <v>203.11330000000001</v>
      </c>
      <c r="U30" s="1394" t="s">
        <v>421</v>
      </c>
      <c r="V30" s="1396" t="s">
        <v>421</v>
      </c>
      <c r="W30" s="1343"/>
      <c r="X30" s="1399">
        <v>271.46980000000002</v>
      </c>
      <c r="Y30" s="1387"/>
      <c r="Z30" s="1398">
        <v>20.158600000000007</v>
      </c>
      <c r="AA30" s="1396">
        <v>8.0213695211355462E-2</v>
      </c>
      <c r="AB30" s="1389"/>
      <c r="AC30" s="1389"/>
      <c r="AD30" s="1389"/>
      <c r="AE30" s="1389"/>
    </row>
    <row r="31" spans="1:31" s="1342" customFormat="1">
      <c r="A31" s="1390" t="s">
        <v>381</v>
      </c>
      <c r="B31" s="1343"/>
      <c r="C31" s="1391" t="s">
        <v>421</v>
      </c>
      <c r="D31" s="1392">
        <v>284.55239999999998</v>
      </c>
      <c r="E31" s="1392">
        <v>297.12889999999999</v>
      </c>
      <c r="F31" s="1393">
        <v>293.8879</v>
      </c>
      <c r="G31" s="1394">
        <v>4.3238000000000056</v>
      </c>
      <c r="H31" s="1395">
        <v>1.4932099662907206E-2</v>
      </c>
      <c r="I31" s="1384"/>
      <c r="J31" s="1391" t="s">
        <v>421</v>
      </c>
      <c r="K31" s="1392" t="s">
        <v>421</v>
      </c>
      <c r="L31" s="1392" t="s">
        <v>421</v>
      </c>
      <c r="M31" s="1393" t="s">
        <v>421</v>
      </c>
      <c r="N31" s="1394" t="s">
        <v>421</v>
      </c>
      <c r="O31" s="1396" t="s">
        <v>421</v>
      </c>
      <c r="P31" s="1343"/>
      <c r="Q31" s="1391" t="s">
        <v>421</v>
      </c>
      <c r="R31" s="1392" t="s">
        <v>421</v>
      </c>
      <c r="S31" s="1392" t="s">
        <v>421</v>
      </c>
      <c r="T31" s="1393" t="s">
        <v>421</v>
      </c>
      <c r="U31" s="1394" t="s">
        <v>421</v>
      </c>
      <c r="V31" s="1396" t="s">
        <v>421</v>
      </c>
      <c r="W31" s="1343"/>
      <c r="X31" s="1399">
        <v>293.8879</v>
      </c>
      <c r="Y31" s="1387"/>
      <c r="Z31" s="1398">
        <v>4.2264000000000124</v>
      </c>
      <c r="AA31" s="1396">
        <v>1.4590824117115986E-2</v>
      </c>
      <c r="AB31" s="1389"/>
      <c r="AC31" s="1389"/>
      <c r="AD31" s="1389"/>
      <c r="AE31" s="1389"/>
    </row>
    <row r="32" spans="1:31" s="1342" customFormat="1">
      <c r="A32" s="1390" t="s">
        <v>382</v>
      </c>
      <c r="B32" s="1343"/>
      <c r="C32" s="1391">
        <v>393.79140000000001</v>
      </c>
      <c r="D32" s="1401">
        <v>370.88529999999997</v>
      </c>
      <c r="E32" s="1401" t="s">
        <v>421</v>
      </c>
      <c r="F32" s="1402">
        <v>387.35469999999998</v>
      </c>
      <c r="G32" s="1394">
        <v>1.674699999999973</v>
      </c>
      <c r="H32" s="1395">
        <v>4.3422007882181202E-3</v>
      </c>
      <c r="I32" s="1384"/>
      <c r="J32" s="1391" t="s">
        <v>421</v>
      </c>
      <c r="K32" s="1401" t="s">
        <v>421</v>
      </c>
      <c r="L32" s="1401" t="s">
        <v>421</v>
      </c>
      <c r="M32" s="1402" t="s">
        <v>421</v>
      </c>
      <c r="N32" s="1394" t="s">
        <v>421</v>
      </c>
      <c r="O32" s="1396" t="s">
        <v>421</v>
      </c>
      <c r="P32" s="1343"/>
      <c r="Q32" s="1391" t="s">
        <v>421</v>
      </c>
      <c r="R32" s="1401" t="s">
        <v>421</v>
      </c>
      <c r="S32" s="1401" t="s">
        <v>421</v>
      </c>
      <c r="T32" s="1402" t="s">
        <v>421</v>
      </c>
      <c r="U32" s="1394" t="s">
        <v>421</v>
      </c>
      <c r="V32" s="1396" t="s">
        <v>421</v>
      </c>
      <c r="W32" s="1343"/>
      <c r="X32" s="1399">
        <v>387.35469999999998</v>
      </c>
      <c r="Y32" s="1387"/>
      <c r="Z32" s="1398">
        <v>1.674699999999973</v>
      </c>
      <c r="AA32" s="1396">
        <v>4.3422007882181202E-3</v>
      </c>
      <c r="AB32" s="1389"/>
      <c r="AC32" s="1389"/>
      <c r="AD32" s="1389"/>
      <c r="AE32" s="1389"/>
    </row>
    <row r="33" spans="1:31" s="1342" customFormat="1">
      <c r="A33" s="1390" t="s">
        <v>383</v>
      </c>
      <c r="B33" s="1343"/>
      <c r="C33" s="1391" t="s">
        <v>421</v>
      </c>
      <c r="D33" s="1401">
        <v>216.32339999999999</v>
      </c>
      <c r="E33" s="1401" t="s">
        <v>421</v>
      </c>
      <c r="F33" s="1402">
        <v>216.32339999999999</v>
      </c>
      <c r="G33" s="1394">
        <v>6.9899999999989859E-2</v>
      </c>
      <c r="H33" s="1395">
        <v>3.2323176272286425E-4</v>
      </c>
      <c r="I33" s="1384"/>
      <c r="J33" s="1391" t="s">
        <v>421</v>
      </c>
      <c r="K33" s="1401" t="s">
        <v>421</v>
      </c>
      <c r="L33" s="1401" t="s">
        <v>421</v>
      </c>
      <c r="M33" s="1402" t="s">
        <v>421</v>
      </c>
      <c r="N33" s="1394" t="s">
        <v>421</v>
      </c>
      <c r="O33" s="1396" t="s">
        <v>421</v>
      </c>
      <c r="P33" s="1343"/>
      <c r="Q33" s="1391" t="s">
        <v>421</v>
      </c>
      <c r="R33" s="1401" t="s">
        <v>421</v>
      </c>
      <c r="S33" s="1401" t="s">
        <v>421</v>
      </c>
      <c r="T33" s="1402" t="s">
        <v>421</v>
      </c>
      <c r="U33" s="1394" t="s">
        <v>421</v>
      </c>
      <c r="V33" s="1396" t="s">
        <v>421</v>
      </c>
      <c r="W33" s="1343"/>
      <c r="X33" s="1399">
        <v>216.32339999999999</v>
      </c>
      <c r="Y33" s="1387"/>
      <c r="Z33" s="1398">
        <v>6.9899999999989859E-2</v>
      </c>
      <c r="AA33" s="1396">
        <v>3.2323176272286425E-4</v>
      </c>
      <c r="AB33" s="1389"/>
      <c r="AC33" s="1389"/>
      <c r="AD33" s="1389"/>
      <c r="AE33" s="1389"/>
    </row>
    <row r="34" spans="1:31" s="1342" customFormat="1">
      <c r="A34" s="1390" t="s">
        <v>384</v>
      </c>
      <c r="B34" s="1343"/>
      <c r="C34" s="1391" t="s">
        <v>421</v>
      </c>
      <c r="D34" s="1401" t="s">
        <v>421</v>
      </c>
      <c r="E34" s="1401" t="s">
        <v>421</v>
      </c>
      <c r="F34" s="1402" t="s">
        <v>421</v>
      </c>
      <c r="G34" s="1394">
        <v>0</v>
      </c>
      <c r="H34" s="1395" t="s">
        <v>421</v>
      </c>
      <c r="I34" s="1384"/>
      <c r="J34" s="1391" t="s">
        <v>421</v>
      </c>
      <c r="K34" s="1401" t="s">
        <v>421</v>
      </c>
      <c r="L34" s="1401" t="s">
        <v>421</v>
      </c>
      <c r="M34" s="1402" t="s">
        <v>421</v>
      </c>
      <c r="N34" s="1394" t="s">
        <v>421</v>
      </c>
      <c r="O34" s="1396" t="s">
        <v>421</v>
      </c>
      <c r="P34" s="1343"/>
      <c r="Q34" s="1391" t="s">
        <v>421</v>
      </c>
      <c r="R34" s="1401" t="s">
        <v>421</v>
      </c>
      <c r="S34" s="1401" t="s">
        <v>421</v>
      </c>
      <c r="T34" s="1402" t="s">
        <v>421</v>
      </c>
      <c r="U34" s="1394" t="s">
        <v>421</v>
      </c>
      <c r="V34" s="1396" t="s">
        <v>421</v>
      </c>
      <c r="W34" s="1343"/>
      <c r="X34" s="1399" t="s">
        <v>421</v>
      </c>
      <c r="Y34" s="1387"/>
      <c r="Z34" s="1398" t="s">
        <v>421</v>
      </c>
      <c r="AA34" s="1396" t="s">
        <v>421</v>
      </c>
      <c r="AB34" s="1389"/>
      <c r="AC34" s="1389"/>
      <c r="AD34" s="1389"/>
      <c r="AE34" s="1389"/>
    </row>
    <row r="35" spans="1:31" s="1342" customFormat="1">
      <c r="A35" s="1390" t="s">
        <v>385</v>
      </c>
      <c r="B35" s="1343"/>
      <c r="C35" s="1391" t="s">
        <v>421</v>
      </c>
      <c r="D35" s="1392">
        <v>348.85739999999998</v>
      </c>
      <c r="E35" s="1392">
        <v>342.39980000000003</v>
      </c>
      <c r="F35" s="1393">
        <v>345.89190000000002</v>
      </c>
      <c r="G35" s="1394">
        <v>8.730700000000013</v>
      </c>
      <c r="H35" s="1395">
        <v>2.5894735218643161E-2</v>
      </c>
      <c r="I35" s="1384"/>
      <c r="J35" s="1391" t="s">
        <v>421</v>
      </c>
      <c r="K35" s="1392" t="s">
        <v>421</v>
      </c>
      <c r="L35" s="1392" t="s">
        <v>421</v>
      </c>
      <c r="M35" s="1393" t="s">
        <v>421</v>
      </c>
      <c r="N35" s="1394" t="s">
        <v>421</v>
      </c>
      <c r="O35" s="1396" t="s">
        <v>421</v>
      </c>
      <c r="P35" s="1343"/>
      <c r="Q35" s="1391" t="s">
        <v>421</v>
      </c>
      <c r="R35" s="1392">
        <v>350.1866</v>
      </c>
      <c r="S35" s="1392">
        <v>327.12849999999997</v>
      </c>
      <c r="T35" s="1393">
        <v>330.3288</v>
      </c>
      <c r="U35" s="1394">
        <v>1.3811000000000035</v>
      </c>
      <c r="V35" s="1396">
        <v>4.1985397678718783E-3</v>
      </c>
      <c r="W35" s="1343"/>
      <c r="X35" s="1399">
        <v>333.93790000000001</v>
      </c>
      <c r="Y35" s="1365"/>
      <c r="Z35" s="1398">
        <v>3.0855000000000246</v>
      </c>
      <c r="AA35" s="1396">
        <v>9.3259108895689113E-3</v>
      </c>
      <c r="AB35" s="1389"/>
      <c r="AC35" s="1389"/>
      <c r="AD35" s="1389"/>
      <c r="AE35" s="1389"/>
    </row>
    <row r="36" spans="1:31" s="1342" customFormat="1">
      <c r="A36" s="1390" t="s">
        <v>386</v>
      </c>
      <c r="B36" s="1343"/>
      <c r="C36" s="1391">
        <v>370.82190000000003</v>
      </c>
      <c r="D36" s="1392">
        <v>374.61880000000002</v>
      </c>
      <c r="E36" s="1392" t="s">
        <v>421</v>
      </c>
      <c r="F36" s="1393">
        <v>372.17360000000002</v>
      </c>
      <c r="G36" s="1394">
        <v>-3.8618999999999915</v>
      </c>
      <c r="H36" s="1395">
        <v>-1.0270040993469953E-2</v>
      </c>
      <c r="I36" s="1384"/>
      <c r="J36" s="1391" t="s">
        <v>421</v>
      </c>
      <c r="K36" s="1392" t="s">
        <v>421</v>
      </c>
      <c r="L36" s="1392" t="s">
        <v>421</v>
      </c>
      <c r="M36" s="1393" t="s">
        <v>421</v>
      </c>
      <c r="N36" s="1394" t="s">
        <v>421</v>
      </c>
      <c r="O36" s="1396" t="s">
        <v>421</v>
      </c>
      <c r="P36" s="1343"/>
      <c r="Q36" s="1391">
        <v>462.75170000000003</v>
      </c>
      <c r="R36" s="1392">
        <v>448.34339999999997</v>
      </c>
      <c r="S36" s="1392" t="s">
        <v>421</v>
      </c>
      <c r="T36" s="1393">
        <v>458.09480000000002</v>
      </c>
      <c r="U36" s="1394">
        <v>-4.9540999999999826</v>
      </c>
      <c r="V36" s="1396">
        <v>-1.0698870032949004E-2</v>
      </c>
      <c r="W36" s="1343"/>
      <c r="X36" s="1399">
        <v>372.1737</v>
      </c>
      <c r="Y36" s="1365"/>
      <c r="Z36" s="1398">
        <v>-3.8618999999999915</v>
      </c>
      <c r="AA36" s="1396">
        <v>-1.0270038262334746E-2</v>
      </c>
      <c r="AB36" s="1389"/>
      <c r="AC36" s="1389"/>
      <c r="AD36" s="1389"/>
      <c r="AE36" s="1389"/>
    </row>
    <row r="37" spans="1:31" s="1342" customFormat="1">
      <c r="A37" s="1390" t="s">
        <v>387</v>
      </c>
      <c r="B37" s="1343"/>
      <c r="C37" s="1391" t="s">
        <v>421</v>
      </c>
      <c r="D37" s="1392">
        <v>325.7303</v>
      </c>
      <c r="E37" s="1392">
        <v>334.43439999999998</v>
      </c>
      <c r="F37" s="1393">
        <v>331.2749</v>
      </c>
      <c r="G37" s="1394">
        <v>-0.6501999999999839</v>
      </c>
      <c r="H37" s="1395">
        <v>-1.9588756620092518E-3</v>
      </c>
      <c r="I37" s="1384"/>
      <c r="J37" s="1391" t="s">
        <v>421</v>
      </c>
      <c r="K37" s="1392" t="s">
        <v>421</v>
      </c>
      <c r="L37" s="1392" t="s">
        <v>421</v>
      </c>
      <c r="M37" s="1393" t="s">
        <v>421</v>
      </c>
      <c r="N37" s="1394" t="s">
        <v>421</v>
      </c>
      <c r="O37" s="1396" t="s">
        <v>421</v>
      </c>
      <c r="P37" s="1343"/>
      <c r="Q37" s="1391" t="s">
        <v>421</v>
      </c>
      <c r="R37" s="1392" t="s">
        <v>421</v>
      </c>
      <c r="S37" s="1392">
        <v>311.56150000000002</v>
      </c>
      <c r="T37" s="1393">
        <v>311.56150000000002</v>
      </c>
      <c r="U37" s="1394">
        <v>-7.2192000000000007</v>
      </c>
      <c r="V37" s="1396">
        <v>-2.2646289439730793E-2</v>
      </c>
      <c r="W37" s="1343"/>
      <c r="X37" s="1399">
        <v>331.14870000000002</v>
      </c>
      <c r="Y37" s="1365"/>
      <c r="Z37" s="1398">
        <v>-0.69229999999998881</v>
      </c>
      <c r="AA37" s="1396">
        <v>-2.0862400969138273E-3</v>
      </c>
      <c r="AB37" s="1389"/>
      <c r="AC37" s="1389"/>
      <c r="AD37" s="1389"/>
      <c r="AE37" s="1389"/>
    </row>
    <row r="38" spans="1:31" s="1342" customFormat="1">
      <c r="A38" s="1390" t="s">
        <v>388</v>
      </c>
      <c r="B38" s="1343"/>
      <c r="C38" s="1391">
        <v>362.7611</v>
      </c>
      <c r="D38" s="1392">
        <v>376.66289999999998</v>
      </c>
      <c r="E38" s="1392" t="s">
        <v>421</v>
      </c>
      <c r="F38" s="1393">
        <v>369.26560000000001</v>
      </c>
      <c r="G38" s="1394">
        <v>0.63659999999998718</v>
      </c>
      <c r="H38" s="1395">
        <v>1.7269395516901209E-3</v>
      </c>
      <c r="I38" s="1384"/>
      <c r="J38" s="1391" t="s">
        <v>421</v>
      </c>
      <c r="K38" s="1392" t="s">
        <v>421</v>
      </c>
      <c r="L38" s="1392" t="s">
        <v>421</v>
      </c>
      <c r="M38" s="1393" t="s">
        <v>421</v>
      </c>
      <c r="N38" s="1394" t="s">
        <v>421</v>
      </c>
      <c r="O38" s="1396" t="s">
        <v>421</v>
      </c>
      <c r="P38" s="1343"/>
      <c r="Q38" s="1391">
        <v>363.50080000000003</v>
      </c>
      <c r="R38" s="1392">
        <v>363.42070000000001</v>
      </c>
      <c r="S38" s="1392" t="s">
        <v>421</v>
      </c>
      <c r="T38" s="1393">
        <v>363.42099999999999</v>
      </c>
      <c r="U38" s="1394">
        <v>4.7840999999999667</v>
      </c>
      <c r="V38" s="1396">
        <v>1.3339675867151346E-2</v>
      </c>
      <c r="W38" s="1343"/>
      <c r="X38" s="1399">
        <v>366.65710000000001</v>
      </c>
      <c r="Y38" s="1365"/>
      <c r="Z38" s="1398">
        <v>2.4875999999999863</v>
      </c>
      <c r="AA38" s="1396">
        <v>6.8308850686287226E-3</v>
      </c>
      <c r="AB38" s="1341"/>
      <c r="AC38" s="1341"/>
      <c r="AD38" s="1341"/>
      <c r="AE38" s="1341"/>
    </row>
    <row r="39" spans="1:31" s="1342" customFormat="1">
      <c r="A39" s="1390" t="s">
        <v>389</v>
      </c>
      <c r="B39" s="1343"/>
      <c r="C39" s="1391">
        <v>277.28710000000001</v>
      </c>
      <c r="D39" s="1392">
        <v>310.35860000000002</v>
      </c>
      <c r="E39" s="1392">
        <v>310.24619999999999</v>
      </c>
      <c r="F39" s="1393">
        <v>309.97340000000003</v>
      </c>
      <c r="G39" s="1394">
        <v>-5.920599999999979</v>
      </c>
      <c r="H39" s="1395">
        <v>-1.874236294453191E-2</v>
      </c>
      <c r="I39" s="1384"/>
      <c r="J39" s="1391" t="s">
        <v>421</v>
      </c>
      <c r="K39" s="1392" t="s">
        <v>421</v>
      </c>
      <c r="L39" s="1392" t="s">
        <v>421</v>
      </c>
      <c r="M39" s="1393" t="s">
        <v>421</v>
      </c>
      <c r="N39" s="1394" t="s">
        <v>421</v>
      </c>
      <c r="O39" s="1396" t="s">
        <v>421</v>
      </c>
      <c r="P39" s="1343"/>
      <c r="Q39" s="1391" t="s">
        <v>421</v>
      </c>
      <c r="R39" s="1392" t="s">
        <v>421</v>
      </c>
      <c r="S39" s="1392">
        <v>304.32549999999998</v>
      </c>
      <c r="T39" s="1393">
        <v>304.32549999999998</v>
      </c>
      <c r="U39" s="1394">
        <v>-12.627200000000016</v>
      </c>
      <c r="V39" s="1396">
        <v>-3.9839382974178883E-2</v>
      </c>
      <c r="W39" s="1343"/>
      <c r="X39" s="1399">
        <v>306.2099</v>
      </c>
      <c r="Y39" s="1365"/>
      <c r="Z39" s="1398">
        <v>-10.389599999999973</v>
      </c>
      <c r="AA39" s="1396">
        <v>-3.2816223651648158E-2</v>
      </c>
      <c r="AB39" s="1389"/>
      <c r="AC39" s="1389"/>
      <c r="AD39" s="1389"/>
      <c r="AE39" s="1389"/>
    </row>
    <row r="40" spans="1:31" s="1342" customFormat="1">
      <c r="A40" s="1390" t="s">
        <v>390</v>
      </c>
      <c r="B40" s="1343"/>
      <c r="C40" s="1391">
        <v>310.02030000000002</v>
      </c>
      <c r="D40" s="1392">
        <v>317.7901</v>
      </c>
      <c r="E40" s="1392">
        <v>313.77620000000002</v>
      </c>
      <c r="F40" s="1393">
        <v>314.87540000000001</v>
      </c>
      <c r="G40" s="1394">
        <v>-5.1062000000000012</v>
      </c>
      <c r="H40" s="1395">
        <v>-1.5957792573072949E-2</v>
      </c>
      <c r="I40" s="1384"/>
      <c r="J40" s="1391" t="s">
        <v>421</v>
      </c>
      <c r="K40" s="1392" t="s">
        <v>421</v>
      </c>
      <c r="L40" s="1392" t="s">
        <v>421</v>
      </c>
      <c r="M40" s="1393" t="s">
        <v>421</v>
      </c>
      <c r="N40" s="1394" t="s">
        <v>421</v>
      </c>
      <c r="O40" s="1396" t="s">
        <v>421</v>
      </c>
      <c r="P40" s="1343"/>
      <c r="Q40" s="1391" t="s">
        <v>421</v>
      </c>
      <c r="R40" s="1392" t="s">
        <v>421</v>
      </c>
      <c r="S40" s="1392">
        <v>397.48950000000002</v>
      </c>
      <c r="T40" s="1393">
        <v>397.48950000000002</v>
      </c>
      <c r="U40" s="1394">
        <v>1.5049000000000206</v>
      </c>
      <c r="V40" s="1396">
        <v>3.800400318598296E-3</v>
      </c>
      <c r="W40" s="1343"/>
      <c r="X40" s="1399">
        <v>320.37759999999997</v>
      </c>
      <c r="Y40" s="1365"/>
      <c r="Z40" s="1398">
        <v>-4.6659000000000219</v>
      </c>
      <c r="AA40" s="1396">
        <v>-1.4354694064025342E-2</v>
      </c>
      <c r="AB40" s="1389"/>
      <c r="AC40" s="1389"/>
      <c r="AD40" s="1389"/>
      <c r="AE40" s="1389"/>
    </row>
    <row r="41" spans="1:31" s="1342" customFormat="1">
      <c r="A41" s="1390" t="s">
        <v>391</v>
      </c>
      <c r="B41" s="1343"/>
      <c r="C41" s="1391" t="s">
        <v>421</v>
      </c>
      <c r="D41" s="1392">
        <v>337.42439999999999</v>
      </c>
      <c r="E41" s="1392">
        <v>306.26900000000001</v>
      </c>
      <c r="F41" s="1393">
        <v>318.69130000000001</v>
      </c>
      <c r="G41" s="1394">
        <v>-0.78399999999999181</v>
      </c>
      <c r="H41" s="1395">
        <v>-2.45402383220239E-3</v>
      </c>
      <c r="I41" s="1384"/>
      <c r="J41" s="1391" t="s">
        <v>421</v>
      </c>
      <c r="K41" s="1392" t="s">
        <v>421</v>
      </c>
      <c r="L41" s="1392" t="s">
        <v>421</v>
      </c>
      <c r="M41" s="1393" t="s">
        <v>421</v>
      </c>
      <c r="N41" s="1394" t="s">
        <v>421</v>
      </c>
      <c r="O41" s="1396" t="s">
        <v>421</v>
      </c>
      <c r="P41" s="1343"/>
      <c r="Q41" s="1391" t="s">
        <v>421</v>
      </c>
      <c r="R41" s="1392" t="s">
        <v>421</v>
      </c>
      <c r="S41" s="1392" t="s">
        <v>372</v>
      </c>
      <c r="T41" s="1393" t="s">
        <v>372</v>
      </c>
      <c r="U41" s="1394" t="s">
        <v>421</v>
      </c>
      <c r="V41" s="1396" t="s">
        <v>421</v>
      </c>
      <c r="W41" s="1343"/>
      <c r="X41" s="1399" t="s">
        <v>372</v>
      </c>
      <c r="Y41" s="1365"/>
      <c r="Z41" s="1398" t="s">
        <v>421</v>
      </c>
      <c r="AA41" s="1396" t="s">
        <v>421</v>
      </c>
      <c r="AB41" s="1389"/>
      <c r="AC41" s="1389"/>
      <c r="AD41" s="1389"/>
      <c r="AE41" s="1389"/>
    </row>
    <row r="42" spans="1:31" s="1342" customFormat="1">
      <c r="A42" s="1390" t="s">
        <v>392</v>
      </c>
      <c r="B42" s="1343"/>
      <c r="C42" s="1391" t="s">
        <v>421</v>
      </c>
      <c r="D42" s="1392">
        <v>380.53410000000002</v>
      </c>
      <c r="E42" s="1392">
        <v>370.74090000000001</v>
      </c>
      <c r="F42" s="1393">
        <v>372.27190000000002</v>
      </c>
      <c r="G42" s="1394">
        <v>2.6736999999999966</v>
      </c>
      <c r="H42" s="1395">
        <v>7.2340720274071124E-3</v>
      </c>
      <c r="I42" s="1384"/>
      <c r="J42" s="1391" t="s">
        <v>421</v>
      </c>
      <c r="K42" s="1392" t="s">
        <v>421</v>
      </c>
      <c r="L42" s="1392" t="s">
        <v>421</v>
      </c>
      <c r="M42" s="1393" t="s">
        <v>421</v>
      </c>
      <c r="N42" s="1394" t="s">
        <v>421</v>
      </c>
      <c r="O42" s="1396" t="s">
        <v>421</v>
      </c>
      <c r="P42" s="1343"/>
      <c r="Q42" s="1391" t="s">
        <v>421</v>
      </c>
      <c r="R42" s="1392" t="s">
        <v>421</v>
      </c>
      <c r="S42" s="1392" t="s">
        <v>421</v>
      </c>
      <c r="T42" s="1393" t="s">
        <v>421</v>
      </c>
      <c r="U42" s="1394" t="s">
        <v>421</v>
      </c>
      <c r="V42" s="1396" t="s">
        <v>421</v>
      </c>
      <c r="W42" s="1343"/>
      <c r="X42" s="1399">
        <v>372.27190000000002</v>
      </c>
      <c r="Y42" s="1365"/>
      <c r="Z42" s="1398">
        <v>2.6736999999999966</v>
      </c>
      <c r="AA42" s="1396">
        <v>7.2340720274071124E-3</v>
      </c>
      <c r="AB42" s="1389"/>
      <c r="AC42" s="1389"/>
      <c r="AD42" s="1389"/>
      <c r="AE42" s="1389"/>
    </row>
    <row r="43" spans="1:31" s="1342" customFormat="1" ht="13.5" thickBot="1">
      <c r="A43" s="1405" t="s">
        <v>393</v>
      </c>
      <c r="B43" s="1343"/>
      <c r="C43" s="1406" t="s">
        <v>421</v>
      </c>
      <c r="D43" s="1407">
        <v>462.11500000000001</v>
      </c>
      <c r="E43" s="1407">
        <v>477.92189999999999</v>
      </c>
      <c r="F43" s="1408">
        <v>471.61829999999998</v>
      </c>
      <c r="G43" s="1409">
        <v>-2.8597000000000321</v>
      </c>
      <c r="H43" s="1410">
        <v>-6.0270444572773085E-3</v>
      </c>
      <c r="I43" s="1384"/>
      <c r="J43" s="1406" t="s">
        <v>421</v>
      </c>
      <c r="K43" s="1407" t="s">
        <v>421</v>
      </c>
      <c r="L43" s="1407" t="s">
        <v>421</v>
      </c>
      <c r="M43" s="1408" t="s">
        <v>421</v>
      </c>
      <c r="N43" s="1409" t="s">
        <v>421</v>
      </c>
      <c r="O43" s="1411" t="s">
        <v>421</v>
      </c>
      <c r="P43" s="1343"/>
      <c r="Q43" s="1406" t="s">
        <v>421</v>
      </c>
      <c r="R43" s="1407">
        <v>473.6189</v>
      </c>
      <c r="S43" s="1407" t="s">
        <v>421</v>
      </c>
      <c r="T43" s="1408">
        <v>473.6189</v>
      </c>
      <c r="U43" s="1409">
        <v>-9.0289999999999964</v>
      </c>
      <c r="V43" s="1411">
        <v>-1.8707219072122805E-2</v>
      </c>
      <c r="W43" s="1343"/>
      <c r="X43" s="1412">
        <v>471.74</v>
      </c>
      <c r="Y43" s="1365"/>
      <c r="Z43" s="1413">
        <v>-3.2350999999999885</v>
      </c>
      <c r="AA43" s="1411">
        <v>-6.8110938868163329E-3</v>
      </c>
      <c r="AB43" s="1341"/>
      <c r="AC43" s="1341"/>
      <c r="AD43" s="1341"/>
      <c r="AE43" s="1341"/>
    </row>
    <row r="44" spans="1:31">
      <c r="A44" s="1414" t="s">
        <v>451</v>
      </c>
    </row>
    <row r="55" spans="3:5" ht="15">
      <c r="D55" s="1341"/>
      <c r="E55" s="1363"/>
    </row>
    <row r="59" spans="3:5" ht="20.85" customHeight="1">
      <c r="C59" s="1314"/>
      <c r="D59" s="1415" t="s">
        <v>502</v>
      </c>
    </row>
    <row r="60" spans="3:5">
      <c r="C60" s="1321"/>
      <c r="D60" s="1323"/>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X18" sqref="X18"/>
    </sheetView>
  </sheetViews>
  <sheetFormatPr defaultRowHeight="12.75" outlineLevelCol="1"/>
  <cols>
    <col min="1" max="2" width="8.7109375" style="1183" hidden="1" customWidth="1" outlineLevel="1"/>
    <col min="3" max="3" width="32" style="106" customWidth="1" collapsed="1"/>
    <col min="4" max="18" width="10.42578125" style="106" customWidth="1"/>
    <col min="19" max="16384" width="9.140625" style="106"/>
  </cols>
  <sheetData>
    <row r="1" spans="1:30" ht="53.1" customHeight="1">
      <c r="C1" s="1310" t="s">
        <v>492</v>
      </c>
      <c r="D1" s="1311"/>
      <c r="E1" s="1311"/>
      <c r="F1" s="1312"/>
      <c r="G1" s="1312"/>
      <c r="H1" s="1311"/>
      <c r="I1" s="1311"/>
      <c r="J1" s="1311"/>
      <c r="K1" s="1311"/>
      <c r="L1" s="1311"/>
      <c r="M1" s="1311"/>
      <c r="N1" s="1311"/>
      <c r="O1" s="1311"/>
      <c r="P1" s="1311"/>
      <c r="Q1" s="1311"/>
      <c r="R1" s="1313" t="s">
        <v>493</v>
      </c>
      <c r="T1" s="1183">
        <v>0</v>
      </c>
      <c r="AD1" s="106">
        <v>0</v>
      </c>
    </row>
    <row r="2" spans="1:30" s="1040" customFormat="1" ht="20.85" customHeight="1">
      <c r="A2" s="1301"/>
      <c r="B2" s="1301"/>
      <c r="C2" s="1316"/>
      <c r="D2" s="1317"/>
      <c r="E2" s="1317"/>
      <c r="F2" s="1318"/>
      <c r="G2" s="1318"/>
      <c r="H2" s="1317"/>
      <c r="I2" s="1317"/>
      <c r="J2" s="1317"/>
      <c r="K2" s="1317"/>
      <c r="L2" s="1317"/>
      <c r="M2" s="1317"/>
      <c r="N2" s="1317"/>
      <c r="O2" s="1317"/>
      <c r="P2" s="1317"/>
      <c r="Q2" s="1317"/>
      <c r="R2" s="1320" t="s">
        <v>511</v>
      </c>
      <c r="T2" s="1301"/>
    </row>
    <row r="3" spans="1:30" s="1184" customFormat="1">
      <c r="C3" s="1302"/>
      <c r="P3" s="1303" t="s">
        <v>513</v>
      </c>
      <c r="Q3" s="1304" t="s">
        <v>494</v>
      </c>
      <c r="R3" s="1305">
        <v>44312</v>
      </c>
    </row>
    <row r="4" spans="1:30" s="1184" customFormat="1">
      <c r="C4" s="1302"/>
      <c r="D4" s="1306"/>
      <c r="E4" s="1306"/>
      <c r="F4" s="1306"/>
      <c r="Q4" s="1304" t="s">
        <v>495</v>
      </c>
      <c r="R4" s="1305">
        <v>44318</v>
      </c>
    </row>
    <row r="5" spans="1:30" ht="6.6" customHeight="1">
      <c r="C5" s="1307"/>
    </row>
    <row r="6" spans="1:30" ht="28.35" customHeight="1">
      <c r="C6" s="1493" t="s">
        <v>496</v>
      </c>
      <c r="D6" s="1493"/>
      <c r="E6" s="1493"/>
      <c r="F6" s="1493"/>
      <c r="G6" s="1493"/>
      <c r="H6" s="1493"/>
      <c r="I6" s="1493"/>
      <c r="J6" s="1493"/>
      <c r="K6" s="1493"/>
      <c r="L6" s="1493"/>
      <c r="M6" s="1493"/>
      <c r="N6" s="1493"/>
      <c r="O6" s="1493"/>
      <c r="P6" s="1493"/>
      <c r="Q6" s="1493"/>
    </row>
    <row r="7" spans="1:30" ht="5.85" customHeight="1" thickBot="1">
      <c r="C7" s="1040"/>
      <c r="D7" s="1040"/>
      <c r="E7" s="1040"/>
      <c r="F7" s="1040"/>
      <c r="G7" s="1040"/>
      <c r="H7" s="1040"/>
      <c r="I7" s="1040"/>
      <c r="J7" s="1040"/>
      <c r="K7" s="1040"/>
      <c r="L7" s="1040"/>
      <c r="M7" s="1040"/>
      <c r="N7" s="1040"/>
      <c r="O7" s="1040"/>
      <c r="P7" s="1040"/>
      <c r="Q7" s="1040"/>
      <c r="R7" s="1040"/>
    </row>
    <row r="8" spans="1:30" ht="19.5" thickBot="1">
      <c r="A8" s="1185"/>
      <c r="B8" s="1185"/>
      <c r="C8" s="1186" t="s">
        <v>426</v>
      </c>
      <c r="D8" s="1187"/>
      <c r="E8" s="1187"/>
      <c r="F8" s="1187"/>
      <c r="G8" s="1187"/>
      <c r="H8" s="1187"/>
      <c r="I8" s="1187"/>
      <c r="J8" s="1187"/>
      <c r="K8" s="1187"/>
      <c r="L8" s="1187"/>
      <c r="M8" s="1187"/>
      <c r="N8" s="1187"/>
      <c r="O8" s="1187"/>
      <c r="P8" s="1187"/>
      <c r="Q8" s="1188"/>
    </row>
    <row r="9" spans="1:30" ht="13.5" thickBot="1">
      <c r="A9" s="1185"/>
      <c r="B9" s="1185"/>
      <c r="C9" s="1189"/>
      <c r="D9" s="1190" t="s">
        <v>366</v>
      </c>
      <c r="E9" s="1191" t="s">
        <v>369</v>
      </c>
      <c r="F9" s="1191" t="s">
        <v>370</v>
      </c>
      <c r="G9" s="1191" t="s">
        <v>373</v>
      </c>
      <c r="H9" s="1191" t="s">
        <v>375</v>
      </c>
      <c r="I9" s="1191" t="s">
        <v>376</v>
      </c>
      <c r="J9" s="1191" t="s">
        <v>378</v>
      </c>
      <c r="K9" s="1191" t="s">
        <v>385</v>
      </c>
      <c r="L9" s="1191" t="s">
        <v>386</v>
      </c>
      <c r="M9" s="1191" t="s">
        <v>387</v>
      </c>
      <c r="N9" s="1191" t="s">
        <v>388</v>
      </c>
      <c r="O9" s="1191" t="s">
        <v>389</v>
      </c>
      <c r="P9" s="1192" t="s">
        <v>393</v>
      </c>
      <c r="Q9" s="1193" t="s">
        <v>427</v>
      </c>
    </row>
    <row r="10" spans="1:30" ht="15">
      <c r="A10" s="1183" t="s">
        <v>428</v>
      </c>
      <c r="B10" s="1183" t="s">
        <v>429</v>
      </c>
      <c r="C10" s="1194" t="s">
        <v>430</v>
      </c>
      <c r="D10" s="1195"/>
      <c r="E10" s="1196"/>
      <c r="F10" s="1196"/>
      <c r="G10" s="1196"/>
      <c r="H10" s="1196"/>
      <c r="I10" s="1196"/>
      <c r="J10" s="1196"/>
      <c r="K10" s="1196"/>
      <c r="L10" s="1196"/>
      <c r="M10" s="1196"/>
      <c r="N10" s="1196"/>
      <c r="O10" s="1196"/>
      <c r="P10" s="1196"/>
      <c r="Q10" s="1197"/>
    </row>
    <row r="11" spans="1:30">
      <c r="C11" s="1198" t="s">
        <v>431</v>
      </c>
      <c r="D11" s="1246">
        <v>62.92</v>
      </c>
      <c r="E11" s="1247">
        <v>60.516100000000002</v>
      </c>
      <c r="F11" s="1247">
        <v>76.460000000000008</v>
      </c>
      <c r="G11" s="1247">
        <v>142.6</v>
      </c>
      <c r="H11" s="1247">
        <v>88.960000000000008</v>
      </c>
      <c r="I11" s="1247">
        <v>49</v>
      </c>
      <c r="J11" s="1247">
        <v>115.35000000000001</v>
      </c>
      <c r="K11" s="1247">
        <v>80</v>
      </c>
      <c r="L11" s="1247">
        <v>128.33000000000001</v>
      </c>
      <c r="M11" s="1247">
        <v>145.9391</v>
      </c>
      <c r="N11" s="1247"/>
      <c r="O11" s="1247">
        <v>45.067500000000003</v>
      </c>
      <c r="P11" s="1248"/>
      <c r="Q11" s="1249">
        <v>91.100802880977142</v>
      </c>
    </row>
    <row r="12" spans="1:30">
      <c r="C12" s="1199" t="s">
        <v>432</v>
      </c>
      <c r="D12" s="1250">
        <v>57.5</v>
      </c>
      <c r="E12" s="1251">
        <v>57.151200000000003</v>
      </c>
      <c r="F12" s="1251">
        <v>74.86</v>
      </c>
      <c r="G12" s="1251">
        <v>132.21</v>
      </c>
      <c r="H12" s="1251">
        <v>88.99</v>
      </c>
      <c r="I12" s="1251">
        <v>49</v>
      </c>
      <c r="J12" s="1251">
        <v>111.7</v>
      </c>
      <c r="K12" s="1251">
        <v>80</v>
      </c>
      <c r="L12" s="1251">
        <v>115.38</v>
      </c>
      <c r="M12" s="1251">
        <v>145.14510000000001</v>
      </c>
      <c r="N12" s="1251"/>
      <c r="O12" s="1251">
        <v>45.066300000000005</v>
      </c>
      <c r="P12" s="1252"/>
      <c r="Q12" s="1253">
        <v>88.666247320452371</v>
      </c>
    </row>
    <row r="13" spans="1:30">
      <c r="A13" s="1200"/>
      <c r="B13" s="1200"/>
      <c r="C13" s="1201" t="s">
        <v>433</v>
      </c>
      <c r="D13" s="1254">
        <f>D12-D11</f>
        <v>-5.4200000000000017</v>
      </c>
      <c r="E13" s="1255">
        <f>E11-E12</f>
        <v>3.3648999999999987</v>
      </c>
      <c r="F13" s="1255">
        <f t="shared" ref="F13:Q13" si="0">F11-F12</f>
        <v>1.6000000000000085</v>
      </c>
      <c r="G13" s="1255">
        <f t="shared" si="0"/>
        <v>10.389999999999986</v>
      </c>
      <c r="H13" s="1255">
        <f t="shared" si="0"/>
        <v>-2.9999999999986926E-2</v>
      </c>
      <c r="I13" s="1255">
        <f t="shared" si="0"/>
        <v>0</v>
      </c>
      <c r="J13" s="1255">
        <f t="shared" si="0"/>
        <v>3.6500000000000057</v>
      </c>
      <c r="K13" s="1255">
        <f t="shared" si="0"/>
        <v>0</v>
      </c>
      <c r="L13" s="1255">
        <f t="shared" si="0"/>
        <v>12.950000000000017</v>
      </c>
      <c r="M13" s="1255">
        <f t="shared" si="0"/>
        <v>0.79399999999998272</v>
      </c>
      <c r="N13" s="1256">
        <f t="shared" si="0"/>
        <v>0</v>
      </c>
      <c r="O13" s="1255">
        <f t="shared" si="0"/>
        <v>1.1999999999972033E-3</v>
      </c>
      <c r="P13" s="1257">
        <f t="shared" si="0"/>
        <v>0</v>
      </c>
      <c r="Q13" s="1258">
        <f t="shared" si="0"/>
        <v>2.4345555605247711</v>
      </c>
    </row>
    <row r="14" spans="1:30">
      <c r="A14" s="1200"/>
      <c r="B14" s="1200"/>
      <c r="C14" s="1201" t="s">
        <v>434</v>
      </c>
      <c r="D14" s="1259">
        <f>D11/$Q11*100</f>
        <v>69.066350690898688</v>
      </c>
      <c r="E14" s="1260">
        <f t="shared" ref="E14:O14" si="1">E11/$Q11*100</f>
        <v>66.42762531858699</v>
      </c>
      <c r="F14" s="1260">
        <f t="shared" si="1"/>
        <v>83.929007848476061</v>
      </c>
      <c r="G14" s="1260">
        <f t="shared" si="1"/>
        <v>156.52990477625798</v>
      </c>
      <c r="H14" s="1260">
        <f t="shared" si="1"/>
        <v>97.650072432650148</v>
      </c>
      <c r="I14" s="1260">
        <f t="shared" si="1"/>
        <v>53.786573169962416</v>
      </c>
      <c r="J14" s="1260">
        <f t="shared" si="1"/>
        <v>126.61798398275847</v>
      </c>
      <c r="K14" s="1260">
        <f t="shared" si="1"/>
        <v>87.814813338714146</v>
      </c>
      <c r="L14" s="1260">
        <f t="shared" si="1"/>
        <v>140.86593744696486</v>
      </c>
      <c r="M14" s="1260">
        <f t="shared" si="1"/>
        <v>160.19518531649922</v>
      </c>
      <c r="N14" s="1260"/>
      <c r="O14" s="1260">
        <f t="shared" si="1"/>
        <v>49.469926251781253</v>
      </c>
      <c r="P14" s="1261"/>
      <c r="Q14" s="1262"/>
    </row>
    <row r="15" spans="1:30">
      <c r="A15" s="1202"/>
      <c r="B15" s="1202"/>
      <c r="C15" s="1203" t="s">
        <v>435</v>
      </c>
      <c r="D15" s="1263">
        <v>2.6883294837723763</v>
      </c>
      <c r="E15" s="1264">
        <v>2.8134610368128627</v>
      </c>
      <c r="F15" s="1264">
        <v>20.04738408090774</v>
      </c>
      <c r="G15" s="1264">
        <v>7.1249026782350038</v>
      </c>
      <c r="H15" s="1264">
        <v>4.0621280159752606</v>
      </c>
      <c r="I15" s="1264">
        <v>17.418422123098665</v>
      </c>
      <c r="J15" s="1264">
        <v>9.3734727104273947</v>
      </c>
      <c r="K15" s="1264">
        <v>7.9456537274111048</v>
      </c>
      <c r="L15" s="1264">
        <v>2.618917452153672</v>
      </c>
      <c r="M15" s="1264">
        <v>10.828576768507626</v>
      </c>
      <c r="N15" s="1264"/>
      <c r="O15" s="1264">
        <v>5.6888881781665432</v>
      </c>
      <c r="P15" s="1265"/>
      <c r="Q15" s="1266"/>
    </row>
    <row r="16" spans="1:30" ht="15">
      <c r="A16" s="1183" t="s">
        <v>428</v>
      </c>
      <c r="B16" s="1183" t="s">
        <v>436</v>
      </c>
      <c r="C16" s="1194" t="s">
        <v>437</v>
      </c>
      <c r="D16" s="1267"/>
      <c r="E16" s="1268"/>
      <c r="F16" s="1268"/>
      <c r="G16" s="1268"/>
      <c r="H16" s="1268"/>
      <c r="I16" s="1268"/>
      <c r="J16" s="1268"/>
      <c r="K16" s="1268"/>
      <c r="L16" s="1268"/>
      <c r="M16" s="1268"/>
      <c r="N16" s="1268"/>
      <c r="O16" s="1268"/>
      <c r="P16" s="1268"/>
      <c r="Q16" s="1269"/>
    </row>
    <row r="17" spans="1:17">
      <c r="C17" s="1198" t="s">
        <v>431</v>
      </c>
      <c r="D17" s="1246">
        <v>308.89</v>
      </c>
      <c r="E17" s="1247"/>
      <c r="F17" s="1247">
        <v>172.1</v>
      </c>
      <c r="G17" s="1247">
        <v>195.71</v>
      </c>
      <c r="H17" s="1247">
        <v>202.18</v>
      </c>
      <c r="I17" s="1247">
        <v>191</v>
      </c>
      <c r="J17" s="1247">
        <v>248.73000000000002</v>
      </c>
      <c r="K17" s="1247">
        <v>189</v>
      </c>
      <c r="L17" s="1247">
        <v>357.27</v>
      </c>
      <c r="M17" s="1247">
        <v>203.66120000000001</v>
      </c>
      <c r="N17" s="1247" t="e">
        <v>#N/A</v>
      </c>
      <c r="O17" s="1247">
        <v>312.63050000000004</v>
      </c>
      <c r="P17" s="1248"/>
      <c r="Q17" s="1249">
        <v>209.25720913109961</v>
      </c>
    </row>
    <row r="18" spans="1:17">
      <c r="C18" s="1199" t="s">
        <v>432</v>
      </c>
      <c r="D18" s="1250">
        <v>305.83</v>
      </c>
      <c r="E18" s="1251"/>
      <c r="F18" s="1251">
        <v>168.20000000000002</v>
      </c>
      <c r="G18" s="1251">
        <v>191.22</v>
      </c>
      <c r="H18" s="1251">
        <v>201.99</v>
      </c>
      <c r="I18" s="1251">
        <v>188</v>
      </c>
      <c r="J18" s="1251">
        <v>247.85</v>
      </c>
      <c r="K18" s="1251">
        <v>186</v>
      </c>
      <c r="L18" s="1251">
        <v>348.95</v>
      </c>
      <c r="M18" s="1251">
        <v>207.6044</v>
      </c>
      <c r="N18" s="1251" t="e">
        <v>#N/A</v>
      </c>
      <c r="O18" s="1251">
        <v>285.8261</v>
      </c>
      <c r="P18" s="1252"/>
      <c r="Q18" s="1253">
        <v>205.88699271008949</v>
      </c>
    </row>
    <row r="19" spans="1:17">
      <c r="A19" s="1200"/>
      <c r="B19" s="1200"/>
      <c r="C19" s="1201" t="s">
        <v>433</v>
      </c>
      <c r="D19" s="1254">
        <f>D18-D17</f>
        <v>-3.0600000000000023</v>
      </c>
      <c r="E19" s="1256">
        <f>E17-E18</f>
        <v>0</v>
      </c>
      <c r="F19" s="1255">
        <f t="shared" ref="F19:Q19" si="2">F17-F18</f>
        <v>3.8999999999999773</v>
      </c>
      <c r="G19" s="1255">
        <f t="shared" si="2"/>
        <v>4.4900000000000091</v>
      </c>
      <c r="H19" s="1255">
        <f t="shared" si="2"/>
        <v>0.18999999999999773</v>
      </c>
      <c r="I19" s="1255">
        <f t="shared" si="2"/>
        <v>3</v>
      </c>
      <c r="J19" s="1255">
        <f t="shared" si="2"/>
        <v>0.88000000000002387</v>
      </c>
      <c r="K19" s="1255">
        <f t="shared" si="2"/>
        <v>3</v>
      </c>
      <c r="L19" s="1255">
        <f t="shared" si="2"/>
        <v>8.3199999999999932</v>
      </c>
      <c r="M19" s="1255">
        <f t="shared" si="2"/>
        <v>-3.9431999999999903</v>
      </c>
      <c r="N19" s="1256" t="e">
        <f t="shared" si="2"/>
        <v>#N/A</v>
      </c>
      <c r="O19" s="1255">
        <f t="shared" si="2"/>
        <v>26.804400000000044</v>
      </c>
      <c r="P19" s="1257">
        <f t="shared" si="2"/>
        <v>0</v>
      </c>
      <c r="Q19" s="1258">
        <f t="shared" si="2"/>
        <v>3.3702164210101273</v>
      </c>
    </row>
    <row r="20" spans="1:17">
      <c r="A20" s="1200"/>
      <c r="B20" s="1200"/>
      <c r="C20" s="1201" t="s">
        <v>434</v>
      </c>
      <c r="D20" s="1259">
        <f>D17/$Q17*100</f>
        <v>147.61259661380672</v>
      </c>
      <c r="E20" s="1260"/>
      <c r="F20" s="1260">
        <f t="shared" ref="F20:O20" si="3">F17/$Q17*100</f>
        <v>82.243283619528427</v>
      </c>
      <c r="G20" s="1260">
        <f t="shared" si="3"/>
        <v>93.526049024857116</v>
      </c>
      <c r="H20" s="1260">
        <f t="shared" si="3"/>
        <v>96.617937723394874</v>
      </c>
      <c r="I20" s="1260">
        <f t="shared" si="3"/>
        <v>91.275230513247706</v>
      </c>
      <c r="J20" s="1260">
        <f t="shared" si="3"/>
        <v>118.86328840607383</v>
      </c>
      <c r="K20" s="1260">
        <f t="shared" si="3"/>
        <v>90.319468937192767</v>
      </c>
      <c r="L20" s="1260">
        <f t="shared" si="3"/>
        <v>170.73246913857596</v>
      </c>
      <c r="M20" s="1260">
        <f t="shared" si="3"/>
        <v>97.325774746621178</v>
      </c>
      <c r="N20" s="1260"/>
      <c r="O20" s="1260">
        <f t="shared" si="3"/>
        <v>149.4001097014235</v>
      </c>
      <c r="P20" s="1261"/>
      <c r="Q20" s="1262"/>
    </row>
    <row r="21" spans="1:17" ht="13.5" thickBot="1">
      <c r="A21" s="1202"/>
      <c r="B21" s="1202"/>
      <c r="C21" s="1204" t="s">
        <v>435</v>
      </c>
      <c r="D21" s="1270">
        <v>3.0711568839714678</v>
      </c>
      <c r="E21" s="1271"/>
      <c r="F21" s="1271">
        <v>15.21243716497526</v>
      </c>
      <c r="G21" s="1271">
        <v>7.7924588158725285</v>
      </c>
      <c r="H21" s="1271">
        <v>9.4226863465255555</v>
      </c>
      <c r="I21" s="1271">
        <v>24.503811800720175</v>
      </c>
      <c r="J21" s="1271">
        <v>7.3170875291485844</v>
      </c>
      <c r="K21" s="1271">
        <v>5.3407726950134258</v>
      </c>
      <c r="L21" s="1271">
        <v>2.3533086299429948</v>
      </c>
      <c r="M21" s="1271">
        <v>7.8698722204597713</v>
      </c>
      <c r="N21" s="1271">
        <v>2.3915084003519089</v>
      </c>
      <c r="O21" s="1271">
        <v>3.811146614512642</v>
      </c>
      <c r="P21" s="1272"/>
      <c r="Q21" s="1273"/>
    </row>
    <row r="22" spans="1:17" ht="13.5" thickBot="1">
      <c r="C22" s="1274"/>
      <c r="D22" s="1274"/>
      <c r="E22" s="1274"/>
      <c r="F22" s="1274"/>
      <c r="G22" s="1274"/>
      <c r="H22" s="1274"/>
      <c r="I22" s="1274"/>
      <c r="J22" s="1274"/>
      <c r="K22" s="1274"/>
      <c r="L22" s="1274"/>
      <c r="M22" s="1274"/>
      <c r="N22" s="1274"/>
      <c r="O22" s="1274"/>
      <c r="P22" s="1274"/>
      <c r="Q22" s="1274"/>
    </row>
    <row r="23" spans="1:17" ht="19.5" thickBot="1">
      <c r="A23" s="1185"/>
      <c r="B23" s="1185"/>
      <c r="C23" s="1205" t="s">
        <v>438</v>
      </c>
      <c r="D23" s="1187"/>
      <c r="E23" s="1187"/>
      <c r="F23" s="1187"/>
      <c r="G23" s="1187"/>
      <c r="H23" s="1187"/>
      <c r="I23" s="1187"/>
      <c r="J23" s="1187"/>
      <c r="K23" s="1187"/>
      <c r="L23" s="1187"/>
      <c r="M23" s="1187"/>
      <c r="N23" s="1187"/>
      <c r="O23" s="1187"/>
      <c r="P23" s="1187"/>
      <c r="Q23" s="1188"/>
    </row>
    <row r="24" spans="1:17" ht="13.5" thickBot="1">
      <c r="A24" s="1185"/>
      <c r="B24" s="1185"/>
      <c r="C24" s="1189"/>
      <c r="D24" s="1190" t="s">
        <v>366</v>
      </c>
      <c r="E24" s="1191" t="s">
        <v>369</v>
      </c>
      <c r="F24" s="1191" t="s">
        <v>370</v>
      </c>
      <c r="G24" s="1191" t="s">
        <v>373</v>
      </c>
      <c r="H24" s="1191" t="s">
        <v>375</v>
      </c>
      <c r="I24" s="1191" t="s">
        <v>376</v>
      </c>
      <c r="J24" s="1191" t="s">
        <v>378</v>
      </c>
      <c r="K24" s="1191" t="s">
        <v>385</v>
      </c>
      <c r="L24" s="1191" t="s">
        <v>386</v>
      </c>
      <c r="M24" s="1191" t="s">
        <v>387</v>
      </c>
      <c r="N24" s="1191" t="s">
        <v>388</v>
      </c>
      <c r="O24" s="1191" t="s">
        <v>389</v>
      </c>
      <c r="P24" s="1192" t="s">
        <v>393</v>
      </c>
      <c r="Q24" s="1193" t="s">
        <v>427</v>
      </c>
    </row>
    <row r="25" spans="1:17" ht="15">
      <c r="A25" s="1183" t="s">
        <v>439</v>
      </c>
      <c r="B25" s="1183" t="s">
        <v>440</v>
      </c>
      <c r="C25" s="1194" t="s">
        <v>441</v>
      </c>
      <c r="D25" s="1195"/>
      <c r="E25" s="1196"/>
      <c r="F25" s="1196"/>
      <c r="G25" s="1196"/>
      <c r="H25" s="1196"/>
      <c r="I25" s="1196"/>
      <c r="J25" s="1196"/>
      <c r="K25" s="1196"/>
      <c r="L25" s="1196"/>
      <c r="M25" s="1196"/>
      <c r="N25" s="1196"/>
      <c r="O25" s="1196"/>
      <c r="P25" s="1196"/>
      <c r="Q25" s="1197"/>
    </row>
    <row r="26" spans="1:17">
      <c r="C26" s="1198" t="s">
        <v>442</v>
      </c>
      <c r="D26" s="1246">
        <v>4.5600000000000005</v>
      </c>
      <c r="E26" s="1247"/>
      <c r="F26" s="1247">
        <v>1.95</v>
      </c>
      <c r="G26" s="1247">
        <v>2.33</v>
      </c>
      <c r="H26" s="1247">
        <v>2.68</v>
      </c>
      <c r="I26" s="1247">
        <v>2.6</v>
      </c>
      <c r="J26" s="1247">
        <v>2.87</v>
      </c>
      <c r="K26" s="1247"/>
      <c r="L26" s="1247">
        <v>2.44</v>
      </c>
      <c r="M26" s="1247">
        <v>2.3018000000000001</v>
      </c>
      <c r="N26" s="1247"/>
      <c r="O26" s="1247"/>
      <c r="P26" s="1248">
        <v>2.4098999999999999</v>
      </c>
      <c r="Q26" s="1249">
        <v>2.6156794301470923</v>
      </c>
    </row>
    <row r="27" spans="1:17">
      <c r="C27" s="1199" t="s">
        <v>432</v>
      </c>
      <c r="D27" s="1250">
        <v>4.5600000000000005</v>
      </c>
      <c r="E27" s="1275"/>
      <c r="F27" s="1276">
        <v>1.95</v>
      </c>
      <c r="G27" s="1276">
        <v>2.31</v>
      </c>
      <c r="H27" s="1276">
        <v>2.7</v>
      </c>
      <c r="I27" s="1276">
        <v>2.59</v>
      </c>
      <c r="J27" s="1276">
        <v>2.87</v>
      </c>
      <c r="K27" s="1276" t="e">
        <v>#N/A</v>
      </c>
      <c r="L27" s="1276">
        <v>2.38</v>
      </c>
      <c r="M27" s="1276">
        <v>2.3071000000000002</v>
      </c>
      <c r="N27" s="1276"/>
      <c r="O27" s="1276"/>
      <c r="P27" s="1277">
        <v>2.5268999999999999</v>
      </c>
      <c r="Q27" s="1278">
        <v>2.6121384347560896</v>
      </c>
    </row>
    <row r="28" spans="1:17">
      <c r="A28" s="1200"/>
      <c r="B28" s="1200"/>
      <c r="C28" s="1201" t="s">
        <v>433</v>
      </c>
      <c r="D28" s="1254">
        <f>D27-D26</f>
        <v>0</v>
      </c>
      <c r="E28" s="1256">
        <f>E26-E27</f>
        <v>0</v>
      </c>
      <c r="F28" s="1255">
        <f t="shared" ref="F28:Q28" si="4">F26-F27</f>
        <v>0</v>
      </c>
      <c r="G28" s="1255">
        <f t="shared" si="4"/>
        <v>2.0000000000000018E-2</v>
      </c>
      <c r="H28" s="1255">
        <f t="shared" si="4"/>
        <v>-2.0000000000000018E-2</v>
      </c>
      <c r="I28" s="1255">
        <f t="shared" si="4"/>
        <v>1.0000000000000231E-2</v>
      </c>
      <c r="J28" s="1255">
        <f t="shared" si="4"/>
        <v>0</v>
      </c>
      <c r="K28" s="1255" t="e">
        <f t="shared" si="4"/>
        <v>#N/A</v>
      </c>
      <c r="L28" s="1255">
        <f t="shared" si="4"/>
        <v>6.0000000000000053E-2</v>
      </c>
      <c r="M28" s="1255">
        <f t="shared" si="4"/>
        <v>-5.3000000000000824E-3</v>
      </c>
      <c r="N28" s="1256"/>
      <c r="O28" s="1256"/>
      <c r="P28" s="1279">
        <f t="shared" si="4"/>
        <v>-0.11699999999999999</v>
      </c>
      <c r="Q28" s="1258">
        <f t="shared" si="4"/>
        <v>3.5409953910026104E-3</v>
      </c>
    </row>
    <row r="29" spans="1:17">
      <c r="A29" s="1200"/>
      <c r="B29" s="1200"/>
      <c r="C29" s="1201" t="s">
        <v>434</v>
      </c>
      <c r="D29" s="1259">
        <f t="shared" ref="D29:P29" si="5">D26/$Q26*100</f>
        <v>174.33328975422532</v>
      </c>
      <c r="E29" s="1280"/>
      <c r="F29" s="1260">
        <f t="shared" si="5"/>
        <v>74.550419960688458</v>
      </c>
      <c r="G29" s="1260">
        <f t="shared" si="5"/>
        <v>89.078194106873909</v>
      </c>
      <c r="H29" s="1260">
        <f t="shared" si="5"/>
        <v>102.45903871520261</v>
      </c>
      <c r="I29" s="1260">
        <f t="shared" si="5"/>
        <v>99.400559947584611</v>
      </c>
      <c r="J29" s="1260">
        <f t="shared" si="5"/>
        <v>109.72292578829533</v>
      </c>
      <c r="K29" s="1260"/>
      <c r="L29" s="1260">
        <f t="shared" si="5"/>
        <v>93.283602412348628</v>
      </c>
      <c r="M29" s="1260">
        <f t="shared" si="5"/>
        <v>88.000080341288566</v>
      </c>
      <c r="N29" s="1260"/>
      <c r="O29" s="1260"/>
      <c r="P29" s="1261">
        <f t="shared" si="5"/>
        <v>92.132849776032373</v>
      </c>
      <c r="Q29" s="1262"/>
    </row>
    <row r="30" spans="1:17">
      <c r="A30" s="1202"/>
      <c r="B30" s="1202"/>
      <c r="C30" s="1203" t="s">
        <v>435</v>
      </c>
      <c r="D30" s="1263">
        <v>3.9742758587828968</v>
      </c>
      <c r="E30" s="1264"/>
      <c r="F30" s="1264" t="e">
        <v>#N/A</v>
      </c>
      <c r="G30" s="1264">
        <v>13.929674448691051</v>
      </c>
      <c r="H30" s="1264">
        <v>4.7403978463106737</v>
      </c>
      <c r="I30" s="1264">
        <v>32.996957747780399</v>
      </c>
      <c r="J30" s="1264">
        <v>5.5901925989670493</v>
      </c>
      <c r="K30" s="1264"/>
      <c r="L30" s="1264">
        <v>3.271901111642137</v>
      </c>
      <c r="M30" s="1264">
        <v>11.914886244024148</v>
      </c>
      <c r="N30" s="1264"/>
      <c r="O30" s="1264"/>
      <c r="P30" s="1265">
        <v>3.121954318568712</v>
      </c>
      <c r="Q30" s="1266"/>
    </row>
    <row r="31" spans="1:17" ht="15">
      <c r="A31" s="1183" t="s">
        <v>439</v>
      </c>
      <c r="B31" s="1183" t="s">
        <v>443</v>
      </c>
      <c r="C31" s="1194" t="s">
        <v>444</v>
      </c>
      <c r="D31" s="1267"/>
      <c r="E31" s="1268"/>
      <c r="F31" s="1268"/>
      <c r="G31" s="1268"/>
      <c r="H31" s="1268"/>
      <c r="I31" s="1268"/>
      <c r="J31" s="1268"/>
      <c r="K31" s="1268"/>
      <c r="L31" s="1268"/>
      <c r="M31" s="1268"/>
      <c r="N31" s="1268"/>
      <c r="O31" s="1268"/>
      <c r="P31" s="1268"/>
      <c r="Q31" s="1269"/>
    </row>
    <row r="32" spans="1:17">
      <c r="C32" s="1198" t="s">
        <v>442</v>
      </c>
      <c r="D32" s="1246">
        <v>4.1900000000000004</v>
      </c>
      <c r="E32" s="1247"/>
      <c r="F32" s="1247"/>
      <c r="G32" s="1247">
        <v>2.0699999999999998</v>
      </c>
      <c r="H32" s="1281" t="e">
        <v>#N/A</v>
      </c>
      <c r="I32" s="1247">
        <v>2.12</v>
      </c>
      <c r="J32" s="1247">
        <v>2.77</v>
      </c>
      <c r="K32" s="1247"/>
      <c r="L32" s="1247">
        <v>1.86</v>
      </c>
      <c r="M32" s="1247"/>
      <c r="N32" s="1247"/>
      <c r="O32" s="1247"/>
      <c r="P32" s="1248">
        <v>2.1316999999999999</v>
      </c>
      <c r="Q32" s="1249">
        <v>2.3149249443501381</v>
      </c>
    </row>
    <row r="33" spans="1:17">
      <c r="C33" s="1199" t="s">
        <v>432</v>
      </c>
      <c r="D33" s="1250">
        <v>4.1900000000000004</v>
      </c>
      <c r="E33" s="1276"/>
      <c r="F33" s="1276"/>
      <c r="G33" s="1276">
        <v>2.0499999999999998</v>
      </c>
      <c r="H33" s="1276" t="e">
        <v>#N/A</v>
      </c>
      <c r="I33" s="1276">
        <v>2.12</v>
      </c>
      <c r="J33" s="1276">
        <v>2.7600000000000002</v>
      </c>
      <c r="K33" s="1276"/>
      <c r="L33" s="1276">
        <v>1.76</v>
      </c>
      <c r="M33" s="1276"/>
      <c r="N33" s="1276"/>
      <c r="O33" s="1276"/>
      <c r="P33" s="1277">
        <v>2.4292000000000002</v>
      </c>
      <c r="Q33" s="1278">
        <v>2.3145493978604832</v>
      </c>
    </row>
    <row r="34" spans="1:17">
      <c r="A34" s="1200"/>
      <c r="B34" s="1200"/>
      <c r="C34" s="1201" t="s">
        <v>433</v>
      </c>
      <c r="D34" s="1254">
        <f>D33-D32</f>
        <v>0</v>
      </c>
      <c r="E34" s="1256"/>
      <c r="F34" s="1256">
        <f t="shared" ref="F34:Q34" si="6">F32-F33</f>
        <v>0</v>
      </c>
      <c r="G34" s="1255">
        <f t="shared" si="6"/>
        <v>2.0000000000000018E-2</v>
      </c>
      <c r="H34" s="1255" t="e">
        <f t="shared" si="6"/>
        <v>#N/A</v>
      </c>
      <c r="I34" s="1255">
        <f t="shared" si="6"/>
        <v>0</v>
      </c>
      <c r="J34" s="1255">
        <f t="shared" si="6"/>
        <v>9.9999999999997868E-3</v>
      </c>
      <c r="K34" s="1255"/>
      <c r="L34" s="1255">
        <f t="shared" si="6"/>
        <v>0.10000000000000009</v>
      </c>
      <c r="M34" s="1256">
        <f t="shared" si="6"/>
        <v>0</v>
      </c>
      <c r="N34" s="1256"/>
      <c r="O34" s="1256"/>
      <c r="P34" s="1279">
        <f t="shared" si="6"/>
        <v>-0.29750000000000032</v>
      </c>
      <c r="Q34" s="1258">
        <f t="shared" si="6"/>
        <v>3.7554648965487658E-4</v>
      </c>
    </row>
    <row r="35" spans="1:17">
      <c r="A35" s="1200"/>
      <c r="B35" s="1200"/>
      <c r="C35" s="1201" t="s">
        <v>434</v>
      </c>
      <c r="D35" s="1259">
        <f t="shared" ref="D35:P35" si="7">D32/$Q32*100</f>
        <v>180.99938878045339</v>
      </c>
      <c r="E35" s="1280"/>
      <c r="F35" s="1280"/>
      <c r="G35" s="1260">
        <f t="shared" si="7"/>
        <v>89.419745769818235</v>
      </c>
      <c r="H35" s="1260" t="e">
        <f t="shared" si="7"/>
        <v>#N/A</v>
      </c>
      <c r="I35" s="1260">
        <f t="shared" si="7"/>
        <v>91.57964301063511</v>
      </c>
      <c r="J35" s="1260">
        <f t="shared" si="7"/>
        <v>119.65830714125435</v>
      </c>
      <c r="K35" s="1260"/>
      <c r="L35" s="1260">
        <f t="shared" si="7"/>
        <v>80.348177358387417</v>
      </c>
      <c r="M35" s="1260"/>
      <c r="N35" s="1260"/>
      <c r="O35" s="1260"/>
      <c r="P35" s="1261">
        <f t="shared" si="7"/>
        <v>92.08505896498626</v>
      </c>
      <c r="Q35" s="1262"/>
    </row>
    <row r="36" spans="1:17">
      <c r="A36" s="1202"/>
      <c r="B36" s="1202"/>
      <c r="C36" s="1203" t="s">
        <v>435</v>
      </c>
      <c r="D36" s="1263">
        <v>2.6988532315430511</v>
      </c>
      <c r="E36" s="1264"/>
      <c r="F36" s="1264"/>
      <c r="G36" s="1264">
        <v>21.145086421360766</v>
      </c>
      <c r="H36" s="1264">
        <v>7.0333504249852821</v>
      </c>
      <c r="I36" s="1264">
        <v>21.015406903399612</v>
      </c>
      <c r="J36" s="1264">
        <v>15.082433308645394</v>
      </c>
      <c r="K36" s="1264"/>
      <c r="L36" s="1264">
        <v>4.4744859617852368</v>
      </c>
      <c r="M36" s="1264"/>
      <c r="N36" s="1264"/>
      <c r="O36" s="1264"/>
      <c r="P36" s="1265">
        <v>3.3469795252861498</v>
      </c>
      <c r="Q36" s="1266"/>
    </row>
    <row r="37" spans="1:17" ht="15">
      <c r="A37" s="1183" t="s">
        <v>439</v>
      </c>
      <c r="B37" s="1183" t="s">
        <v>445</v>
      </c>
      <c r="C37" s="1194" t="s">
        <v>446</v>
      </c>
      <c r="D37" s="1267"/>
      <c r="E37" s="1268"/>
      <c r="F37" s="1268"/>
      <c r="G37" s="1268"/>
      <c r="H37" s="1268"/>
      <c r="I37" s="1268"/>
      <c r="J37" s="1268"/>
      <c r="K37" s="1268"/>
      <c r="L37" s="1268"/>
      <c r="M37" s="1268"/>
      <c r="N37" s="1268"/>
      <c r="O37" s="1268"/>
      <c r="P37" s="1268"/>
      <c r="Q37" s="1269"/>
    </row>
    <row r="38" spans="1:17">
      <c r="C38" s="1198" t="s">
        <v>442</v>
      </c>
      <c r="D38" s="1246">
        <v>2.73</v>
      </c>
      <c r="E38" s="1247"/>
      <c r="F38" s="1247"/>
      <c r="G38" s="1247">
        <v>2.14</v>
      </c>
      <c r="H38" s="1282" t="e">
        <v>#N/A</v>
      </c>
      <c r="I38" s="1247">
        <v>2.56</v>
      </c>
      <c r="J38" s="1247">
        <v>2.83</v>
      </c>
      <c r="K38" s="1247"/>
      <c r="L38" s="1247">
        <v>1.8800000000000001</v>
      </c>
      <c r="M38" s="1247"/>
      <c r="N38" s="1247"/>
      <c r="O38" s="1247"/>
      <c r="P38" s="1248">
        <v>2.1879</v>
      </c>
      <c r="Q38" s="1249">
        <v>2.4986764591202166</v>
      </c>
    </row>
    <row r="39" spans="1:17">
      <c r="C39" s="1199" t="s">
        <v>432</v>
      </c>
      <c r="D39" s="1250">
        <v>2.73</v>
      </c>
      <c r="E39" s="1283"/>
      <c r="F39" s="1283"/>
      <c r="G39" s="1283">
        <v>2.14</v>
      </c>
      <c r="H39" s="1251" t="e">
        <v>#N/A</v>
      </c>
      <c r="I39" s="1251">
        <v>2.56</v>
      </c>
      <c r="J39" s="1251">
        <v>2.83</v>
      </c>
      <c r="K39" s="1251"/>
      <c r="L39" s="1251">
        <v>1.8</v>
      </c>
      <c r="M39" s="1251"/>
      <c r="N39" s="1251"/>
      <c r="O39" s="1251"/>
      <c r="P39" s="1252">
        <v>2.3877000000000002</v>
      </c>
      <c r="Q39" s="1253">
        <v>2.5028977608637595</v>
      </c>
    </row>
    <row r="40" spans="1:17">
      <c r="A40" s="1200"/>
      <c r="B40" s="1200"/>
      <c r="C40" s="1201" t="s">
        <v>433</v>
      </c>
      <c r="D40" s="1254">
        <f>D39-D38</f>
        <v>0</v>
      </c>
      <c r="E40" s="1256"/>
      <c r="F40" s="1256"/>
      <c r="G40" s="1255">
        <f t="shared" ref="G40:Q40" si="8">G38-G39</f>
        <v>0</v>
      </c>
      <c r="H40" s="1255" t="e">
        <f t="shared" si="8"/>
        <v>#N/A</v>
      </c>
      <c r="I40" s="1255">
        <f t="shared" si="8"/>
        <v>0</v>
      </c>
      <c r="J40" s="1255">
        <f t="shared" si="8"/>
        <v>0</v>
      </c>
      <c r="K40" s="1255"/>
      <c r="L40" s="1255">
        <f t="shared" si="8"/>
        <v>8.0000000000000071E-2</v>
      </c>
      <c r="M40" s="1256"/>
      <c r="N40" s="1256"/>
      <c r="O40" s="1256"/>
      <c r="P40" s="1279">
        <f t="shared" si="8"/>
        <v>-0.1998000000000002</v>
      </c>
      <c r="Q40" s="1258">
        <f t="shared" si="8"/>
        <v>-4.221301743542849E-3</v>
      </c>
    </row>
    <row r="41" spans="1:17">
      <c r="A41" s="1200"/>
      <c r="B41" s="1200"/>
      <c r="C41" s="1201" t="s">
        <v>434</v>
      </c>
      <c r="D41" s="1259">
        <f t="shared" ref="D41:P41" si="9">D38/$Q38*100</f>
        <v>109.25784288860001</v>
      </c>
      <c r="E41" s="1280"/>
      <c r="F41" s="1280"/>
      <c r="G41" s="1260">
        <f t="shared" si="9"/>
        <v>85.645342044543597</v>
      </c>
      <c r="H41" s="1260" t="e">
        <f t="shared" si="9"/>
        <v>#N/A</v>
      </c>
      <c r="I41" s="1260">
        <f t="shared" si="9"/>
        <v>102.45424095048206</v>
      </c>
      <c r="J41" s="1260">
        <f t="shared" si="9"/>
        <v>113.25996167572821</v>
      </c>
      <c r="K41" s="1260"/>
      <c r="L41" s="1260">
        <f t="shared" si="9"/>
        <v>75.23983319801026</v>
      </c>
      <c r="M41" s="1260"/>
      <c r="N41" s="1260"/>
      <c r="O41" s="1260"/>
      <c r="P41" s="1261">
        <f t="shared" si="9"/>
        <v>87.562356943577996</v>
      </c>
      <c r="Q41" s="1262"/>
    </row>
    <row r="42" spans="1:17" ht="13.5" thickBot="1">
      <c r="A42" s="1202"/>
      <c r="B42" s="1202"/>
      <c r="C42" s="1204" t="s">
        <v>435</v>
      </c>
      <c r="D42" s="1270">
        <v>5.0252587991718434</v>
      </c>
      <c r="E42" s="1271"/>
      <c r="F42" s="1271" t="e">
        <v>#N/A</v>
      </c>
      <c r="G42" s="1271">
        <v>13.277708764665288</v>
      </c>
      <c r="H42" s="1271">
        <v>8.2512077294686001</v>
      </c>
      <c r="I42" s="1271">
        <v>33.224706694271916</v>
      </c>
      <c r="J42" s="1271">
        <v>14.245134575569359</v>
      </c>
      <c r="K42" s="1271" t="e">
        <v>#N/A</v>
      </c>
      <c r="L42" s="1271">
        <v>3.6093857832988276</v>
      </c>
      <c r="M42" s="1271" t="e">
        <v>#N/A</v>
      </c>
      <c r="N42" s="1271" t="e">
        <v>#N/A</v>
      </c>
      <c r="O42" s="1271" t="e">
        <v>#N/A</v>
      </c>
      <c r="P42" s="1272">
        <v>2.9739130434782615</v>
      </c>
      <c r="Q42" s="1273"/>
    </row>
    <row r="43" spans="1:17" ht="13.5" thickBot="1">
      <c r="C43" s="1274"/>
      <c r="D43" s="1274"/>
      <c r="E43" s="1274"/>
      <c r="F43" s="1274"/>
      <c r="G43" s="1274"/>
      <c r="H43" s="1274"/>
      <c r="I43" s="1274"/>
      <c r="J43" s="1274"/>
      <c r="K43" s="1274"/>
      <c r="L43" s="1274"/>
      <c r="M43" s="1274"/>
      <c r="N43" s="1274"/>
      <c r="O43" s="1274"/>
      <c r="P43" s="1274"/>
      <c r="Q43" s="1274"/>
    </row>
    <row r="44" spans="1:17" ht="19.5" thickBot="1">
      <c r="A44" s="1185" t="s">
        <v>447</v>
      </c>
      <c r="B44" s="1185" t="s">
        <v>448</v>
      </c>
      <c r="C44" s="1186" t="s">
        <v>449</v>
      </c>
      <c r="D44" s="1187"/>
      <c r="E44" s="1187"/>
      <c r="F44" s="1187"/>
      <c r="G44" s="1187"/>
      <c r="H44" s="1187"/>
      <c r="I44" s="1187"/>
      <c r="J44" s="1187"/>
      <c r="K44" s="1187"/>
      <c r="L44" s="1187"/>
      <c r="M44" s="1187"/>
      <c r="N44" s="1187"/>
      <c r="O44" s="1187"/>
      <c r="P44" s="1187"/>
      <c r="Q44" s="1188"/>
    </row>
    <row r="45" spans="1:17" ht="13.5" thickBot="1">
      <c r="A45" s="1185"/>
      <c r="B45" s="1185"/>
      <c r="C45" s="1189"/>
      <c r="D45" s="1190" t="s">
        <v>366</v>
      </c>
      <c r="E45" s="1191" t="s">
        <v>369</v>
      </c>
      <c r="F45" s="1191" t="s">
        <v>370</v>
      </c>
      <c r="G45" s="1191" t="s">
        <v>373</v>
      </c>
      <c r="H45" s="1191" t="s">
        <v>375</v>
      </c>
      <c r="I45" s="1191" t="s">
        <v>376</v>
      </c>
      <c r="J45" s="1191" t="s">
        <v>378</v>
      </c>
      <c r="K45" s="1191" t="s">
        <v>385</v>
      </c>
      <c r="L45" s="1191" t="s">
        <v>386</v>
      </c>
      <c r="M45" s="1191" t="s">
        <v>387</v>
      </c>
      <c r="N45" s="1191" t="s">
        <v>388</v>
      </c>
      <c r="O45" s="1191" t="s">
        <v>389</v>
      </c>
      <c r="P45" s="1191" t="s">
        <v>393</v>
      </c>
      <c r="Q45" s="1284" t="s">
        <v>427</v>
      </c>
    </row>
    <row r="46" spans="1:17">
      <c r="C46" s="1206" t="s">
        <v>450</v>
      </c>
      <c r="D46" s="1285">
        <v>550.4</v>
      </c>
      <c r="E46" s="1286"/>
      <c r="F46" s="1287">
        <v>402</v>
      </c>
      <c r="G46" s="1287"/>
      <c r="H46" s="1287" t="e">
        <v>#N/A</v>
      </c>
      <c r="I46" s="1287">
        <v>556</v>
      </c>
      <c r="J46" s="1287">
        <v>425.87</v>
      </c>
      <c r="K46" s="1286">
        <v>403.13</v>
      </c>
      <c r="L46" s="1286"/>
      <c r="M46" s="1286"/>
      <c r="N46" s="1286"/>
      <c r="O46" s="1286"/>
      <c r="P46" s="1286"/>
      <c r="Q46" s="1249">
        <v>465.61361488457038</v>
      </c>
    </row>
    <row r="47" spans="1:17">
      <c r="C47" s="1199" t="s">
        <v>432</v>
      </c>
      <c r="D47" s="1288">
        <v>552.25</v>
      </c>
      <c r="E47" s="1276"/>
      <c r="F47" s="1276">
        <v>419</v>
      </c>
      <c r="G47" s="1276" t="e">
        <v>#N/A</v>
      </c>
      <c r="H47" s="1276" t="e">
        <v>#N/A</v>
      </c>
      <c r="I47" s="1276">
        <v>564</v>
      </c>
      <c r="J47" s="1276">
        <v>464.25</v>
      </c>
      <c r="K47" s="1276">
        <v>417.63</v>
      </c>
      <c r="L47" s="1276"/>
      <c r="M47" s="1276"/>
      <c r="N47" s="1276"/>
      <c r="O47" s="1276"/>
      <c r="P47" s="1276"/>
      <c r="Q47" s="1289">
        <v>481.11577432968494</v>
      </c>
    </row>
    <row r="48" spans="1:17">
      <c r="A48" s="1200"/>
      <c r="B48" s="1200"/>
      <c r="C48" s="1201" t="s">
        <v>433</v>
      </c>
      <c r="D48" s="1254">
        <f>D46-D47</f>
        <v>-1.8500000000000227</v>
      </c>
      <c r="E48" s="1256">
        <f>E46-E47</f>
        <v>0</v>
      </c>
      <c r="F48" s="1255">
        <f t="shared" ref="F48:Q48" si="10">F46-F47</f>
        <v>-17</v>
      </c>
      <c r="G48" s="1255" t="e">
        <f t="shared" si="10"/>
        <v>#N/A</v>
      </c>
      <c r="H48" s="1255" t="e">
        <f t="shared" si="10"/>
        <v>#N/A</v>
      </c>
      <c r="I48" s="1255">
        <f t="shared" si="10"/>
        <v>-8</v>
      </c>
      <c r="J48" s="1255">
        <f t="shared" si="10"/>
        <v>-38.379999999999995</v>
      </c>
      <c r="K48" s="1255">
        <f t="shared" si="10"/>
        <v>-14.5</v>
      </c>
      <c r="L48" s="1256">
        <f t="shared" si="10"/>
        <v>0</v>
      </c>
      <c r="M48" s="1256">
        <f t="shared" si="10"/>
        <v>0</v>
      </c>
      <c r="N48" s="1256">
        <f t="shared" si="10"/>
        <v>0</v>
      </c>
      <c r="O48" s="1256">
        <f t="shared" si="10"/>
        <v>0</v>
      </c>
      <c r="P48" s="1256">
        <f t="shared" si="10"/>
        <v>0</v>
      </c>
      <c r="Q48" s="1290">
        <f t="shared" si="10"/>
        <v>-15.502159445114557</v>
      </c>
    </row>
    <row r="49" spans="1:17">
      <c r="A49" s="1200"/>
      <c r="B49" s="1200"/>
      <c r="C49" s="1201" t="s">
        <v>434</v>
      </c>
      <c r="D49" s="1259">
        <f t="shared" ref="D49" si="11">D46/$Q46*100</f>
        <v>118.20960178246696</v>
      </c>
      <c r="E49" s="1260"/>
      <c r="F49" s="1260">
        <f t="shared" ref="F49:K49" si="12">F46/$Q46*100</f>
        <v>86.337681534432633</v>
      </c>
      <c r="G49" s="1260"/>
      <c r="H49" s="1260" t="e">
        <f t="shared" si="12"/>
        <v>#N/A</v>
      </c>
      <c r="I49" s="1260">
        <f t="shared" si="12"/>
        <v>119.4123157540909</v>
      </c>
      <c r="J49" s="1260">
        <f t="shared" si="12"/>
        <v>91.464249838479674</v>
      </c>
      <c r="K49" s="1260">
        <f t="shared" si="12"/>
        <v>86.580372032278177</v>
      </c>
      <c r="L49" s="1260"/>
      <c r="M49" s="1260"/>
      <c r="N49" s="1260"/>
      <c r="O49" s="1260"/>
      <c r="P49" s="1260"/>
      <c r="Q49" s="1291"/>
    </row>
    <row r="50" spans="1:17" ht="13.5" thickBot="1">
      <c r="A50" s="1202"/>
      <c r="B50" s="1202"/>
      <c r="C50" s="1204" t="s">
        <v>435</v>
      </c>
      <c r="D50" s="1270">
        <v>7.4103670142336968</v>
      </c>
      <c r="E50" s="1271"/>
      <c r="F50" s="1271">
        <v>7.9909384309831175</v>
      </c>
      <c r="G50" s="1271"/>
      <c r="H50" s="1271">
        <v>2.0168714829526646</v>
      </c>
      <c r="I50" s="1271">
        <v>30.657015475008276</v>
      </c>
      <c r="J50" s="1271">
        <v>15.545607828533598</v>
      </c>
      <c r="K50" s="1271">
        <v>36.379199768288643</v>
      </c>
      <c r="L50" s="1271"/>
      <c r="M50" s="1271"/>
      <c r="N50" s="1271"/>
      <c r="O50" s="1271"/>
      <c r="P50" s="1271"/>
      <c r="Q50" s="1292"/>
    </row>
    <row r="51" spans="1:17">
      <c r="C51" s="1207"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I20" sqref="I20"/>
    </sheetView>
  </sheetViews>
  <sheetFormatPr defaultRowHeight="12.75"/>
  <cols>
    <col min="1" max="1" width="18.85546875" style="1073" customWidth="1"/>
    <col min="2" max="2" width="14.28515625" style="1073" customWidth="1"/>
    <col min="3" max="3" width="13.7109375" style="1073" customWidth="1"/>
    <col min="4" max="4" width="15" style="1073" customWidth="1"/>
    <col min="5" max="5" width="14.28515625" style="1073" customWidth="1"/>
    <col min="6" max="6" width="17.5703125" style="1073" customWidth="1"/>
    <col min="7" max="7" width="9.140625" style="1073"/>
    <col min="8" max="8" width="18.85546875" style="1073" bestFit="1" customWidth="1"/>
    <col min="9" max="9" width="12.5703125" style="1073" customWidth="1"/>
    <col min="10" max="251" width="9.140625" style="1073"/>
    <col min="252" max="252" width="4.42578125" style="1073" customWidth="1"/>
    <col min="253" max="253" width="20.85546875" style="1073" customWidth="1"/>
    <col min="254" max="255" width="12" style="1073" customWidth="1"/>
    <col min="256" max="256" width="14.5703125" style="1073" customWidth="1"/>
    <col min="257" max="257" width="12.42578125" style="1073" customWidth="1"/>
    <col min="258" max="258" width="19.7109375" style="1073" customWidth="1"/>
    <col min="259" max="259" width="9.140625" style="1073"/>
    <col min="260" max="260" width="16.85546875" style="1073" customWidth="1"/>
    <col min="261" max="261" width="12.5703125" style="1073" customWidth="1"/>
    <col min="262" max="262" width="11.7109375" style="1073" customWidth="1"/>
    <col min="263" max="263" width="12.28515625" style="1073" customWidth="1"/>
    <col min="264" max="507" width="9.140625" style="1073"/>
    <col min="508" max="508" width="4.42578125" style="1073" customWidth="1"/>
    <col min="509" max="509" width="20.85546875" style="1073" customWidth="1"/>
    <col min="510" max="511" width="12" style="1073" customWidth="1"/>
    <col min="512" max="512" width="14.5703125" style="1073" customWidth="1"/>
    <col min="513" max="513" width="12.42578125" style="1073" customWidth="1"/>
    <col min="514" max="514" width="19.7109375" style="1073" customWidth="1"/>
    <col min="515" max="515" width="9.140625" style="1073"/>
    <col min="516" max="516" width="16.85546875" style="1073" customWidth="1"/>
    <col min="517" max="517" width="12.5703125" style="1073" customWidth="1"/>
    <col min="518" max="518" width="11.7109375" style="1073" customWidth="1"/>
    <col min="519" max="519" width="12.28515625" style="1073" customWidth="1"/>
    <col min="520" max="763" width="9.140625" style="1073"/>
    <col min="764" max="764" width="4.42578125" style="1073" customWidth="1"/>
    <col min="765" max="765" width="20.85546875" style="1073" customWidth="1"/>
    <col min="766" max="767" width="12" style="1073" customWidth="1"/>
    <col min="768" max="768" width="14.5703125" style="1073" customWidth="1"/>
    <col min="769" max="769" width="12.42578125" style="1073" customWidth="1"/>
    <col min="770" max="770" width="19.7109375" style="1073" customWidth="1"/>
    <col min="771" max="771" width="9.140625" style="1073"/>
    <col min="772" max="772" width="16.85546875" style="1073" customWidth="1"/>
    <col min="773" max="773" width="12.5703125" style="1073" customWidth="1"/>
    <col min="774" max="774" width="11.7109375" style="1073" customWidth="1"/>
    <col min="775" max="775" width="12.28515625" style="1073" customWidth="1"/>
    <col min="776" max="1019" width="9.140625" style="1073"/>
    <col min="1020" max="1020" width="4.42578125" style="1073" customWidth="1"/>
    <col min="1021" max="1021" width="20.85546875" style="1073" customWidth="1"/>
    <col min="1022" max="1023" width="12" style="1073" customWidth="1"/>
    <col min="1024" max="1024" width="14.5703125" style="1073" customWidth="1"/>
    <col min="1025" max="1025" width="12.42578125" style="1073" customWidth="1"/>
    <col min="1026" max="1026" width="19.7109375" style="1073" customWidth="1"/>
    <col min="1027" max="1027" width="9.140625" style="1073"/>
    <col min="1028" max="1028" width="16.85546875" style="1073" customWidth="1"/>
    <col min="1029" max="1029" width="12.5703125" style="1073" customWidth="1"/>
    <col min="1030" max="1030" width="11.7109375" style="1073" customWidth="1"/>
    <col min="1031" max="1031" width="12.28515625" style="1073" customWidth="1"/>
    <col min="1032" max="1275" width="9.140625" style="1073"/>
    <col min="1276" max="1276" width="4.42578125" style="1073" customWidth="1"/>
    <col min="1277" max="1277" width="20.85546875" style="1073" customWidth="1"/>
    <col min="1278" max="1279" width="12" style="1073" customWidth="1"/>
    <col min="1280" max="1280" width="14.5703125" style="1073" customWidth="1"/>
    <col min="1281" max="1281" width="12.42578125" style="1073" customWidth="1"/>
    <col min="1282" max="1282" width="19.7109375" style="1073" customWidth="1"/>
    <col min="1283" max="1283" width="9.140625" style="1073"/>
    <col min="1284" max="1284" width="16.85546875" style="1073" customWidth="1"/>
    <col min="1285" max="1285" width="12.5703125" style="1073" customWidth="1"/>
    <col min="1286" max="1286" width="11.7109375" style="1073" customWidth="1"/>
    <col min="1287" max="1287" width="12.28515625" style="1073" customWidth="1"/>
    <col min="1288" max="1531" width="9.140625" style="1073"/>
    <col min="1532" max="1532" width="4.42578125" style="1073" customWidth="1"/>
    <col min="1533" max="1533" width="20.85546875" style="1073" customWidth="1"/>
    <col min="1534" max="1535" width="12" style="1073" customWidth="1"/>
    <col min="1536" max="1536" width="14.5703125" style="1073" customWidth="1"/>
    <col min="1537" max="1537" width="12.42578125" style="1073" customWidth="1"/>
    <col min="1538" max="1538" width="19.7109375" style="1073" customWidth="1"/>
    <col min="1539" max="1539" width="9.140625" style="1073"/>
    <col min="1540" max="1540" width="16.85546875" style="1073" customWidth="1"/>
    <col min="1541" max="1541" width="12.5703125" style="1073" customWidth="1"/>
    <col min="1542" max="1542" width="11.7109375" style="1073" customWidth="1"/>
    <col min="1543" max="1543" width="12.28515625" style="1073" customWidth="1"/>
    <col min="1544" max="1787" width="9.140625" style="1073"/>
    <col min="1788" max="1788" width="4.42578125" style="1073" customWidth="1"/>
    <col min="1789" max="1789" width="20.85546875" style="1073" customWidth="1"/>
    <col min="1790" max="1791" width="12" style="1073" customWidth="1"/>
    <col min="1792" max="1792" width="14.5703125" style="1073" customWidth="1"/>
    <col min="1793" max="1793" width="12.42578125" style="1073" customWidth="1"/>
    <col min="1794" max="1794" width="19.7109375" style="1073" customWidth="1"/>
    <col min="1795" max="1795" width="9.140625" style="1073"/>
    <col min="1796" max="1796" width="16.85546875" style="1073" customWidth="1"/>
    <col min="1797" max="1797" width="12.5703125" style="1073" customWidth="1"/>
    <col min="1798" max="1798" width="11.7109375" style="1073" customWidth="1"/>
    <col min="1799" max="1799" width="12.28515625" style="1073" customWidth="1"/>
    <col min="1800" max="2043" width="9.140625" style="1073"/>
    <col min="2044" max="2044" width="4.42578125" style="1073" customWidth="1"/>
    <col min="2045" max="2045" width="20.85546875" style="1073" customWidth="1"/>
    <col min="2046" max="2047" width="12" style="1073" customWidth="1"/>
    <col min="2048" max="2048" width="14.5703125" style="1073" customWidth="1"/>
    <col min="2049" max="2049" width="12.42578125" style="1073" customWidth="1"/>
    <col min="2050" max="2050" width="19.7109375" style="1073" customWidth="1"/>
    <col min="2051" max="2051" width="9.140625" style="1073"/>
    <col min="2052" max="2052" width="16.85546875" style="1073" customWidth="1"/>
    <col min="2053" max="2053" width="12.5703125" style="1073" customWidth="1"/>
    <col min="2054" max="2054" width="11.7109375" style="1073" customWidth="1"/>
    <col min="2055" max="2055" width="12.28515625" style="1073" customWidth="1"/>
    <col min="2056" max="2299" width="9.140625" style="1073"/>
    <col min="2300" max="2300" width="4.42578125" style="1073" customWidth="1"/>
    <col min="2301" max="2301" width="20.85546875" style="1073" customWidth="1"/>
    <col min="2302" max="2303" width="12" style="1073" customWidth="1"/>
    <col min="2304" max="2304" width="14.5703125" style="1073" customWidth="1"/>
    <col min="2305" max="2305" width="12.42578125" style="1073" customWidth="1"/>
    <col min="2306" max="2306" width="19.7109375" style="1073" customWidth="1"/>
    <col min="2307" max="2307" width="9.140625" style="1073"/>
    <col min="2308" max="2308" width="16.85546875" style="1073" customWidth="1"/>
    <col min="2309" max="2309" width="12.5703125" style="1073" customWidth="1"/>
    <col min="2310" max="2310" width="11.7109375" style="1073" customWidth="1"/>
    <col min="2311" max="2311" width="12.28515625" style="1073" customWidth="1"/>
    <col min="2312" max="2555" width="9.140625" style="1073"/>
    <col min="2556" max="2556" width="4.42578125" style="1073" customWidth="1"/>
    <col min="2557" max="2557" width="20.85546875" style="1073" customWidth="1"/>
    <col min="2558" max="2559" width="12" style="1073" customWidth="1"/>
    <col min="2560" max="2560" width="14.5703125" style="1073" customWidth="1"/>
    <col min="2561" max="2561" width="12.42578125" style="1073" customWidth="1"/>
    <col min="2562" max="2562" width="19.7109375" style="1073" customWidth="1"/>
    <col min="2563" max="2563" width="9.140625" style="1073"/>
    <col min="2564" max="2564" width="16.85546875" style="1073" customWidth="1"/>
    <col min="2565" max="2565" width="12.5703125" style="1073" customWidth="1"/>
    <col min="2566" max="2566" width="11.7109375" style="1073" customWidth="1"/>
    <col min="2567" max="2567" width="12.28515625" style="1073" customWidth="1"/>
    <col min="2568" max="2811" width="9.140625" style="1073"/>
    <col min="2812" max="2812" width="4.42578125" style="1073" customWidth="1"/>
    <col min="2813" max="2813" width="20.85546875" style="1073" customWidth="1"/>
    <col min="2814" max="2815" width="12" style="1073" customWidth="1"/>
    <col min="2816" max="2816" width="14.5703125" style="1073" customWidth="1"/>
    <col min="2817" max="2817" width="12.42578125" style="1073" customWidth="1"/>
    <col min="2818" max="2818" width="19.7109375" style="1073" customWidth="1"/>
    <col min="2819" max="2819" width="9.140625" style="1073"/>
    <col min="2820" max="2820" width="16.85546875" style="1073" customWidth="1"/>
    <col min="2821" max="2821" width="12.5703125" style="1073" customWidth="1"/>
    <col min="2822" max="2822" width="11.7109375" style="1073" customWidth="1"/>
    <col min="2823" max="2823" width="12.28515625" style="1073" customWidth="1"/>
    <col min="2824" max="3067" width="9.140625" style="1073"/>
    <col min="3068" max="3068" width="4.42578125" style="1073" customWidth="1"/>
    <col min="3069" max="3069" width="20.85546875" style="1073" customWidth="1"/>
    <col min="3070" max="3071" width="12" style="1073" customWidth="1"/>
    <col min="3072" max="3072" width="14.5703125" style="1073" customWidth="1"/>
    <col min="3073" max="3073" width="12.42578125" style="1073" customWidth="1"/>
    <col min="3074" max="3074" width="19.7109375" style="1073" customWidth="1"/>
    <col min="3075" max="3075" width="9.140625" style="1073"/>
    <col min="3076" max="3076" width="16.85546875" style="1073" customWidth="1"/>
    <col min="3077" max="3077" width="12.5703125" style="1073" customWidth="1"/>
    <col min="3078" max="3078" width="11.7109375" style="1073" customWidth="1"/>
    <col min="3079" max="3079" width="12.28515625" style="1073" customWidth="1"/>
    <col min="3080" max="3323" width="9.140625" style="1073"/>
    <col min="3324" max="3324" width="4.42578125" style="1073" customWidth="1"/>
    <col min="3325" max="3325" width="20.85546875" style="1073" customWidth="1"/>
    <col min="3326" max="3327" width="12" style="1073" customWidth="1"/>
    <col min="3328" max="3328" width="14.5703125" style="1073" customWidth="1"/>
    <col min="3329" max="3329" width="12.42578125" style="1073" customWidth="1"/>
    <col min="3330" max="3330" width="19.7109375" style="1073" customWidth="1"/>
    <col min="3331" max="3331" width="9.140625" style="1073"/>
    <col min="3332" max="3332" width="16.85546875" style="1073" customWidth="1"/>
    <col min="3333" max="3333" width="12.5703125" style="1073" customWidth="1"/>
    <col min="3334" max="3334" width="11.7109375" style="1073" customWidth="1"/>
    <col min="3335" max="3335" width="12.28515625" style="1073" customWidth="1"/>
    <col min="3336" max="3579" width="9.140625" style="1073"/>
    <col min="3580" max="3580" width="4.42578125" style="1073" customWidth="1"/>
    <col min="3581" max="3581" width="20.85546875" style="1073" customWidth="1"/>
    <col min="3582" max="3583" width="12" style="1073" customWidth="1"/>
    <col min="3584" max="3584" width="14.5703125" style="1073" customWidth="1"/>
    <col min="3585" max="3585" width="12.42578125" style="1073" customWidth="1"/>
    <col min="3586" max="3586" width="19.7109375" style="1073" customWidth="1"/>
    <col min="3587" max="3587" width="9.140625" style="1073"/>
    <col min="3588" max="3588" width="16.85546875" style="1073" customWidth="1"/>
    <col min="3589" max="3589" width="12.5703125" style="1073" customWidth="1"/>
    <col min="3590" max="3590" width="11.7109375" style="1073" customWidth="1"/>
    <col min="3591" max="3591" width="12.28515625" style="1073" customWidth="1"/>
    <col min="3592" max="3835" width="9.140625" style="1073"/>
    <col min="3836" max="3836" width="4.42578125" style="1073" customWidth="1"/>
    <col min="3837" max="3837" width="20.85546875" style="1073" customWidth="1"/>
    <col min="3838" max="3839" width="12" style="1073" customWidth="1"/>
    <col min="3840" max="3840" width="14.5703125" style="1073" customWidth="1"/>
    <col min="3841" max="3841" width="12.42578125" style="1073" customWidth="1"/>
    <col min="3842" max="3842" width="19.7109375" style="1073" customWidth="1"/>
    <col min="3843" max="3843" width="9.140625" style="1073"/>
    <col min="3844" max="3844" width="16.85546875" style="1073" customWidth="1"/>
    <col min="3845" max="3845" width="12.5703125" style="1073" customWidth="1"/>
    <col min="3846" max="3846" width="11.7109375" style="1073" customWidth="1"/>
    <col min="3847" max="3847" width="12.28515625" style="1073" customWidth="1"/>
    <col min="3848" max="4091" width="9.140625" style="1073"/>
    <col min="4092" max="4092" width="4.42578125" style="1073" customWidth="1"/>
    <col min="4093" max="4093" width="20.85546875" style="1073" customWidth="1"/>
    <col min="4094" max="4095" width="12" style="1073" customWidth="1"/>
    <col min="4096" max="4096" width="14.5703125" style="1073" customWidth="1"/>
    <col min="4097" max="4097" width="12.42578125" style="1073" customWidth="1"/>
    <col min="4098" max="4098" width="19.7109375" style="1073" customWidth="1"/>
    <col min="4099" max="4099" width="9.140625" style="1073"/>
    <col min="4100" max="4100" width="16.85546875" style="1073" customWidth="1"/>
    <col min="4101" max="4101" width="12.5703125" style="1073" customWidth="1"/>
    <col min="4102" max="4102" width="11.7109375" style="1073" customWidth="1"/>
    <col min="4103" max="4103" width="12.28515625" style="1073" customWidth="1"/>
    <col min="4104" max="4347" width="9.140625" style="1073"/>
    <col min="4348" max="4348" width="4.42578125" style="1073" customWidth="1"/>
    <col min="4349" max="4349" width="20.85546875" style="1073" customWidth="1"/>
    <col min="4350" max="4351" width="12" style="1073" customWidth="1"/>
    <col min="4352" max="4352" width="14.5703125" style="1073" customWidth="1"/>
    <col min="4353" max="4353" width="12.42578125" style="1073" customWidth="1"/>
    <col min="4354" max="4354" width="19.7109375" style="1073" customWidth="1"/>
    <col min="4355" max="4355" width="9.140625" style="1073"/>
    <col min="4356" max="4356" width="16.85546875" style="1073" customWidth="1"/>
    <col min="4357" max="4357" width="12.5703125" style="1073" customWidth="1"/>
    <col min="4358" max="4358" width="11.7109375" style="1073" customWidth="1"/>
    <col min="4359" max="4359" width="12.28515625" style="1073" customWidth="1"/>
    <col min="4360" max="4603" width="9.140625" style="1073"/>
    <col min="4604" max="4604" width="4.42578125" style="1073" customWidth="1"/>
    <col min="4605" max="4605" width="20.85546875" style="1073" customWidth="1"/>
    <col min="4606" max="4607" width="12" style="1073" customWidth="1"/>
    <col min="4608" max="4608" width="14.5703125" style="1073" customWidth="1"/>
    <col min="4609" max="4609" width="12.42578125" style="1073" customWidth="1"/>
    <col min="4610" max="4610" width="19.7109375" style="1073" customWidth="1"/>
    <col min="4611" max="4611" width="9.140625" style="1073"/>
    <col min="4612" max="4612" width="16.85546875" style="1073" customWidth="1"/>
    <col min="4613" max="4613" width="12.5703125" style="1073" customWidth="1"/>
    <col min="4614" max="4614" width="11.7109375" style="1073" customWidth="1"/>
    <col min="4615" max="4615" width="12.28515625" style="1073" customWidth="1"/>
    <col min="4616" max="4859" width="9.140625" style="1073"/>
    <col min="4860" max="4860" width="4.42578125" style="1073" customWidth="1"/>
    <col min="4861" max="4861" width="20.85546875" style="1073" customWidth="1"/>
    <col min="4862" max="4863" width="12" style="1073" customWidth="1"/>
    <col min="4864" max="4864" width="14.5703125" style="1073" customWidth="1"/>
    <col min="4865" max="4865" width="12.42578125" style="1073" customWidth="1"/>
    <col min="4866" max="4866" width="19.7109375" style="1073" customWidth="1"/>
    <col min="4867" max="4867" width="9.140625" style="1073"/>
    <col min="4868" max="4868" width="16.85546875" style="1073" customWidth="1"/>
    <col min="4869" max="4869" width="12.5703125" style="1073" customWidth="1"/>
    <col min="4870" max="4870" width="11.7109375" style="1073" customWidth="1"/>
    <col min="4871" max="4871" width="12.28515625" style="1073" customWidth="1"/>
    <col min="4872" max="5115" width="9.140625" style="1073"/>
    <col min="5116" max="5116" width="4.42578125" style="1073" customWidth="1"/>
    <col min="5117" max="5117" width="20.85546875" style="1073" customWidth="1"/>
    <col min="5118" max="5119" width="12" style="1073" customWidth="1"/>
    <col min="5120" max="5120" width="14.5703125" style="1073" customWidth="1"/>
    <col min="5121" max="5121" width="12.42578125" style="1073" customWidth="1"/>
    <col min="5122" max="5122" width="19.7109375" style="1073" customWidth="1"/>
    <col min="5123" max="5123" width="9.140625" style="1073"/>
    <col min="5124" max="5124" width="16.85546875" style="1073" customWidth="1"/>
    <col min="5125" max="5125" width="12.5703125" style="1073" customWidth="1"/>
    <col min="5126" max="5126" width="11.7109375" style="1073" customWidth="1"/>
    <col min="5127" max="5127" width="12.28515625" style="1073" customWidth="1"/>
    <col min="5128" max="5371" width="9.140625" style="1073"/>
    <col min="5372" max="5372" width="4.42578125" style="1073" customWidth="1"/>
    <col min="5373" max="5373" width="20.85546875" style="1073" customWidth="1"/>
    <col min="5374" max="5375" width="12" style="1073" customWidth="1"/>
    <col min="5376" max="5376" width="14.5703125" style="1073" customWidth="1"/>
    <col min="5377" max="5377" width="12.42578125" style="1073" customWidth="1"/>
    <col min="5378" max="5378" width="19.7109375" style="1073" customWidth="1"/>
    <col min="5379" max="5379" width="9.140625" style="1073"/>
    <col min="5380" max="5380" width="16.85546875" style="1073" customWidth="1"/>
    <col min="5381" max="5381" width="12.5703125" style="1073" customWidth="1"/>
    <col min="5382" max="5382" width="11.7109375" style="1073" customWidth="1"/>
    <col min="5383" max="5383" width="12.28515625" style="1073" customWidth="1"/>
    <col min="5384" max="5627" width="9.140625" style="1073"/>
    <col min="5628" max="5628" width="4.42578125" style="1073" customWidth="1"/>
    <col min="5629" max="5629" width="20.85546875" style="1073" customWidth="1"/>
    <col min="5630" max="5631" width="12" style="1073" customWidth="1"/>
    <col min="5632" max="5632" width="14.5703125" style="1073" customWidth="1"/>
    <col min="5633" max="5633" width="12.42578125" style="1073" customWidth="1"/>
    <col min="5634" max="5634" width="19.7109375" style="1073" customWidth="1"/>
    <col min="5635" max="5635" width="9.140625" style="1073"/>
    <col min="5636" max="5636" width="16.85546875" style="1073" customWidth="1"/>
    <col min="5637" max="5637" width="12.5703125" style="1073" customWidth="1"/>
    <col min="5638" max="5638" width="11.7109375" style="1073" customWidth="1"/>
    <col min="5639" max="5639" width="12.28515625" style="1073" customWidth="1"/>
    <col min="5640" max="5883" width="9.140625" style="1073"/>
    <col min="5884" max="5884" width="4.42578125" style="1073" customWidth="1"/>
    <col min="5885" max="5885" width="20.85546875" style="1073" customWidth="1"/>
    <col min="5886" max="5887" width="12" style="1073" customWidth="1"/>
    <col min="5888" max="5888" width="14.5703125" style="1073" customWidth="1"/>
    <col min="5889" max="5889" width="12.42578125" style="1073" customWidth="1"/>
    <col min="5890" max="5890" width="19.7109375" style="1073" customWidth="1"/>
    <col min="5891" max="5891" width="9.140625" style="1073"/>
    <col min="5892" max="5892" width="16.85546875" style="1073" customWidth="1"/>
    <col min="5893" max="5893" width="12.5703125" style="1073" customWidth="1"/>
    <col min="5894" max="5894" width="11.7109375" style="1073" customWidth="1"/>
    <col min="5895" max="5895" width="12.28515625" style="1073" customWidth="1"/>
    <col min="5896" max="6139" width="9.140625" style="1073"/>
    <col min="6140" max="6140" width="4.42578125" style="1073" customWidth="1"/>
    <col min="6141" max="6141" width="20.85546875" style="1073" customWidth="1"/>
    <col min="6142" max="6143" width="12" style="1073" customWidth="1"/>
    <col min="6144" max="6144" width="14.5703125" style="1073" customWidth="1"/>
    <col min="6145" max="6145" width="12.42578125" style="1073" customWidth="1"/>
    <col min="6146" max="6146" width="19.7109375" style="1073" customWidth="1"/>
    <col min="6147" max="6147" width="9.140625" style="1073"/>
    <col min="6148" max="6148" width="16.85546875" style="1073" customWidth="1"/>
    <col min="6149" max="6149" width="12.5703125" style="1073" customWidth="1"/>
    <col min="6150" max="6150" width="11.7109375" style="1073" customWidth="1"/>
    <col min="6151" max="6151" width="12.28515625" style="1073" customWidth="1"/>
    <col min="6152" max="6395" width="9.140625" style="1073"/>
    <col min="6396" max="6396" width="4.42578125" style="1073" customWidth="1"/>
    <col min="6397" max="6397" width="20.85546875" style="1073" customWidth="1"/>
    <col min="6398" max="6399" width="12" style="1073" customWidth="1"/>
    <col min="6400" max="6400" width="14.5703125" style="1073" customWidth="1"/>
    <col min="6401" max="6401" width="12.42578125" style="1073" customWidth="1"/>
    <col min="6402" max="6402" width="19.7109375" style="1073" customWidth="1"/>
    <col min="6403" max="6403" width="9.140625" style="1073"/>
    <col min="6404" max="6404" width="16.85546875" style="1073" customWidth="1"/>
    <col min="6405" max="6405" width="12.5703125" style="1073" customWidth="1"/>
    <col min="6406" max="6406" width="11.7109375" style="1073" customWidth="1"/>
    <col min="6407" max="6407" width="12.28515625" style="1073" customWidth="1"/>
    <col min="6408" max="6651" width="9.140625" style="1073"/>
    <col min="6652" max="6652" width="4.42578125" style="1073" customWidth="1"/>
    <col min="6653" max="6653" width="20.85546875" style="1073" customWidth="1"/>
    <col min="6654" max="6655" width="12" style="1073" customWidth="1"/>
    <col min="6656" max="6656" width="14.5703125" style="1073" customWidth="1"/>
    <col min="6657" max="6657" width="12.42578125" style="1073" customWidth="1"/>
    <col min="6658" max="6658" width="19.7109375" style="1073" customWidth="1"/>
    <col min="6659" max="6659" width="9.140625" style="1073"/>
    <col min="6660" max="6660" width="16.85546875" style="1073" customWidth="1"/>
    <col min="6661" max="6661" width="12.5703125" style="1073" customWidth="1"/>
    <col min="6662" max="6662" width="11.7109375" style="1073" customWidth="1"/>
    <col min="6663" max="6663" width="12.28515625" style="1073" customWidth="1"/>
    <col min="6664" max="6907" width="9.140625" style="1073"/>
    <col min="6908" max="6908" width="4.42578125" style="1073" customWidth="1"/>
    <col min="6909" max="6909" width="20.85546875" style="1073" customWidth="1"/>
    <col min="6910" max="6911" width="12" style="1073" customWidth="1"/>
    <col min="6912" max="6912" width="14.5703125" style="1073" customWidth="1"/>
    <col min="6913" max="6913" width="12.42578125" style="1073" customWidth="1"/>
    <col min="6914" max="6914" width="19.7109375" style="1073" customWidth="1"/>
    <col min="6915" max="6915" width="9.140625" style="1073"/>
    <col min="6916" max="6916" width="16.85546875" style="1073" customWidth="1"/>
    <col min="6917" max="6917" width="12.5703125" style="1073" customWidth="1"/>
    <col min="6918" max="6918" width="11.7109375" style="1073" customWidth="1"/>
    <col min="6919" max="6919" width="12.28515625" style="1073" customWidth="1"/>
    <col min="6920" max="7163" width="9.140625" style="1073"/>
    <col min="7164" max="7164" width="4.42578125" style="1073" customWidth="1"/>
    <col min="7165" max="7165" width="20.85546875" style="1073" customWidth="1"/>
    <col min="7166" max="7167" width="12" style="1073" customWidth="1"/>
    <col min="7168" max="7168" width="14.5703125" style="1073" customWidth="1"/>
    <col min="7169" max="7169" width="12.42578125" style="1073" customWidth="1"/>
    <col min="7170" max="7170" width="19.7109375" style="1073" customWidth="1"/>
    <col min="7171" max="7171" width="9.140625" style="1073"/>
    <col min="7172" max="7172" width="16.85546875" style="1073" customWidth="1"/>
    <col min="7173" max="7173" width="12.5703125" style="1073" customWidth="1"/>
    <col min="7174" max="7174" width="11.7109375" style="1073" customWidth="1"/>
    <col min="7175" max="7175" width="12.28515625" style="1073" customWidth="1"/>
    <col min="7176" max="7419" width="9.140625" style="1073"/>
    <col min="7420" max="7420" width="4.42578125" style="1073" customWidth="1"/>
    <col min="7421" max="7421" width="20.85546875" style="1073" customWidth="1"/>
    <col min="7422" max="7423" width="12" style="1073" customWidth="1"/>
    <col min="7424" max="7424" width="14.5703125" style="1073" customWidth="1"/>
    <col min="7425" max="7425" width="12.42578125" style="1073" customWidth="1"/>
    <col min="7426" max="7426" width="19.7109375" style="1073" customWidth="1"/>
    <col min="7427" max="7427" width="9.140625" style="1073"/>
    <col min="7428" max="7428" width="16.85546875" style="1073" customWidth="1"/>
    <col min="7429" max="7429" width="12.5703125" style="1073" customWidth="1"/>
    <col min="7430" max="7430" width="11.7109375" style="1073" customWidth="1"/>
    <col min="7431" max="7431" width="12.28515625" style="1073" customWidth="1"/>
    <col min="7432" max="7675" width="9.140625" style="1073"/>
    <col min="7676" max="7676" width="4.42578125" style="1073" customWidth="1"/>
    <col min="7677" max="7677" width="20.85546875" style="1073" customWidth="1"/>
    <col min="7678" max="7679" width="12" style="1073" customWidth="1"/>
    <col min="7680" max="7680" width="14.5703125" style="1073" customWidth="1"/>
    <col min="7681" max="7681" width="12.42578125" style="1073" customWidth="1"/>
    <col min="7682" max="7682" width="19.7109375" style="1073" customWidth="1"/>
    <col min="7683" max="7683" width="9.140625" style="1073"/>
    <col min="7684" max="7684" width="16.85546875" style="1073" customWidth="1"/>
    <col min="7685" max="7685" width="12.5703125" style="1073" customWidth="1"/>
    <col min="7686" max="7686" width="11.7109375" style="1073" customWidth="1"/>
    <col min="7687" max="7687" width="12.28515625" style="1073" customWidth="1"/>
    <col min="7688" max="7931" width="9.140625" style="1073"/>
    <col min="7932" max="7932" width="4.42578125" style="1073" customWidth="1"/>
    <col min="7933" max="7933" width="20.85546875" style="1073" customWidth="1"/>
    <col min="7934" max="7935" width="12" style="1073" customWidth="1"/>
    <col min="7936" max="7936" width="14.5703125" style="1073" customWidth="1"/>
    <col min="7937" max="7937" width="12.42578125" style="1073" customWidth="1"/>
    <col min="7938" max="7938" width="19.7109375" style="1073" customWidth="1"/>
    <col min="7939" max="7939" width="9.140625" style="1073"/>
    <col min="7940" max="7940" width="16.85546875" style="1073" customWidth="1"/>
    <col min="7941" max="7941" width="12.5703125" style="1073" customWidth="1"/>
    <col min="7942" max="7942" width="11.7109375" style="1073" customWidth="1"/>
    <col min="7943" max="7943" width="12.28515625" style="1073" customWidth="1"/>
    <col min="7944" max="8187" width="9.140625" style="1073"/>
    <col min="8188" max="8188" width="4.42578125" style="1073" customWidth="1"/>
    <col min="8189" max="8189" width="20.85546875" style="1073" customWidth="1"/>
    <col min="8190" max="8191" width="12" style="1073" customWidth="1"/>
    <col min="8192" max="8192" width="14.5703125" style="1073" customWidth="1"/>
    <col min="8193" max="8193" width="12.42578125" style="1073" customWidth="1"/>
    <col min="8194" max="8194" width="19.7109375" style="1073" customWidth="1"/>
    <col min="8195" max="8195" width="9.140625" style="1073"/>
    <col min="8196" max="8196" width="16.85546875" style="1073" customWidth="1"/>
    <col min="8197" max="8197" width="12.5703125" style="1073" customWidth="1"/>
    <col min="8198" max="8198" width="11.7109375" style="1073" customWidth="1"/>
    <col min="8199" max="8199" width="12.28515625" style="1073" customWidth="1"/>
    <col min="8200" max="8443" width="9.140625" style="1073"/>
    <col min="8444" max="8444" width="4.42578125" style="1073" customWidth="1"/>
    <col min="8445" max="8445" width="20.85546875" style="1073" customWidth="1"/>
    <col min="8446" max="8447" width="12" style="1073" customWidth="1"/>
    <col min="8448" max="8448" width="14.5703125" style="1073" customWidth="1"/>
    <col min="8449" max="8449" width="12.42578125" style="1073" customWidth="1"/>
    <col min="8450" max="8450" width="19.7109375" style="1073" customWidth="1"/>
    <col min="8451" max="8451" width="9.140625" style="1073"/>
    <col min="8452" max="8452" width="16.85546875" style="1073" customWidth="1"/>
    <col min="8453" max="8453" width="12.5703125" style="1073" customWidth="1"/>
    <col min="8454" max="8454" width="11.7109375" style="1073" customWidth="1"/>
    <col min="8455" max="8455" width="12.28515625" style="1073" customWidth="1"/>
    <col min="8456" max="8699" width="9.140625" style="1073"/>
    <col min="8700" max="8700" width="4.42578125" style="1073" customWidth="1"/>
    <col min="8701" max="8701" width="20.85546875" style="1073" customWidth="1"/>
    <col min="8702" max="8703" width="12" style="1073" customWidth="1"/>
    <col min="8704" max="8704" width="14.5703125" style="1073" customWidth="1"/>
    <col min="8705" max="8705" width="12.42578125" style="1073" customWidth="1"/>
    <col min="8706" max="8706" width="19.7109375" style="1073" customWidth="1"/>
    <col min="8707" max="8707" width="9.140625" style="1073"/>
    <col min="8708" max="8708" width="16.85546875" style="1073" customWidth="1"/>
    <col min="8709" max="8709" width="12.5703125" style="1073" customWidth="1"/>
    <col min="8710" max="8710" width="11.7109375" style="1073" customWidth="1"/>
    <col min="8711" max="8711" width="12.28515625" style="1073" customWidth="1"/>
    <col min="8712" max="8955" width="9.140625" style="1073"/>
    <col min="8956" max="8956" width="4.42578125" style="1073" customWidth="1"/>
    <col min="8957" max="8957" width="20.85546875" style="1073" customWidth="1"/>
    <col min="8958" max="8959" width="12" style="1073" customWidth="1"/>
    <col min="8960" max="8960" width="14.5703125" style="1073" customWidth="1"/>
    <col min="8961" max="8961" width="12.42578125" style="1073" customWidth="1"/>
    <col min="8962" max="8962" width="19.7109375" style="1073" customWidth="1"/>
    <col min="8963" max="8963" width="9.140625" style="1073"/>
    <col min="8964" max="8964" width="16.85546875" style="1073" customWidth="1"/>
    <col min="8965" max="8965" width="12.5703125" style="1073" customWidth="1"/>
    <col min="8966" max="8966" width="11.7109375" style="1073" customWidth="1"/>
    <col min="8967" max="8967" width="12.28515625" style="1073" customWidth="1"/>
    <col min="8968" max="9211" width="9.140625" style="1073"/>
    <col min="9212" max="9212" width="4.42578125" style="1073" customWidth="1"/>
    <col min="9213" max="9213" width="20.85546875" style="1073" customWidth="1"/>
    <col min="9214" max="9215" width="12" style="1073" customWidth="1"/>
    <col min="9216" max="9216" width="14.5703125" style="1073" customWidth="1"/>
    <col min="9217" max="9217" width="12.42578125" style="1073" customWidth="1"/>
    <col min="9218" max="9218" width="19.7109375" style="1073" customWidth="1"/>
    <col min="9219" max="9219" width="9.140625" style="1073"/>
    <col min="9220" max="9220" width="16.85546875" style="1073" customWidth="1"/>
    <col min="9221" max="9221" width="12.5703125" style="1073" customWidth="1"/>
    <col min="9222" max="9222" width="11.7109375" style="1073" customWidth="1"/>
    <col min="9223" max="9223" width="12.28515625" style="1073" customWidth="1"/>
    <col min="9224" max="9467" width="9.140625" style="1073"/>
    <col min="9468" max="9468" width="4.42578125" style="1073" customWidth="1"/>
    <col min="9469" max="9469" width="20.85546875" style="1073" customWidth="1"/>
    <col min="9470" max="9471" width="12" style="1073" customWidth="1"/>
    <col min="9472" max="9472" width="14.5703125" style="1073" customWidth="1"/>
    <col min="9473" max="9473" width="12.42578125" style="1073" customWidth="1"/>
    <col min="9474" max="9474" width="19.7109375" style="1073" customWidth="1"/>
    <col min="9475" max="9475" width="9.140625" style="1073"/>
    <col min="9476" max="9476" width="16.85546875" style="1073" customWidth="1"/>
    <col min="9477" max="9477" width="12.5703125" style="1073" customWidth="1"/>
    <col min="9478" max="9478" width="11.7109375" style="1073" customWidth="1"/>
    <col min="9479" max="9479" width="12.28515625" style="1073" customWidth="1"/>
    <col min="9480" max="9723" width="9.140625" style="1073"/>
    <col min="9724" max="9724" width="4.42578125" style="1073" customWidth="1"/>
    <col min="9725" max="9725" width="20.85546875" style="1073" customWidth="1"/>
    <col min="9726" max="9727" width="12" style="1073" customWidth="1"/>
    <col min="9728" max="9728" width="14.5703125" style="1073" customWidth="1"/>
    <col min="9729" max="9729" width="12.42578125" style="1073" customWidth="1"/>
    <col min="9730" max="9730" width="19.7109375" style="1073" customWidth="1"/>
    <col min="9731" max="9731" width="9.140625" style="1073"/>
    <col min="9732" max="9732" width="16.85546875" style="1073" customWidth="1"/>
    <col min="9733" max="9733" width="12.5703125" style="1073" customWidth="1"/>
    <col min="9734" max="9734" width="11.7109375" style="1073" customWidth="1"/>
    <col min="9735" max="9735" width="12.28515625" style="1073" customWidth="1"/>
    <col min="9736" max="9979" width="9.140625" style="1073"/>
    <col min="9980" max="9980" width="4.42578125" style="1073" customWidth="1"/>
    <col min="9981" max="9981" width="20.85546875" style="1073" customWidth="1"/>
    <col min="9982" max="9983" width="12" style="1073" customWidth="1"/>
    <col min="9984" max="9984" width="14.5703125" style="1073" customWidth="1"/>
    <col min="9985" max="9985" width="12.42578125" style="1073" customWidth="1"/>
    <col min="9986" max="9986" width="19.7109375" style="1073" customWidth="1"/>
    <col min="9987" max="9987" width="9.140625" style="1073"/>
    <col min="9988" max="9988" width="16.85546875" style="1073" customWidth="1"/>
    <col min="9989" max="9989" width="12.5703125" style="1073" customWidth="1"/>
    <col min="9990" max="9990" width="11.7109375" style="1073" customWidth="1"/>
    <col min="9991" max="9991" width="12.28515625" style="1073" customWidth="1"/>
    <col min="9992" max="10235" width="9.140625" style="1073"/>
    <col min="10236" max="10236" width="4.42578125" style="1073" customWidth="1"/>
    <col min="10237" max="10237" width="20.85546875" style="1073" customWidth="1"/>
    <col min="10238" max="10239" width="12" style="1073" customWidth="1"/>
    <col min="10240" max="10240" width="14.5703125" style="1073" customWidth="1"/>
    <col min="10241" max="10241" width="12.42578125" style="1073" customWidth="1"/>
    <col min="10242" max="10242" width="19.7109375" style="1073" customWidth="1"/>
    <col min="10243" max="10243" width="9.140625" style="1073"/>
    <col min="10244" max="10244" width="16.85546875" style="1073" customWidth="1"/>
    <col min="10245" max="10245" width="12.5703125" style="1073" customWidth="1"/>
    <col min="10246" max="10246" width="11.7109375" style="1073" customWidth="1"/>
    <col min="10247" max="10247" width="12.28515625" style="1073" customWidth="1"/>
    <col min="10248" max="10491" width="9.140625" style="1073"/>
    <col min="10492" max="10492" width="4.42578125" style="1073" customWidth="1"/>
    <col min="10493" max="10493" width="20.85546875" style="1073" customWidth="1"/>
    <col min="10494" max="10495" width="12" style="1073" customWidth="1"/>
    <col min="10496" max="10496" width="14.5703125" style="1073" customWidth="1"/>
    <col min="10497" max="10497" width="12.42578125" style="1073" customWidth="1"/>
    <col min="10498" max="10498" width="19.7109375" style="1073" customWidth="1"/>
    <col min="10499" max="10499" width="9.140625" style="1073"/>
    <col min="10500" max="10500" width="16.85546875" style="1073" customWidth="1"/>
    <col min="10501" max="10501" width="12.5703125" style="1073" customWidth="1"/>
    <col min="10502" max="10502" width="11.7109375" style="1073" customWidth="1"/>
    <col min="10503" max="10503" width="12.28515625" style="1073" customWidth="1"/>
    <col min="10504" max="10747" width="9.140625" style="1073"/>
    <col min="10748" max="10748" width="4.42578125" style="1073" customWidth="1"/>
    <col min="10749" max="10749" width="20.85546875" style="1073" customWidth="1"/>
    <col min="10750" max="10751" width="12" style="1073" customWidth="1"/>
    <col min="10752" max="10752" width="14.5703125" style="1073" customWidth="1"/>
    <col min="10753" max="10753" width="12.42578125" style="1073" customWidth="1"/>
    <col min="10754" max="10754" width="19.7109375" style="1073" customWidth="1"/>
    <col min="10755" max="10755" width="9.140625" style="1073"/>
    <col min="10756" max="10756" width="16.85546875" style="1073" customWidth="1"/>
    <col min="10757" max="10757" width="12.5703125" style="1073" customWidth="1"/>
    <col min="10758" max="10758" width="11.7109375" style="1073" customWidth="1"/>
    <col min="10759" max="10759" width="12.28515625" style="1073" customWidth="1"/>
    <col min="10760" max="11003" width="9.140625" style="1073"/>
    <col min="11004" max="11004" width="4.42578125" style="1073" customWidth="1"/>
    <col min="11005" max="11005" width="20.85546875" style="1073" customWidth="1"/>
    <col min="11006" max="11007" width="12" style="1073" customWidth="1"/>
    <col min="11008" max="11008" width="14.5703125" style="1073" customWidth="1"/>
    <col min="11009" max="11009" width="12.42578125" style="1073" customWidth="1"/>
    <col min="11010" max="11010" width="19.7109375" style="1073" customWidth="1"/>
    <col min="11011" max="11011" width="9.140625" style="1073"/>
    <col min="11012" max="11012" width="16.85546875" style="1073" customWidth="1"/>
    <col min="11013" max="11013" width="12.5703125" style="1073" customWidth="1"/>
    <col min="11014" max="11014" width="11.7109375" style="1073" customWidth="1"/>
    <col min="11015" max="11015" width="12.28515625" style="1073" customWidth="1"/>
    <col min="11016" max="11259" width="9.140625" style="1073"/>
    <col min="11260" max="11260" width="4.42578125" style="1073" customWidth="1"/>
    <col min="11261" max="11261" width="20.85546875" style="1073" customWidth="1"/>
    <col min="11262" max="11263" width="12" style="1073" customWidth="1"/>
    <col min="11264" max="11264" width="14.5703125" style="1073" customWidth="1"/>
    <col min="11265" max="11265" width="12.42578125" style="1073" customWidth="1"/>
    <col min="11266" max="11266" width="19.7109375" style="1073" customWidth="1"/>
    <col min="11267" max="11267" width="9.140625" style="1073"/>
    <col min="11268" max="11268" width="16.85546875" style="1073" customWidth="1"/>
    <col min="11269" max="11269" width="12.5703125" style="1073" customWidth="1"/>
    <col min="11270" max="11270" width="11.7109375" style="1073" customWidth="1"/>
    <col min="11271" max="11271" width="12.28515625" style="1073" customWidth="1"/>
    <col min="11272" max="11515" width="9.140625" style="1073"/>
    <col min="11516" max="11516" width="4.42578125" style="1073" customWidth="1"/>
    <col min="11517" max="11517" width="20.85546875" style="1073" customWidth="1"/>
    <col min="11518" max="11519" width="12" style="1073" customWidth="1"/>
    <col min="11520" max="11520" width="14.5703125" style="1073" customWidth="1"/>
    <col min="11521" max="11521" width="12.42578125" style="1073" customWidth="1"/>
    <col min="11522" max="11522" width="19.7109375" style="1073" customWidth="1"/>
    <col min="11523" max="11523" width="9.140625" style="1073"/>
    <col min="11524" max="11524" width="16.85546875" style="1073" customWidth="1"/>
    <col min="11525" max="11525" width="12.5703125" style="1073" customWidth="1"/>
    <col min="11526" max="11526" width="11.7109375" style="1073" customWidth="1"/>
    <col min="11527" max="11527" width="12.28515625" style="1073" customWidth="1"/>
    <col min="11528" max="11771" width="9.140625" style="1073"/>
    <col min="11772" max="11772" width="4.42578125" style="1073" customWidth="1"/>
    <col min="11773" max="11773" width="20.85546875" style="1073" customWidth="1"/>
    <col min="11774" max="11775" width="12" style="1073" customWidth="1"/>
    <col min="11776" max="11776" width="14.5703125" style="1073" customWidth="1"/>
    <col min="11777" max="11777" width="12.42578125" style="1073" customWidth="1"/>
    <col min="11778" max="11778" width="19.7109375" style="1073" customWidth="1"/>
    <col min="11779" max="11779" width="9.140625" style="1073"/>
    <col min="11780" max="11780" width="16.85546875" style="1073" customWidth="1"/>
    <col min="11781" max="11781" width="12.5703125" style="1073" customWidth="1"/>
    <col min="11782" max="11782" width="11.7109375" style="1073" customWidth="1"/>
    <col min="11783" max="11783" width="12.28515625" style="1073" customWidth="1"/>
    <col min="11784" max="12027" width="9.140625" style="1073"/>
    <col min="12028" max="12028" width="4.42578125" style="1073" customWidth="1"/>
    <col min="12029" max="12029" width="20.85546875" style="1073" customWidth="1"/>
    <col min="12030" max="12031" width="12" style="1073" customWidth="1"/>
    <col min="12032" max="12032" width="14.5703125" style="1073" customWidth="1"/>
    <col min="12033" max="12033" width="12.42578125" style="1073" customWidth="1"/>
    <col min="12034" max="12034" width="19.7109375" style="1073" customWidth="1"/>
    <col min="12035" max="12035" width="9.140625" style="1073"/>
    <col min="12036" max="12036" width="16.85546875" style="1073" customWidth="1"/>
    <col min="12037" max="12037" width="12.5703125" style="1073" customWidth="1"/>
    <col min="12038" max="12038" width="11.7109375" style="1073" customWidth="1"/>
    <col min="12039" max="12039" width="12.28515625" style="1073" customWidth="1"/>
    <col min="12040" max="12283" width="9.140625" style="1073"/>
    <col min="12284" max="12284" width="4.42578125" style="1073" customWidth="1"/>
    <col min="12285" max="12285" width="20.85546875" style="1073" customWidth="1"/>
    <col min="12286" max="12287" width="12" style="1073" customWidth="1"/>
    <col min="12288" max="12288" width="14.5703125" style="1073" customWidth="1"/>
    <col min="12289" max="12289" width="12.42578125" style="1073" customWidth="1"/>
    <col min="12290" max="12290" width="19.7109375" style="1073" customWidth="1"/>
    <col min="12291" max="12291" width="9.140625" style="1073"/>
    <col min="12292" max="12292" width="16.85546875" style="1073" customWidth="1"/>
    <col min="12293" max="12293" width="12.5703125" style="1073" customWidth="1"/>
    <col min="12294" max="12294" width="11.7109375" style="1073" customWidth="1"/>
    <col min="12295" max="12295" width="12.28515625" style="1073" customWidth="1"/>
    <col min="12296" max="12539" width="9.140625" style="1073"/>
    <col min="12540" max="12540" width="4.42578125" style="1073" customWidth="1"/>
    <col min="12541" max="12541" width="20.85546875" style="1073" customWidth="1"/>
    <col min="12542" max="12543" width="12" style="1073" customWidth="1"/>
    <col min="12544" max="12544" width="14.5703125" style="1073" customWidth="1"/>
    <col min="12545" max="12545" width="12.42578125" style="1073" customWidth="1"/>
    <col min="12546" max="12546" width="19.7109375" style="1073" customWidth="1"/>
    <col min="12547" max="12547" width="9.140625" style="1073"/>
    <col min="12548" max="12548" width="16.85546875" style="1073" customWidth="1"/>
    <col min="12549" max="12549" width="12.5703125" style="1073" customWidth="1"/>
    <col min="12550" max="12550" width="11.7109375" style="1073" customWidth="1"/>
    <col min="12551" max="12551" width="12.28515625" style="1073" customWidth="1"/>
    <col min="12552" max="12795" width="9.140625" style="1073"/>
    <col min="12796" max="12796" width="4.42578125" style="1073" customWidth="1"/>
    <col min="12797" max="12797" width="20.85546875" style="1073" customWidth="1"/>
    <col min="12798" max="12799" width="12" style="1073" customWidth="1"/>
    <col min="12800" max="12800" width="14.5703125" style="1073" customWidth="1"/>
    <col min="12801" max="12801" width="12.42578125" style="1073" customWidth="1"/>
    <col min="12802" max="12802" width="19.7109375" style="1073" customWidth="1"/>
    <col min="12803" max="12803" width="9.140625" style="1073"/>
    <col min="12804" max="12804" width="16.85546875" style="1073" customWidth="1"/>
    <col min="12805" max="12805" width="12.5703125" style="1073" customWidth="1"/>
    <col min="12806" max="12806" width="11.7109375" style="1073" customWidth="1"/>
    <col min="12807" max="12807" width="12.28515625" style="1073" customWidth="1"/>
    <col min="12808" max="13051" width="9.140625" style="1073"/>
    <col min="13052" max="13052" width="4.42578125" style="1073" customWidth="1"/>
    <col min="13053" max="13053" width="20.85546875" style="1073" customWidth="1"/>
    <col min="13054" max="13055" width="12" style="1073" customWidth="1"/>
    <col min="13056" max="13056" width="14.5703125" style="1073" customWidth="1"/>
    <col min="13057" max="13057" width="12.42578125" style="1073" customWidth="1"/>
    <col min="13058" max="13058" width="19.7109375" style="1073" customWidth="1"/>
    <col min="13059" max="13059" width="9.140625" style="1073"/>
    <col min="13060" max="13060" width="16.85546875" style="1073" customWidth="1"/>
    <col min="13061" max="13061" width="12.5703125" style="1073" customWidth="1"/>
    <col min="13062" max="13062" width="11.7109375" style="1073" customWidth="1"/>
    <col min="13063" max="13063" width="12.28515625" style="1073" customWidth="1"/>
    <col min="13064" max="13307" width="9.140625" style="1073"/>
    <col min="13308" max="13308" width="4.42578125" style="1073" customWidth="1"/>
    <col min="13309" max="13309" width="20.85546875" style="1073" customWidth="1"/>
    <col min="13310" max="13311" width="12" style="1073" customWidth="1"/>
    <col min="13312" max="13312" width="14.5703125" style="1073" customWidth="1"/>
    <col min="13313" max="13313" width="12.42578125" style="1073" customWidth="1"/>
    <col min="13314" max="13314" width="19.7109375" style="1073" customWidth="1"/>
    <col min="13315" max="13315" width="9.140625" style="1073"/>
    <col min="13316" max="13316" width="16.85546875" style="1073" customWidth="1"/>
    <col min="13317" max="13317" width="12.5703125" style="1073" customWidth="1"/>
    <col min="13318" max="13318" width="11.7109375" style="1073" customWidth="1"/>
    <col min="13319" max="13319" width="12.28515625" style="1073" customWidth="1"/>
    <col min="13320" max="13563" width="9.140625" style="1073"/>
    <col min="13564" max="13564" width="4.42578125" style="1073" customWidth="1"/>
    <col min="13565" max="13565" width="20.85546875" style="1073" customWidth="1"/>
    <col min="13566" max="13567" width="12" style="1073" customWidth="1"/>
    <col min="13568" max="13568" width="14.5703125" style="1073" customWidth="1"/>
    <col min="13569" max="13569" width="12.42578125" style="1073" customWidth="1"/>
    <col min="13570" max="13570" width="19.7109375" style="1073" customWidth="1"/>
    <col min="13571" max="13571" width="9.140625" style="1073"/>
    <col min="13572" max="13572" width="16.85546875" style="1073" customWidth="1"/>
    <col min="13573" max="13573" width="12.5703125" style="1073" customWidth="1"/>
    <col min="13574" max="13574" width="11.7109375" style="1073" customWidth="1"/>
    <col min="13575" max="13575" width="12.28515625" style="1073" customWidth="1"/>
    <col min="13576" max="13819" width="9.140625" style="1073"/>
    <col min="13820" max="13820" width="4.42578125" style="1073" customWidth="1"/>
    <col min="13821" max="13821" width="20.85546875" style="1073" customWidth="1"/>
    <col min="13822" max="13823" width="12" style="1073" customWidth="1"/>
    <col min="13824" max="13824" width="14.5703125" style="1073" customWidth="1"/>
    <col min="13825" max="13825" width="12.42578125" style="1073" customWidth="1"/>
    <col min="13826" max="13826" width="19.7109375" style="1073" customWidth="1"/>
    <col min="13827" max="13827" width="9.140625" style="1073"/>
    <col min="13828" max="13828" width="16.85546875" style="1073" customWidth="1"/>
    <col min="13829" max="13829" width="12.5703125" style="1073" customWidth="1"/>
    <col min="13830" max="13830" width="11.7109375" style="1073" customWidth="1"/>
    <col min="13831" max="13831" width="12.28515625" style="1073" customWidth="1"/>
    <col min="13832" max="14075" width="9.140625" style="1073"/>
    <col min="14076" max="14076" width="4.42578125" style="1073" customWidth="1"/>
    <col min="14077" max="14077" width="20.85546875" style="1073" customWidth="1"/>
    <col min="14078" max="14079" width="12" style="1073" customWidth="1"/>
    <col min="14080" max="14080" width="14.5703125" style="1073" customWidth="1"/>
    <col min="14081" max="14081" width="12.42578125" style="1073" customWidth="1"/>
    <col min="14082" max="14082" width="19.7109375" style="1073" customWidth="1"/>
    <col min="14083" max="14083" width="9.140625" style="1073"/>
    <col min="14084" max="14084" width="16.85546875" style="1073" customWidth="1"/>
    <col min="14085" max="14085" width="12.5703125" style="1073" customWidth="1"/>
    <col min="14086" max="14086" width="11.7109375" style="1073" customWidth="1"/>
    <col min="14087" max="14087" width="12.28515625" style="1073" customWidth="1"/>
    <col min="14088" max="14331" width="9.140625" style="1073"/>
    <col min="14332" max="14332" width="4.42578125" style="1073" customWidth="1"/>
    <col min="14333" max="14333" width="20.85546875" style="1073" customWidth="1"/>
    <col min="14334" max="14335" width="12" style="1073" customWidth="1"/>
    <col min="14336" max="14336" width="14.5703125" style="1073" customWidth="1"/>
    <col min="14337" max="14337" width="12.42578125" style="1073" customWidth="1"/>
    <col min="14338" max="14338" width="19.7109375" style="1073" customWidth="1"/>
    <col min="14339" max="14339" width="9.140625" style="1073"/>
    <col min="14340" max="14340" width="16.85546875" style="1073" customWidth="1"/>
    <col min="14341" max="14341" width="12.5703125" style="1073" customWidth="1"/>
    <col min="14342" max="14342" width="11.7109375" style="1073" customWidth="1"/>
    <col min="14343" max="14343" width="12.28515625" style="1073" customWidth="1"/>
    <col min="14344" max="14587" width="9.140625" style="1073"/>
    <col min="14588" max="14588" width="4.42578125" style="1073" customWidth="1"/>
    <col min="14589" max="14589" width="20.85546875" style="1073" customWidth="1"/>
    <col min="14590" max="14591" width="12" style="1073" customWidth="1"/>
    <col min="14592" max="14592" width="14.5703125" style="1073" customWidth="1"/>
    <col min="14593" max="14593" width="12.42578125" style="1073" customWidth="1"/>
    <col min="14594" max="14594" width="19.7109375" style="1073" customWidth="1"/>
    <col min="14595" max="14595" width="9.140625" style="1073"/>
    <col min="14596" max="14596" width="16.85546875" style="1073" customWidth="1"/>
    <col min="14597" max="14597" width="12.5703125" style="1073" customWidth="1"/>
    <col min="14598" max="14598" width="11.7109375" style="1073" customWidth="1"/>
    <col min="14599" max="14599" width="12.28515625" style="1073" customWidth="1"/>
    <col min="14600" max="14843" width="9.140625" style="1073"/>
    <col min="14844" max="14844" width="4.42578125" style="1073" customWidth="1"/>
    <col min="14845" max="14845" width="20.85546875" style="1073" customWidth="1"/>
    <col min="14846" max="14847" width="12" style="1073" customWidth="1"/>
    <col min="14848" max="14848" width="14.5703125" style="1073" customWidth="1"/>
    <col min="14849" max="14849" width="12.42578125" style="1073" customWidth="1"/>
    <col min="14850" max="14850" width="19.7109375" style="1073" customWidth="1"/>
    <col min="14851" max="14851" width="9.140625" style="1073"/>
    <col min="14852" max="14852" width="16.85546875" style="1073" customWidth="1"/>
    <col min="14853" max="14853" width="12.5703125" style="1073" customWidth="1"/>
    <col min="14854" max="14854" width="11.7109375" style="1073" customWidth="1"/>
    <col min="14855" max="14855" width="12.28515625" style="1073" customWidth="1"/>
    <col min="14856" max="15099" width="9.140625" style="1073"/>
    <col min="15100" max="15100" width="4.42578125" style="1073" customWidth="1"/>
    <col min="15101" max="15101" width="20.85546875" style="1073" customWidth="1"/>
    <col min="15102" max="15103" width="12" style="1073" customWidth="1"/>
    <col min="15104" max="15104" width="14.5703125" style="1073" customWidth="1"/>
    <col min="15105" max="15105" width="12.42578125" style="1073" customWidth="1"/>
    <col min="15106" max="15106" width="19.7109375" style="1073" customWidth="1"/>
    <col min="15107" max="15107" width="9.140625" style="1073"/>
    <col min="15108" max="15108" width="16.85546875" style="1073" customWidth="1"/>
    <col min="15109" max="15109" width="12.5703125" style="1073" customWidth="1"/>
    <col min="15110" max="15110" width="11.7109375" style="1073" customWidth="1"/>
    <col min="15111" max="15111" width="12.28515625" style="1073" customWidth="1"/>
    <col min="15112" max="15355" width="9.140625" style="1073"/>
    <col min="15356" max="15356" width="4.42578125" style="1073" customWidth="1"/>
    <col min="15357" max="15357" width="20.85546875" style="1073" customWidth="1"/>
    <col min="15358" max="15359" width="12" style="1073" customWidth="1"/>
    <col min="15360" max="15360" width="14.5703125" style="1073" customWidth="1"/>
    <col min="15361" max="15361" width="12.42578125" style="1073" customWidth="1"/>
    <col min="15362" max="15362" width="19.7109375" style="1073" customWidth="1"/>
    <col min="15363" max="15363" width="9.140625" style="1073"/>
    <col min="15364" max="15364" width="16.85546875" style="1073" customWidth="1"/>
    <col min="15365" max="15365" width="12.5703125" style="1073" customWidth="1"/>
    <col min="15366" max="15366" width="11.7109375" style="1073" customWidth="1"/>
    <col min="15367" max="15367" width="12.28515625" style="1073" customWidth="1"/>
    <col min="15368" max="15611" width="9.140625" style="1073"/>
    <col min="15612" max="15612" width="4.42578125" style="1073" customWidth="1"/>
    <col min="15613" max="15613" width="20.85546875" style="1073" customWidth="1"/>
    <col min="15614" max="15615" width="12" style="1073" customWidth="1"/>
    <col min="15616" max="15616" width="14.5703125" style="1073" customWidth="1"/>
    <col min="15617" max="15617" width="12.42578125" style="1073" customWidth="1"/>
    <col min="15618" max="15618" width="19.7109375" style="1073" customWidth="1"/>
    <col min="15619" max="15619" width="9.140625" style="1073"/>
    <col min="15620" max="15620" width="16.85546875" style="1073" customWidth="1"/>
    <col min="15621" max="15621" width="12.5703125" style="1073" customWidth="1"/>
    <col min="15622" max="15622" width="11.7109375" style="1073" customWidth="1"/>
    <col min="15623" max="15623" width="12.28515625" style="1073" customWidth="1"/>
    <col min="15624" max="15867" width="9.140625" style="1073"/>
    <col min="15868" max="15868" width="4.42578125" style="1073" customWidth="1"/>
    <col min="15869" max="15869" width="20.85546875" style="1073" customWidth="1"/>
    <col min="15870" max="15871" width="12" style="1073" customWidth="1"/>
    <col min="15872" max="15872" width="14.5703125" style="1073" customWidth="1"/>
    <col min="15873" max="15873" width="12.42578125" style="1073" customWidth="1"/>
    <col min="15874" max="15874" width="19.7109375" style="1073" customWidth="1"/>
    <col min="15875" max="15875" width="9.140625" style="1073"/>
    <col min="15876" max="15876" width="16.85546875" style="1073" customWidth="1"/>
    <col min="15877" max="15877" width="12.5703125" style="1073" customWidth="1"/>
    <col min="15878" max="15878" width="11.7109375" style="1073" customWidth="1"/>
    <col min="15879" max="15879" width="12.28515625" style="1073" customWidth="1"/>
    <col min="15880" max="16123" width="9.140625" style="1073"/>
    <col min="16124" max="16124" width="4.42578125" style="1073" customWidth="1"/>
    <col min="16125" max="16125" width="20.85546875" style="1073" customWidth="1"/>
    <col min="16126" max="16127" width="12" style="1073" customWidth="1"/>
    <col min="16128" max="16128" width="14.5703125" style="1073" customWidth="1"/>
    <col min="16129" max="16129" width="12.42578125" style="1073" customWidth="1"/>
    <col min="16130" max="16130" width="19.7109375" style="1073" customWidth="1"/>
    <col min="16131" max="16131" width="9.140625" style="1073"/>
    <col min="16132" max="16132" width="16.85546875" style="1073" customWidth="1"/>
    <col min="16133" max="16133" width="12.5703125" style="1073" customWidth="1"/>
    <col min="16134" max="16134" width="11.7109375" style="1073" customWidth="1"/>
    <col min="16135" max="16135" width="12.28515625" style="1073" customWidth="1"/>
    <col min="16136" max="16384" width="9.140625" style="1073"/>
  </cols>
  <sheetData>
    <row r="1" spans="1:20" ht="15.75">
      <c r="A1" s="553" t="s">
        <v>278</v>
      </c>
    </row>
    <row r="2" spans="1:20" ht="26.25" customHeight="1">
      <c r="A2" s="554" t="s">
        <v>279</v>
      </c>
    </row>
    <row r="5" spans="1:20" ht="38.25" customHeight="1" thickBot="1">
      <c r="A5" s="1494" t="s">
        <v>484</v>
      </c>
      <c r="B5" s="1494"/>
      <c r="C5" s="1494"/>
      <c r="D5" s="1494"/>
      <c r="E5" s="1494"/>
      <c r="F5" s="1494"/>
      <c r="H5" s="631" t="s">
        <v>305</v>
      </c>
    </row>
    <row r="6" spans="1:20" ht="15.75" customHeight="1" thickBot="1">
      <c r="A6" s="1495" t="s">
        <v>144</v>
      </c>
      <c r="B6" s="1497" t="s">
        <v>487</v>
      </c>
      <c r="C6" s="1498"/>
      <c r="D6" s="1499"/>
      <c r="E6" s="1500" t="s">
        <v>488</v>
      </c>
      <c r="F6" s="1502" t="s">
        <v>489</v>
      </c>
    </row>
    <row r="7" spans="1:20" ht="21" customHeight="1" thickBot="1">
      <c r="A7" s="1496"/>
      <c r="B7" s="1087" t="s">
        <v>286</v>
      </c>
      <c r="C7" s="1087" t="s">
        <v>294</v>
      </c>
      <c r="D7" s="1087" t="s">
        <v>295</v>
      </c>
      <c r="E7" s="1501"/>
      <c r="F7" s="1503"/>
    </row>
    <row r="8" spans="1:20" ht="17.25" customHeight="1" thickBot="1">
      <c r="A8" s="826" t="s">
        <v>145</v>
      </c>
      <c r="B8" s="1222">
        <v>1654.8230000000001</v>
      </c>
      <c r="C8" s="714">
        <v>345.483</v>
      </c>
      <c r="D8" s="859">
        <f t="shared" ref="D8:D13" si="0">(C8/B8)*100</f>
        <v>20.877338543155368</v>
      </c>
      <c r="E8" s="714">
        <v>2114.3339999999998</v>
      </c>
      <c r="F8" s="859">
        <f t="shared" ref="F8:F13" si="1">((B8-E8)/E8)*100</f>
        <v>-21.733132040633116</v>
      </c>
      <c r="H8" s="659" t="s">
        <v>146</v>
      </c>
    </row>
    <row r="9" spans="1:20" ht="18" customHeight="1" thickBot="1">
      <c r="A9" s="827" t="s">
        <v>147</v>
      </c>
      <c r="B9" s="1222">
        <v>4956</v>
      </c>
      <c r="C9" s="715">
        <v>877</v>
      </c>
      <c r="D9" s="860">
        <f t="shared" si="0"/>
        <v>17.695722356739303</v>
      </c>
      <c r="E9" s="715">
        <v>6038</v>
      </c>
      <c r="F9" s="860">
        <f t="shared" si="1"/>
        <v>-17.919841006955945</v>
      </c>
      <c r="H9" s="630">
        <f>B9-E9</f>
        <v>-1082</v>
      </c>
      <c r="O9" s="106"/>
      <c r="P9" s="106"/>
      <c r="Q9" s="106"/>
      <c r="R9" s="106"/>
      <c r="S9" s="106"/>
      <c r="T9" s="106"/>
    </row>
    <row r="10" spans="1:20" ht="15" customHeight="1" thickBot="1">
      <c r="A10" s="828" t="s">
        <v>280</v>
      </c>
      <c r="B10" s="1222">
        <v>1059</v>
      </c>
      <c r="C10" s="1048">
        <v>0</v>
      </c>
      <c r="D10" s="860">
        <f t="shared" si="0"/>
        <v>0</v>
      </c>
      <c r="E10" s="717">
        <v>1760</v>
      </c>
      <c r="F10" s="860">
        <f t="shared" si="1"/>
        <v>-39.829545454545453</v>
      </c>
      <c r="O10" s="106"/>
      <c r="P10" s="106"/>
      <c r="Q10" s="106"/>
      <c r="R10" s="106"/>
      <c r="S10" s="106"/>
      <c r="T10" s="106"/>
    </row>
    <row r="11" spans="1:20" ht="17.25" customHeight="1" thickBot="1">
      <c r="A11" s="827" t="s">
        <v>148</v>
      </c>
      <c r="B11" s="1222">
        <v>36792.758999999998</v>
      </c>
      <c r="C11" s="718">
        <v>3334.7840000000001</v>
      </c>
      <c r="D11" s="861">
        <f t="shared" si="0"/>
        <v>9.0636964735370906</v>
      </c>
      <c r="E11" s="718">
        <v>45904.466</v>
      </c>
      <c r="F11" s="861">
        <f t="shared" si="1"/>
        <v>-19.849282202738188</v>
      </c>
      <c r="J11" s="823"/>
      <c r="O11" s="106"/>
      <c r="P11" s="106"/>
      <c r="Q11" s="106"/>
      <c r="R11" s="106"/>
      <c r="S11" s="106"/>
      <c r="T11" s="106"/>
    </row>
    <row r="12" spans="1:20" ht="15" customHeight="1" thickBot="1">
      <c r="A12" s="826" t="s">
        <v>149</v>
      </c>
      <c r="B12" s="1222">
        <v>14474.962</v>
      </c>
      <c r="C12" s="714">
        <v>4042.8270000000002</v>
      </c>
      <c r="D12" s="860">
        <f t="shared" si="0"/>
        <v>27.929793528991649</v>
      </c>
      <c r="E12" s="714">
        <v>18441.825000000001</v>
      </c>
      <c r="F12" s="860">
        <f t="shared" si="1"/>
        <v>-21.510143383314833</v>
      </c>
      <c r="O12" s="106"/>
      <c r="P12" s="106"/>
      <c r="Q12" s="106"/>
      <c r="R12" s="106"/>
      <c r="S12" s="106"/>
      <c r="T12" s="106"/>
    </row>
    <row r="13" spans="1:20" ht="15" customHeight="1" thickBot="1">
      <c r="A13" s="826" t="s">
        <v>150</v>
      </c>
      <c r="B13" s="1222">
        <f>B11+B12</f>
        <v>51267.720999999998</v>
      </c>
      <c r="C13" s="714">
        <f>C11+C12</f>
        <v>7377.6110000000008</v>
      </c>
      <c r="D13" s="862">
        <f t="shared" si="0"/>
        <v>14.390362700148113</v>
      </c>
      <c r="E13" s="714">
        <f>E11+E12</f>
        <v>64346.290999999997</v>
      </c>
      <c r="F13" s="862">
        <f t="shared" si="1"/>
        <v>-20.325289611486699</v>
      </c>
      <c r="O13" s="106"/>
      <c r="P13" s="106"/>
      <c r="Q13" s="106"/>
      <c r="R13" s="106"/>
      <c r="S13" s="106"/>
      <c r="T13" s="106"/>
    </row>
    <row r="14" spans="1:20">
      <c r="E14" s="1039"/>
      <c r="O14" s="106"/>
      <c r="P14" s="106"/>
      <c r="Q14" s="106"/>
      <c r="R14" s="106"/>
      <c r="S14" s="106"/>
      <c r="T14" s="106"/>
    </row>
    <row r="15" spans="1:20">
      <c r="L15" s="106"/>
      <c r="M15" s="106"/>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494" t="s">
        <v>490</v>
      </c>
      <c r="B18" s="1494"/>
      <c r="C18" s="1494"/>
      <c r="D18" s="1494"/>
      <c r="E18" s="1494"/>
      <c r="F18" s="1494"/>
      <c r="L18" s="106"/>
      <c r="M18" s="106"/>
      <c r="O18" s="106"/>
      <c r="P18" s="106"/>
      <c r="Q18" s="106"/>
      <c r="R18" s="106"/>
      <c r="S18" s="106"/>
      <c r="T18" s="106"/>
    </row>
    <row r="19" spans="1:20" ht="16.5" customHeight="1" thickBot="1">
      <c r="A19" s="1505" t="s">
        <v>151</v>
      </c>
      <c r="B19" s="1497" t="s">
        <v>487</v>
      </c>
      <c r="C19" s="1498"/>
      <c r="D19" s="1499"/>
      <c r="E19" s="1500" t="s">
        <v>488</v>
      </c>
      <c r="F19" s="1502" t="s">
        <v>489</v>
      </c>
      <c r="O19" s="106"/>
      <c r="P19" s="106"/>
      <c r="Q19" s="106"/>
      <c r="R19" s="106"/>
      <c r="S19" s="106"/>
      <c r="T19" s="106"/>
    </row>
    <row r="20" spans="1:20" ht="21" customHeight="1" thickBot="1">
      <c r="A20" s="1506"/>
      <c r="B20" s="825" t="s">
        <v>286</v>
      </c>
      <c r="C20" s="825" t="s">
        <v>410</v>
      </c>
      <c r="D20" s="825" t="s">
        <v>411</v>
      </c>
      <c r="E20" s="1501"/>
      <c r="F20" s="1503"/>
      <c r="L20" s="106"/>
      <c r="M20" s="106"/>
      <c r="O20" s="106"/>
      <c r="P20" s="106"/>
      <c r="Q20" s="106"/>
      <c r="R20" s="106"/>
      <c r="S20" s="106"/>
      <c r="T20" s="106"/>
    </row>
    <row r="21" spans="1:20" ht="15.75" thickBot="1">
      <c r="A21" s="555" t="s">
        <v>145</v>
      </c>
      <c r="B21" s="1222">
        <v>5451.973</v>
      </c>
      <c r="C21" s="719">
        <v>0</v>
      </c>
      <c r="D21" s="859">
        <f t="shared" ref="D21:D26" si="2">(C21/B21)*100</f>
        <v>0</v>
      </c>
      <c r="E21" s="714">
        <v>5641.415</v>
      </c>
      <c r="F21" s="859">
        <f t="shared" ref="F21:F26" si="3">((B21-E21)/E21)*100</f>
        <v>-3.3580582176634768</v>
      </c>
      <c r="H21" s="659" t="s">
        <v>152</v>
      </c>
      <c r="L21" s="106"/>
      <c r="M21" s="106"/>
      <c r="O21" s="106"/>
      <c r="P21" s="106"/>
      <c r="Q21" s="106"/>
      <c r="R21" s="106"/>
      <c r="S21" s="106"/>
      <c r="T21" s="106"/>
    </row>
    <row r="22" spans="1:20" ht="15.75" thickBot="1">
      <c r="A22" s="555" t="s">
        <v>147</v>
      </c>
      <c r="B22" s="1222">
        <v>23856</v>
      </c>
      <c r="C22" s="719">
        <v>0</v>
      </c>
      <c r="D22" s="860">
        <f t="shared" si="2"/>
        <v>0</v>
      </c>
      <c r="E22" s="714">
        <v>19902</v>
      </c>
      <c r="F22" s="860">
        <f t="shared" si="3"/>
        <v>19.86735001507386</v>
      </c>
      <c r="H22" s="630">
        <f>B22-E22</f>
        <v>3954</v>
      </c>
      <c r="O22" s="106"/>
      <c r="P22" s="106"/>
      <c r="Q22" s="106"/>
      <c r="R22" s="106"/>
      <c r="S22" s="106"/>
      <c r="T22" s="106"/>
    </row>
    <row r="23" spans="1:20" ht="15.75" thickBot="1">
      <c r="A23" s="556" t="s">
        <v>280</v>
      </c>
      <c r="B23" s="1222">
        <v>6928</v>
      </c>
      <c r="C23" s="720">
        <v>0</v>
      </c>
      <c r="D23" s="860">
        <f t="shared" si="2"/>
        <v>0</v>
      </c>
      <c r="E23" s="717">
        <v>4029</v>
      </c>
      <c r="F23" s="860">
        <f t="shared" si="3"/>
        <v>71.953338297344246</v>
      </c>
      <c r="O23" s="106"/>
      <c r="P23" s="106"/>
      <c r="Q23" s="106"/>
      <c r="R23" s="106"/>
      <c r="S23" s="106"/>
      <c r="T23" s="106"/>
    </row>
    <row r="24" spans="1:20" ht="15.75" thickBot="1">
      <c r="A24" s="555" t="s">
        <v>148</v>
      </c>
      <c r="B24" s="1222">
        <v>2636.1559999999999</v>
      </c>
      <c r="C24" s="721">
        <v>68.350999999999999</v>
      </c>
      <c r="D24" s="861">
        <f t="shared" si="2"/>
        <v>2.5928283455152124</v>
      </c>
      <c r="E24" s="714">
        <v>2836.1529999999998</v>
      </c>
      <c r="F24" s="861">
        <f t="shared" si="3"/>
        <v>-7.0516999611798044</v>
      </c>
      <c r="O24" s="106"/>
      <c r="P24" s="106"/>
      <c r="Q24" s="106"/>
      <c r="R24" s="106"/>
      <c r="S24" s="106"/>
      <c r="T24" s="106"/>
    </row>
    <row r="25" spans="1:20" ht="15.75" thickBot="1">
      <c r="A25" s="555" t="s">
        <v>149</v>
      </c>
      <c r="B25" s="1222">
        <v>2636.1559999999999</v>
      </c>
      <c r="C25" s="721">
        <v>15.218999999999999</v>
      </c>
      <c r="D25" s="860">
        <f t="shared" si="2"/>
        <v>0.5773178825532328</v>
      </c>
      <c r="E25" s="714">
        <v>1038.171</v>
      </c>
      <c r="F25" s="860">
        <f t="shared" si="3"/>
        <v>153.92310130026746</v>
      </c>
      <c r="O25" s="106"/>
      <c r="P25" s="106"/>
      <c r="Q25" s="106"/>
      <c r="R25" s="106"/>
      <c r="S25" s="106"/>
      <c r="T25" s="106"/>
    </row>
    <row r="26" spans="1:20" ht="15.75" thickBot="1">
      <c r="A26" s="555" t="s">
        <v>150</v>
      </c>
      <c r="B26" s="1222">
        <f>B24+B25</f>
        <v>5272.3119999999999</v>
      </c>
      <c r="C26" s="722">
        <f>C24+C25</f>
        <v>83.57</v>
      </c>
      <c r="D26" s="862">
        <f t="shared" si="2"/>
        <v>1.5850731140342225</v>
      </c>
      <c r="E26" s="714">
        <f>E24+E25</f>
        <v>3874.3239999999996</v>
      </c>
      <c r="F26" s="862">
        <f t="shared" si="3"/>
        <v>36.083404485530906</v>
      </c>
      <c r="O26" s="106"/>
      <c r="P26" s="106"/>
      <c r="Q26" s="106"/>
      <c r="R26" s="106"/>
      <c r="S26" s="106"/>
      <c r="T26" s="106"/>
    </row>
    <row r="27" spans="1:20" ht="16.5" customHeight="1">
      <c r="A27" s="1507"/>
      <c r="B27" s="1507"/>
      <c r="C27" s="1507"/>
      <c r="D27" s="1507"/>
      <c r="E27" s="1507"/>
      <c r="F27" s="1507"/>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23"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s="558"/>
      <c r="F30" s="558"/>
      <c r="G30" s="558"/>
      <c r="H30" s="106"/>
      <c r="I30" s="106"/>
      <c r="J30" s="106"/>
      <c r="K30" s="106"/>
      <c r="L30" s="106"/>
      <c r="M30" s="106"/>
      <c r="N30" s="106"/>
      <c r="O30" s="106"/>
      <c r="P30" s="106"/>
      <c r="Q30" s="106"/>
      <c r="R30" s="106"/>
      <c r="S30" s="106"/>
      <c r="T30" s="106"/>
    </row>
    <row r="31" spans="1:20">
      <c r="A31" s="560"/>
      <c r="B31" s="569"/>
      <c r="C31" s="558"/>
      <c r="D31" s="570"/>
      <c r="E31" s="571"/>
      <c r="F31" s="558"/>
      <c r="G31" s="558"/>
      <c r="H31" s="106"/>
      <c r="I31" s="106"/>
      <c r="J31" s="106"/>
      <c r="K31" s="106"/>
      <c r="L31" s="106"/>
      <c r="M31" s="106"/>
      <c r="N31" s="106"/>
      <c r="O31" s="106"/>
      <c r="P31" s="106"/>
      <c r="Q31" s="106"/>
      <c r="R31" s="106"/>
      <c r="S31" s="106"/>
      <c r="T31" s="106"/>
    </row>
    <row r="32" spans="1:20">
      <c r="A32" s="563"/>
      <c r="B32" s="558"/>
      <c r="C32" s="1504"/>
      <c r="D32" s="1504"/>
      <c r="E32" s="558"/>
      <c r="F32" s="558"/>
      <c r="G32" s="558"/>
      <c r="H32" s="106"/>
      <c r="I32" s="106"/>
      <c r="J32" s="106"/>
      <c r="K32" s="106"/>
      <c r="L32" s="106"/>
      <c r="M32" s="106"/>
      <c r="N32" s="106"/>
      <c r="O32" s="106"/>
      <c r="P32" s="106"/>
      <c r="Q32" s="106"/>
      <c r="R32" s="106"/>
      <c r="S32" s="106"/>
      <c r="T32" s="106"/>
    </row>
    <row r="33" spans="1:20">
      <c r="A33" s="558"/>
      <c r="B33" s="570"/>
      <c r="C33" s="558"/>
      <c r="D33" s="558"/>
      <c r="E33" s="558"/>
      <c r="F33" s="558"/>
      <c r="G33" s="558"/>
      <c r="H33" s="106"/>
      <c r="I33" s="106"/>
      <c r="J33" s="106"/>
      <c r="K33" s="106"/>
      <c r="L33" s="106"/>
      <c r="M33" s="106"/>
      <c r="N33" s="106"/>
      <c r="O33" s="106"/>
      <c r="P33" s="106"/>
      <c r="Q33" s="106"/>
      <c r="R33" s="106"/>
      <c r="S33" s="106"/>
      <c r="T33" s="106"/>
    </row>
    <row r="34" spans="1:20" ht="15.75">
      <c r="A34" s="565"/>
      <c r="B34" s="570"/>
      <c r="C34" s="567"/>
      <c r="D34" s="106"/>
      <c r="E34" s="106"/>
      <c r="F34" s="558"/>
      <c r="G34" s="558"/>
      <c r="H34" s="106"/>
      <c r="I34" s="106"/>
      <c r="J34" s="106"/>
      <c r="K34" s="106"/>
      <c r="L34" s="106"/>
      <c r="M34" s="106"/>
      <c r="N34" s="106"/>
      <c r="O34" s="106"/>
      <c r="P34" s="106"/>
      <c r="Q34" s="106"/>
      <c r="R34" s="106"/>
      <c r="S34" s="106"/>
      <c r="T34" s="106"/>
    </row>
    <row r="35" spans="1:20">
      <c r="A35" s="558"/>
      <c r="B35" s="572"/>
      <c r="C35" s="558"/>
      <c r="D35" s="106"/>
      <c r="E35" s="106"/>
      <c r="F35" s="558">
        <v>117257673</v>
      </c>
      <c r="G35" s="558"/>
      <c r="H35" s="106">
        <f>F35/1000</f>
        <v>117257.673</v>
      </c>
      <c r="I35" s="106"/>
      <c r="J35" s="106"/>
      <c r="K35" s="106"/>
      <c r="L35" s="106"/>
      <c r="M35" s="106"/>
      <c r="N35" s="106"/>
      <c r="O35" s="106"/>
      <c r="P35" s="106"/>
      <c r="Q35" s="106"/>
      <c r="R35" s="106"/>
      <c r="S35" s="106"/>
      <c r="T35" s="106"/>
    </row>
    <row r="36" spans="1:20">
      <c r="A36" s="559"/>
      <c r="B36" s="572"/>
      <c r="C36" s="558"/>
      <c r="D36" s="106"/>
      <c r="E36" s="106"/>
      <c r="F36" s="558"/>
      <c r="G36" s="558"/>
      <c r="H36" s="106"/>
      <c r="I36" s="106"/>
      <c r="J36" s="106"/>
      <c r="K36" s="106"/>
      <c r="L36" s="106"/>
      <c r="M36" s="10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504"/>
      <c r="C43" s="1504"/>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R53" sqref="R53"/>
    </sheetView>
  </sheetViews>
  <sheetFormatPr defaultRowHeight="12.75"/>
  <cols>
    <col min="1" max="1" width="21.7109375" style="1073" customWidth="1"/>
    <col min="2" max="2" width="11.140625" style="1073" customWidth="1"/>
    <col min="3" max="3" width="12.140625" style="1073" customWidth="1"/>
    <col min="4" max="4" width="8.85546875" style="1073" bestFit="1" customWidth="1"/>
    <col min="5" max="5" width="3" style="1073" customWidth="1"/>
    <col min="6" max="6" width="20.28515625" style="1073" customWidth="1"/>
    <col min="7" max="7" width="10.5703125" style="1073" customWidth="1"/>
    <col min="8" max="8" width="9.85546875" style="823" bestFit="1" customWidth="1"/>
    <col min="9" max="9" width="8.85546875" style="1073" bestFit="1" customWidth="1"/>
    <col min="10" max="10" width="2.85546875" style="1073" customWidth="1"/>
    <col min="11" max="11" width="19.85546875" style="1073" customWidth="1"/>
    <col min="12" max="12" width="12.140625" style="1073" customWidth="1"/>
    <col min="13" max="13" width="11.7109375" style="1073" customWidth="1"/>
    <col min="14" max="14" width="8.85546875" style="1073" bestFit="1" customWidth="1"/>
    <col min="15" max="15" width="4.42578125" style="1073" customWidth="1"/>
    <col min="16" max="16" width="16.7109375" style="1073" customWidth="1"/>
    <col min="17" max="17" width="12.42578125" style="1073" customWidth="1"/>
    <col min="18" max="18" width="15" style="1073" customWidth="1"/>
    <col min="19" max="19" width="8.85546875" style="1073" bestFit="1" customWidth="1"/>
    <col min="20" max="252" width="9.140625" style="1073"/>
    <col min="253" max="253" width="5" style="1073" customWidth="1"/>
    <col min="254" max="254" width="17.7109375" style="1073" customWidth="1"/>
    <col min="255" max="255" width="13.85546875" style="1073" customWidth="1"/>
    <col min="256" max="256" width="13.140625" style="1073" customWidth="1"/>
    <col min="257" max="257" width="12.28515625" style="1073" customWidth="1"/>
    <col min="258" max="258" width="3" style="1073" customWidth="1"/>
    <col min="259" max="259" width="20.28515625" style="1073" customWidth="1"/>
    <col min="260" max="260" width="12.5703125" style="1073" customWidth="1"/>
    <col min="261" max="261" width="11.7109375" style="1073" customWidth="1"/>
    <col min="262" max="262" width="9.140625" style="1073"/>
    <col min="263" max="263" width="2.85546875" style="1073" customWidth="1"/>
    <col min="264" max="264" width="18.5703125" style="1073" customWidth="1"/>
    <col min="265" max="265" width="14.42578125" style="1073" customWidth="1"/>
    <col min="266" max="266" width="13.7109375" style="1073" customWidth="1"/>
    <col min="267" max="267" width="10.140625" style="1073" customWidth="1"/>
    <col min="268" max="268" width="4.42578125" style="1073" customWidth="1"/>
    <col min="269" max="269" width="24" style="1073" customWidth="1"/>
    <col min="270" max="270" width="13.140625" style="1073" customWidth="1"/>
    <col min="271" max="271" width="13" style="1073" customWidth="1"/>
    <col min="272" max="272" width="10.42578125" style="1073" customWidth="1"/>
    <col min="273" max="508" width="9.140625" style="1073"/>
    <col min="509" max="509" width="5" style="1073" customWidth="1"/>
    <col min="510" max="510" width="17.7109375" style="1073" customWidth="1"/>
    <col min="511" max="511" width="13.85546875" style="1073" customWidth="1"/>
    <col min="512" max="512" width="13.140625" style="1073" customWidth="1"/>
    <col min="513" max="513" width="12.28515625" style="1073" customWidth="1"/>
    <col min="514" max="514" width="3" style="1073" customWidth="1"/>
    <col min="515" max="515" width="20.28515625" style="1073" customWidth="1"/>
    <col min="516" max="516" width="12.5703125" style="1073" customWidth="1"/>
    <col min="517" max="517" width="11.7109375" style="1073" customWidth="1"/>
    <col min="518" max="518" width="9.140625" style="1073"/>
    <col min="519" max="519" width="2.85546875" style="1073" customWidth="1"/>
    <col min="520" max="520" width="18.5703125" style="1073" customWidth="1"/>
    <col min="521" max="521" width="14.42578125" style="1073" customWidth="1"/>
    <col min="522" max="522" width="13.7109375" style="1073" customWidth="1"/>
    <col min="523" max="523" width="10.140625" style="1073" customWidth="1"/>
    <col min="524" max="524" width="4.42578125" style="1073" customWidth="1"/>
    <col min="525" max="525" width="24" style="1073" customWidth="1"/>
    <col min="526" max="526" width="13.140625" style="1073" customWidth="1"/>
    <col min="527" max="527" width="13" style="1073" customWidth="1"/>
    <col min="528" max="528" width="10.42578125" style="1073" customWidth="1"/>
    <col min="529" max="764" width="9.140625" style="1073"/>
    <col min="765" max="765" width="5" style="1073" customWidth="1"/>
    <col min="766" max="766" width="17.7109375" style="1073" customWidth="1"/>
    <col min="767" max="767" width="13.85546875" style="1073" customWidth="1"/>
    <col min="768" max="768" width="13.140625" style="1073" customWidth="1"/>
    <col min="769" max="769" width="12.28515625" style="1073" customWidth="1"/>
    <col min="770" max="770" width="3" style="1073" customWidth="1"/>
    <col min="771" max="771" width="20.28515625" style="1073" customWidth="1"/>
    <col min="772" max="772" width="12.5703125" style="1073" customWidth="1"/>
    <col min="773" max="773" width="11.7109375" style="1073" customWidth="1"/>
    <col min="774" max="774" width="9.140625" style="1073"/>
    <col min="775" max="775" width="2.85546875" style="1073" customWidth="1"/>
    <col min="776" max="776" width="18.5703125" style="1073" customWidth="1"/>
    <col min="777" max="777" width="14.42578125" style="1073" customWidth="1"/>
    <col min="778" max="778" width="13.7109375" style="1073" customWidth="1"/>
    <col min="779" max="779" width="10.140625" style="1073" customWidth="1"/>
    <col min="780" max="780" width="4.42578125" style="1073" customWidth="1"/>
    <col min="781" max="781" width="24" style="1073" customWidth="1"/>
    <col min="782" max="782" width="13.140625" style="1073" customWidth="1"/>
    <col min="783" max="783" width="13" style="1073" customWidth="1"/>
    <col min="784" max="784" width="10.42578125" style="1073" customWidth="1"/>
    <col min="785" max="1020" width="9.140625" style="1073"/>
    <col min="1021" max="1021" width="5" style="1073" customWidth="1"/>
    <col min="1022" max="1022" width="17.7109375" style="1073" customWidth="1"/>
    <col min="1023" max="1023" width="13.85546875" style="1073" customWidth="1"/>
    <col min="1024" max="1024" width="13.140625" style="1073" customWidth="1"/>
    <col min="1025" max="1025" width="12.28515625" style="1073" customWidth="1"/>
    <col min="1026" max="1026" width="3" style="1073" customWidth="1"/>
    <col min="1027" max="1027" width="20.28515625" style="1073" customWidth="1"/>
    <col min="1028" max="1028" width="12.5703125" style="1073" customWidth="1"/>
    <col min="1029" max="1029" width="11.7109375" style="1073" customWidth="1"/>
    <col min="1030" max="1030" width="9.140625" style="1073"/>
    <col min="1031" max="1031" width="2.85546875" style="1073" customWidth="1"/>
    <col min="1032" max="1032" width="18.5703125" style="1073" customWidth="1"/>
    <col min="1033" max="1033" width="14.42578125" style="1073" customWidth="1"/>
    <col min="1034" max="1034" width="13.7109375" style="1073" customWidth="1"/>
    <col min="1035" max="1035" width="10.140625" style="1073" customWidth="1"/>
    <col min="1036" max="1036" width="4.42578125" style="1073" customWidth="1"/>
    <col min="1037" max="1037" width="24" style="1073" customWidth="1"/>
    <col min="1038" max="1038" width="13.140625" style="1073" customWidth="1"/>
    <col min="1039" max="1039" width="13" style="1073" customWidth="1"/>
    <col min="1040" max="1040" width="10.42578125" style="1073" customWidth="1"/>
    <col min="1041" max="1276" width="9.140625" style="1073"/>
    <col min="1277" max="1277" width="5" style="1073" customWidth="1"/>
    <col min="1278" max="1278" width="17.7109375" style="1073" customWidth="1"/>
    <col min="1279" max="1279" width="13.85546875" style="1073" customWidth="1"/>
    <col min="1280" max="1280" width="13.140625" style="1073" customWidth="1"/>
    <col min="1281" max="1281" width="12.28515625" style="1073" customWidth="1"/>
    <col min="1282" max="1282" width="3" style="1073" customWidth="1"/>
    <col min="1283" max="1283" width="20.28515625" style="1073" customWidth="1"/>
    <col min="1284" max="1284" width="12.5703125" style="1073" customWidth="1"/>
    <col min="1285" max="1285" width="11.7109375" style="1073" customWidth="1"/>
    <col min="1286" max="1286" width="9.140625" style="1073"/>
    <col min="1287" max="1287" width="2.85546875" style="1073" customWidth="1"/>
    <col min="1288" max="1288" width="18.5703125" style="1073" customWidth="1"/>
    <col min="1289" max="1289" width="14.42578125" style="1073" customWidth="1"/>
    <col min="1290" max="1290" width="13.7109375" style="1073" customWidth="1"/>
    <col min="1291" max="1291" width="10.140625" style="1073" customWidth="1"/>
    <col min="1292" max="1292" width="4.42578125" style="1073" customWidth="1"/>
    <col min="1293" max="1293" width="24" style="1073" customWidth="1"/>
    <col min="1294" max="1294" width="13.140625" style="1073" customWidth="1"/>
    <col min="1295" max="1295" width="13" style="1073" customWidth="1"/>
    <col min="1296" max="1296" width="10.42578125" style="1073" customWidth="1"/>
    <col min="1297" max="1532" width="9.140625" style="1073"/>
    <col min="1533" max="1533" width="5" style="1073" customWidth="1"/>
    <col min="1534" max="1534" width="17.7109375" style="1073" customWidth="1"/>
    <col min="1535" max="1535" width="13.85546875" style="1073" customWidth="1"/>
    <col min="1536" max="1536" width="13.140625" style="1073" customWidth="1"/>
    <col min="1537" max="1537" width="12.28515625" style="1073" customWidth="1"/>
    <col min="1538" max="1538" width="3" style="1073" customWidth="1"/>
    <col min="1539" max="1539" width="20.28515625" style="1073" customWidth="1"/>
    <col min="1540" max="1540" width="12.5703125" style="1073" customWidth="1"/>
    <col min="1541" max="1541" width="11.7109375" style="1073" customWidth="1"/>
    <col min="1542" max="1542" width="9.140625" style="1073"/>
    <col min="1543" max="1543" width="2.85546875" style="1073" customWidth="1"/>
    <col min="1544" max="1544" width="18.5703125" style="1073" customWidth="1"/>
    <col min="1545" max="1545" width="14.42578125" style="1073" customWidth="1"/>
    <col min="1546" max="1546" width="13.7109375" style="1073" customWidth="1"/>
    <col min="1547" max="1547" width="10.140625" style="1073" customWidth="1"/>
    <col min="1548" max="1548" width="4.42578125" style="1073" customWidth="1"/>
    <col min="1549" max="1549" width="24" style="1073" customWidth="1"/>
    <col min="1550" max="1550" width="13.140625" style="1073" customWidth="1"/>
    <col min="1551" max="1551" width="13" style="1073" customWidth="1"/>
    <col min="1552" max="1552" width="10.42578125" style="1073" customWidth="1"/>
    <col min="1553" max="1788" width="9.140625" style="1073"/>
    <col min="1789" max="1789" width="5" style="1073" customWidth="1"/>
    <col min="1790" max="1790" width="17.7109375" style="1073" customWidth="1"/>
    <col min="1791" max="1791" width="13.85546875" style="1073" customWidth="1"/>
    <col min="1792" max="1792" width="13.140625" style="1073" customWidth="1"/>
    <col min="1793" max="1793" width="12.28515625" style="1073" customWidth="1"/>
    <col min="1794" max="1794" width="3" style="1073" customWidth="1"/>
    <col min="1795" max="1795" width="20.28515625" style="1073" customWidth="1"/>
    <col min="1796" max="1796" width="12.5703125" style="1073" customWidth="1"/>
    <col min="1797" max="1797" width="11.7109375" style="1073" customWidth="1"/>
    <col min="1798" max="1798" width="9.140625" style="1073"/>
    <col min="1799" max="1799" width="2.85546875" style="1073" customWidth="1"/>
    <col min="1800" max="1800" width="18.5703125" style="1073" customWidth="1"/>
    <col min="1801" max="1801" width="14.42578125" style="1073" customWidth="1"/>
    <col min="1802" max="1802" width="13.7109375" style="1073" customWidth="1"/>
    <col min="1803" max="1803" width="10.140625" style="1073" customWidth="1"/>
    <col min="1804" max="1804" width="4.42578125" style="1073" customWidth="1"/>
    <col min="1805" max="1805" width="24" style="1073" customWidth="1"/>
    <col min="1806" max="1806" width="13.140625" style="1073" customWidth="1"/>
    <col min="1807" max="1807" width="13" style="1073" customWidth="1"/>
    <col min="1808" max="1808" width="10.42578125" style="1073" customWidth="1"/>
    <col min="1809" max="2044" width="9.140625" style="1073"/>
    <col min="2045" max="2045" width="5" style="1073" customWidth="1"/>
    <col min="2046" max="2046" width="17.7109375" style="1073" customWidth="1"/>
    <col min="2047" max="2047" width="13.85546875" style="1073" customWidth="1"/>
    <col min="2048" max="2048" width="13.140625" style="1073" customWidth="1"/>
    <col min="2049" max="2049" width="12.28515625" style="1073" customWidth="1"/>
    <col min="2050" max="2050" width="3" style="1073" customWidth="1"/>
    <col min="2051" max="2051" width="20.28515625" style="1073" customWidth="1"/>
    <col min="2052" max="2052" width="12.5703125" style="1073" customWidth="1"/>
    <col min="2053" max="2053" width="11.7109375" style="1073" customWidth="1"/>
    <col min="2054" max="2054" width="9.140625" style="1073"/>
    <col min="2055" max="2055" width="2.85546875" style="1073" customWidth="1"/>
    <col min="2056" max="2056" width="18.5703125" style="1073" customWidth="1"/>
    <col min="2057" max="2057" width="14.42578125" style="1073" customWidth="1"/>
    <col min="2058" max="2058" width="13.7109375" style="1073" customWidth="1"/>
    <col min="2059" max="2059" width="10.140625" style="1073" customWidth="1"/>
    <col min="2060" max="2060" width="4.42578125" style="1073" customWidth="1"/>
    <col min="2061" max="2061" width="24" style="1073" customWidth="1"/>
    <col min="2062" max="2062" width="13.140625" style="1073" customWidth="1"/>
    <col min="2063" max="2063" width="13" style="1073" customWidth="1"/>
    <col min="2064" max="2064" width="10.42578125" style="1073" customWidth="1"/>
    <col min="2065" max="2300" width="9.140625" style="1073"/>
    <col min="2301" max="2301" width="5" style="1073" customWidth="1"/>
    <col min="2302" max="2302" width="17.7109375" style="1073" customWidth="1"/>
    <col min="2303" max="2303" width="13.85546875" style="1073" customWidth="1"/>
    <col min="2304" max="2304" width="13.140625" style="1073" customWidth="1"/>
    <col min="2305" max="2305" width="12.28515625" style="1073" customWidth="1"/>
    <col min="2306" max="2306" width="3" style="1073" customWidth="1"/>
    <col min="2307" max="2307" width="20.28515625" style="1073" customWidth="1"/>
    <col min="2308" max="2308" width="12.5703125" style="1073" customWidth="1"/>
    <col min="2309" max="2309" width="11.7109375" style="1073" customWidth="1"/>
    <col min="2310" max="2310" width="9.140625" style="1073"/>
    <col min="2311" max="2311" width="2.85546875" style="1073" customWidth="1"/>
    <col min="2312" max="2312" width="18.5703125" style="1073" customWidth="1"/>
    <col min="2313" max="2313" width="14.42578125" style="1073" customWidth="1"/>
    <col min="2314" max="2314" width="13.7109375" style="1073" customWidth="1"/>
    <col min="2315" max="2315" width="10.140625" style="1073" customWidth="1"/>
    <col min="2316" max="2316" width="4.42578125" style="1073" customWidth="1"/>
    <col min="2317" max="2317" width="24" style="1073" customWidth="1"/>
    <col min="2318" max="2318" width="13.140625" style="1073" customWidth="1"/>
    <col min="2319" max="2319" width="13" style="1073" customWidth="1"/>
    <col min="2320" max="2320" width="10.42578125" style="1073" customWidth="1"/>
    <col min="2321" max="2556" width="9.140625" style="1073"/>
    <col min="2557" max="2557" width="5" style="1073" customWidth="1"/>
    <col min="2558" max="2558" width="17.7109375" style="1073" customWidth="1"/>
    <col min="2559" max="2559" width="13.85546875" style="1073" customWidth="1"/>
    <col min="2560" max="2560" width="13.140625" style="1073" customWidth="1"/>
    <col min="2561" max="2561" width="12.28515625" style="1073" customWidth="1"/>
    <col min="2562" max="2562" width="3" style="1073" customWidth="1"/>
    <col min="2563" max="2563" width="20.28515625" style="1073" customWidth="1"/>
    <col min="2564" max="2564" width="12.5703125" style="1073" customWidth="1"/>
    <col min="2565" max="2565" width="11.7109375" style="1073" customWidth="1"/>
    <col min="2566" max="2566" width="9.140625" style="1073"/>
    <col min="2567" max="2567" width="2.85546875" style="1073" customWidth="1"/>
    <col min="2568" max="2568" width="18.5703125" style="1073" customWidth="1"/>
    <col min="2569" max="2569" width="14.42578125" style="1073" customWidth="1"/>
    <col min="2570" max="2570" width="13.7109375" style="1073" customWidth="1"/>
    <col min="2571" max="2571" width="10.140625" style="1073" customWidth="1"/>
    <col min="2572" max="2572" width="4.42578125" style="1073" customWidth="1"/>
    <col min="2573" max="2573" width="24" style="1073" customWidth="1"/>
    <col min="2574" max="2574" width="13.140625" style="1073" customWidth="1"/>
    <col min="2575" max="2575" width="13" style="1073" customWidth="1"/>
    <col min="2576" max="2576" width="10.42578125" style="1073" customWidth="1"/>
    <col min="2577" max="2812" width="9.140625" style="1073"/>
    <col min="2813" max="2813" width="5" style="1073" customWidth="1"/>
    <col min="2814" max="2814" width="17.7109375" style="1073" customWidth="1"/>
    <col min="2815" max="2815" width="13.85546875" style="1073" customWidth="1"/>
    <col min="2816" max="2816" width="13.140625" style="1073" customWidth="1"/>
    <col min="2817" max="2817" width="12.28515625" style="1073" customWidth="1"/>
    <col min="2818" max="2818" width="3" style="1073" customWidth="1"/>
    <col min="2819" max="2819" width="20.28515625" style="1073" customWidth="1"/>
    <col min="2820" max="2820" width="12.5703125" style="1073" customWidth="1"/>
    <col min="2821" max="2821" width="11.7109375" style="1073" customWidth="1"/>
    <col min="2822" max="2822" width="9.140625" style="1073"/>
    <col min="2823" max="2823" width="2.85546875" style="1073" customWidth="1"/>
    <col min="2824" max="2824" width="18.5703125" style="1073" customWidth="1"/>
    <col min="2825" max="2825" width="14.42578125" style="1073" customWidth="1"/>
    <col min="2826" max="2826" width="13.7109375" style="1073" customWidth="1"/>
    <col min="2827" max="2827" width="10.140625" style="1073" customWidth="1"/>
    <col min="2828" max="2828" width="4.42578125" style="1073" customWidth="1"/>
    <col min="2829" max="2829" width="24" style="1073" customWidth="1"/>
    <col min="2830" max="2830" width="13.140625" style="1073" customWidth="1"/>
    <col min="2831" max="2831" width="13" style="1073" customWidth="1"/>
    <col min="2832" max="2832" width="10.42578125" style="1073" customWidth="1"/>
    <col min="2833" max="3068" width="9.140625" style="1073"/>
    <col min="3069" max="3069" width="5" style="1073" customWidth="1"/>
    <col min="3070" max="3070" width="17.7109375" style="1073" customWidth="1"/>
    <col min="3071" max="3071" width="13.85546875" style="1073" customWidth="1"/>
    <col min="3072" max="3072" width="13.140625" style="1073" customWidth="1"/>
    <col min="3073" max="3073" width="12.28515625" style="1073" customWidth="1"/>
    <col min="3074" max="3074" width="3" style="1073" customWidth="1"/>
    <col min="3075" max="3075" width="20.28515625" style="1073" customWidth="1"/>
    <col min="3076" max="3076" width="12.5703125" style="1073" customWidth="1"/>
    <col min="3077" max="3077" width="11.7109375" style="1073" customWidth="1"/>
    <col min="3078" max="3078" width="9.140625" style="1073"/>
    <col min="3079" max="3079" width="2.85546875" style="1073" customWidth="1"/>
    <col min="3080" max="3080" width="18.5703125" style="1073" customWidth="1"/>
    <col min="3081" max="3081" width="14.42578125" style="1073" customWidth="1"/>
    <col min="3082" max="3082" width="13.7109375" style="1073" customWidth="1"/>
    <col min="3083" max="3083" width="10.140625" style="1073" customWidth="1"/>
    <col min="3084" max="3084" width="4.42578125" style="1073" customWidth="1"/>
    <col min="3085" max="3085" width="24" style="1073" customWidth="1"/>
    <col min="3086" max="3086" width="13.140625" style="1073" customWidth="1"/>
    <col min="3087" max="3087" width="13" style="1073" customWidth="1"/>
    <col min="3088" max="3088" width="10.42578125" style="1073" customWidth="1"/>
    <col min="3089" max="3324" width="9.140625" style="1073"/>
    <col min="3325" max="3325" width="5" style="1073" customWidth="1"/>
    <col min="3326" max="3326" width="17.7109375" style="1073" customWidth="1"/>
    <col min="3327" max="3327" width="13.85546875" style="1073" customWidth="1"/>
    <col min="3328" max="3328" width="13.140625" style="1073" customWidth="1"/>
    <col min="3329" max="3329" width="12.28515625" style="1073" customWidth="1"/>
    <col min="3330" max="3330" width="3" style="1073" customWidth="1"/>
    <col min="3331" max="3331" width="20.28515625" style="1073" customWidth="1"/>
    <col min="3332" max="3332" width="12.5703125" style="1073" customWidth="1"/>
    <col min="3333" max="3333" width="11.7109375" style="1073" customWidth="1"/>
    <col min="3334" max="3334" width="9.140625" style="1073"/>
    <col min="3335" max="3335" width="2.85546875" style="1073" customWidth="1"/>
    <col min="3336" max="3336" width="18.5703125" style="1073" customWidth="1"/>
    <col min="3337" max="3337" width="14.42578125" style="1073" customWidth="1"/>
    <col min="3338" max="3338" width="13.7109375" style="1073" customWidth="1"/>
    <col min="3339" max="3339" width="10.140625" style="1073" customWidth="1"/>
    <col min="3340" max="3340" width="4.42578125" style="1073" customWidth="1"/>
    <col min="3341" max="3341" width="24" style="1073" customWidth="1"/>
    <col min="3342" max="3342" width="13.140625" style="1073" customWidth="1"/>
    <col min="3343" max="3343" width="13" style="1073" customWidth="1"/>
    <col min="3344" max="3344" width="10.42578125" style="1073" customWidth="1"/>
    <col min="3345" max="3580" width="9.140625" style="1073"/>
    <col min="3581" max="3581" width="5" style="1073" customWidth="1"/>
    <col min="3582" max="3582" width="17.7109375" style="1073" customWidth="1"/>
    <col min="3583" max="3583" width="13.85546875" style="1073" customWidth="1"/>
    <col min="3584" max="3584" width="13.140625" style="1073" customWidth="1"/>
    <col min="3585" max="3585" width="12.28515625" style="1073" customWidth="1"/>
    <col min="3586" max="3586" width="3" style="1073" customWidth="1"/>
    <col min="3587" max="3587" width="20.28515625" style="1073" customWidth="1"/>
    <col min="3588" max="3588" width="12.5703125" style="1073" customWidth="1"/>
    <col min="3589" max="3589" width="11.7109375" style="1073" customWidth="1"/>
    <col min="3590" max="3590" width="9.140625" style="1073"/>
    <col min="3591" max="3591" width="2.85546875" style="1073" customWidth="1"/>
    <col min="3592" max="3592" width="18.5703125" style="1073" customWidth="1"/>
    <col min="3593" max="3593" width="14.42578125" style="1073" customWidth="1"/>
    <col min="3594" max="3594" width="13.7109375" style="1073" customWidth="1"/>
    <col min="3595" max="3595" width="10.140625" style="1073" customWidth="1"/>
    <col min="3596" max="3596" width="4.42578125" style="1073" customWidth="1"/>
    <col min="3597" max="3597" width="24" style="1073" customWidth="1"/>
    <col min="3598" max="3598" width="13.140625" style="1073" customWidth="1"/>
    <col min="3599" max="3599" width="13" style="1073" customWidth="1"/>
    <col min="3600" max="3600" width="10.42578125" style="1073" customWidth="1"/>
    <col min="3601" max="3836" width="9.140625" style="1073"/>
    <col min="3837" max="3837" width="5" style="1073" customWidth="1"/>
    <col min="3838" max="3838" width="17.7109375" style="1073" customWidth="1"/>
    <col min="3839" max="3839" width="13.85546875" style="1073" customWidth="1"/>
    <col min="3840" max="3840" width="13.140625" style="1073" customWidth="1"/>
    <col min="3841" max="3841" width="12.28515625" style="1073" customWidth="1"/>
    <col min="3842" max="3842" width="3" style="1073" customWidth="1"/>
    <col min="3843" max="3843" width="20.28515625" style="1073" customWidth="1"/>
    <col min="3844" max="3844" width="12.5703125" style="1073" customWidth="1"/>
    <col min="3845" max="3845" width="11.7109375" style="1073" customWidth="1"/>
    <col min="3846" max="3846" width="9.140625" style="1073"/>
    <col min="3847" max="3847" width="2.85546875" style="1073" customWidth="1"/>
    <col min="3848" max="3848" width="18.5703125" style="1073" customWidth="1"/>
    <col min="3849" max="3849" width="14.42578125" style="1073" customWidth="1"/>
    <col min="3850" max="3850" width="13.7109375" style="1073" customWidth="1"/>
    <col min="3851" max="3851" width="10.140625" style="1073" customWidth="1"/>
    <col min="3852" max="3852" width="4.42578125" style="1073" customWidth="1"/>
    <col min="3853" max="3853" width="24" style="1073" customWidth="1"/>
    <col min="3854" max="3854" width="13.140625" style="1073" customWidth="1"/>
    <col min="3855" max="3855" width="13" style="1073" customWidth="1"/>
    <col min="3856" max="3856" width="10.42578125" style="1073" customWidth="1"/>
    <col min="3857" max="4092" width="9.140625" style="1073"/>
    <col min="4093" max="4093" width="5" style="1073" customWidth="1"/>
    <col min="4094" max="4094" width="17.7109375" style="1073" customWidth="1"/>
    <col min="4095" max="4095" width="13.85546875" style="1073" customWidth="1"/>
    <col min="4096" max="4096" width="13.140625" style="1073" customWidth="1"/>
    <col min="4097" max="4097" width="12.28515625" style="1073" customWidth="1"/>
    <col min="4098" max="4098" width="3" style="1073" customWidth="1"/>
    <col min="4099" max="4099" width="20.28515625" style="1073" customWidth="1"/>
    <col min="4100" max="4100" width="12.5703125" style="1073" customWidth="1"/>
    <col min="4101" max="4101" width="11.7109375" style="1073" customWidth="1"/>
    <col min="4102" max="4102" width="9.140625" style="1073"/>
    <col min="4103" max="4103" width="2.85546875" style="1073" customWidth="1"/>
    <col min="4104" max="4104" width="18.5703125" style="1073" customWidth="1"/>
    <col min="4105" max="4105" width="14.42578125" style="1073" customWidth="1"/>
    <col min="4106" max="4106" width="13.7109375" style="1073" customWidth="1"/>
    <col min="4107" max="4107" width="10.140625" style="1073" customWidth="1"/>
    <col min="4108" max="4108" width="4.42578125" style="1073" customWidth="1"/>
    <col min="4109" max="4109" width="24" style="1073" customWidth="1"/>
    <col min="4110" max="4110" width="13.140625" style="1073" customWidth="1"/>
    <col min="4111" max="4111" width="13" style="1073" customWidth="1"/>
    <col min="4112" max="4112" width="10.42578125" style="1073" customWidth="1"/>
    <col min="4113" max="4348" width="9.140625" style="1073"/>
    <col min="4349" max="4349" width="5" style="1073" customWidth="1"/>
    <col min="4350" max="4350" width="17.7109375" style="1073" customWidth="1"/>
    <col min="4351" max="4351" width="13.85546875" style="1073" customWidth="1"/>
    <col min="4352" max="4352" width="13.140625" style="1073" customWidth="1"/>
    <col min="4353" max="4353" width="12.28515625" style="1073" customWidth="1"/>
    <col min="4354" max="4354" width="3" style="1073" customWidth="1"/>
    <col min="4355" max="4355" width="20.28515625" style="1073" customWidth="1"/>
    <col min="4356" max="4356" width="12.5703125" style="1073" customWidth="1"/>
    <col min="4357" max="4357" width="11.7109375" style="1073" customWidth="1"/>
    <col min="4358" max="4358" width="9.140625" style="1073"/>
    <col min="4359" max="4359" width="2.85546875" style="1073" customWidth="1"/>
    <col min="4360" max="4360" width="18.5703125" style="1073" customWidth="1"/>
    <col min="4361" max="4361" width="14.42578125" style="1073" customWidth="1"/>
    <col min="4362" max="4362" width="13.7109375" style="1073" customWidth="1"/>
    <col min="4363" max="4363" width="10.140625" style="1073" customWidth="1"/>
    <col min="4364" max="4364" width="4.42578125" style="1073" customWidth="1"/>
    <col min="4365" max="4365" width="24" style="1073" customWidth="1"/>
    <col min="4366" max="4366" width="13.140625" style="1073" customWidth="1"/>
    <col min="4367" max="4367" width="13" style="1073" customWidth="1"/>
    <col min="4368" max="4368" width="10.42578125" style="1073" customWidth="1"/>
    <col min="4369" max="4604" width="9.140625" style="1073"/>
    <col min="4605" max="4605" width="5" style="1073" customWidth="1"/>
    <col min="4606" max="4606" width="17.7109375" style="1073" customWidth="1"/>
    <col min="4607" max="4607" width="13.85546875" style="1073" customWidth="1"/>
    <col min="4608" max="4608" width="13.140625" style="1073" customWidth="1"/>
    <col min="4609" max="4609" width="12.28515625" style="1073" customWidth="1"/>
    <col min="4610" max="4610" width="3" style="1073" customWidth="1"/>
    <col min="4611" max="4611" width="20.28515625" style="1073" customWidth="1"/>
    <col min="4612" max="4612" width="12.5703125" style="1073" customWidth="1"/>
    <col min="4613" max="4613" width="11.7109375" style="1073" customWidth="1"/>
    <col min="4614" max="4614" width="9.140625" style="1073"/>
    <col min="4615" max="4615" width="2.85546875" style="1073" customWidth="1"/>
    <col min="4616" max="4616" width="18.5703125" style="1073" customWidth="1"/>
    <col min="4617" max="4617" width="14.42578125" style="1073" customWidth="1"/>
    <col min="4618" max="4618" width="13.7109375" style="1073" customWidth="1"/>
    <col min="4619" max="4619" width="10.140625" style="1073" customWidth="1"/>
    <col min="4620" max="4620" width="4.42578125" style="1073" customWidth="1"/>
    <col min="4621" max="4621" width="24" style="1073" customWidth="1"/>
    <col min="4622" max="4622" width="13.140625" style="1073" customWidth="1"/>
    <col min="4623" max="4623" width="13" style="1073" customWidth="1"/>
    <col min="4624" max="4624" width="10.42578125" style="1073" customWidth="1"/>
    <col min="4625" max="4860" width="9.140625" style="1073"/>
    <col min="4861" max="4861" width="5" style="1073" customWidth="1"/>
    <col min="4862" max="4862" width="17.7109375" style="1073" customWidth="1"/>
    <col min="4863" max="4863" width="13.85546875" style="1073" customWidth="1"/>
    <col min="4864" max="4864" width="13.140625" style="1073" customWidth="1"/>
    <col min="4865" max="4865" width="12.28515625" style="1073" customWidth="1"/>
    <col min="4866" max="4866" width="3" style="1073" customWidth="1"/>
    <col min="4867" max="4867" width="20.28515625" style="1073" customWidth="1"/>
    <col min="4868" max="4868" width="12.5703125" style="1073" customWidth="1"/>
    <col min="4869" max="4869" width="11.7109375" style="1073" customWidth="1"/>
    <col min="4870" max="4870" width="9.140625" style="1073"/>
    <col min="4871" max="4871" width="2.85546875" style="1073" customWidth="1"/>
    <col min="4872" max="4872" width="18.5703125" style="1073" customWidth="1"/>
    <col min="4873" max="4873" width="14.42578125" style="1073" customWidth="1"/>
    <col min="4874" max="4874" width="13.7109375" style="1073" customWidth="1"/>
    <col min="4875" max="4875" width="10.140625" style="1073" customWidth="1"/>
    <col min="4876" max="4876" width="4.42578125" style="1073" customWidth="1"/>
    <col min="4877" max="4877" width="24" style="1073" customWidth="1"/>
    <col min="4878" max="4878" width="13.140625" style="1073" customWidth="1"/>
    <col min="4879" max="4879" width="13" style="1073" customWidth="1"/>
    <col min="4880" max="4880" width="10.42578125" style="1073" customWidth="1"/>
    <col min="4881" max="5116" width="9.140625" style="1073"/>
    <col min="5117" max="5117" width="5" style="1073" customWidth="1"/>
    <col min="5118" max="5118" width="17.7109375" style="1073" customWidth="1"/>
    <col min="5119" max="5119" width="13.85546875" style="1073" customWidth="1"/>
    <col min="5120" max="5120" width="13.140625" style="1073" customWidth="1"/>
    <col min="5121" max="5121" width="12.28515625" style="1073" customWidth="1"/>
    <col min="5122" max="5122" width="3" style="1073" customWidth="1"/>
    <col min="5123" max="5123" width="20.28515625" style="1073" customWidth="1"/>
    <col min="5124" max="5124" width="12.5703125" style="1073" customWidth="1"/>
    <col min="5125" max="5125" width="11.7109375" style="1073" customWidth="1"/>
    <col min="5126" max="5126" width="9.140625" style="1073"/>
    <col min="5127" max="5127" width="2.85546875" style="1073" customWidth="1"/>
    <col min="5128" max="5128" width="18.5703125" style="1073" customWidth="1"/>
    <col min="5129" max="5129" width="14.42578125" style="1073" customWidth="1"/>
    <col min="5130" max="5130" width="13.7109375" style="1073" customWidth="1"/>
    <col min="5131" max="5131" width="10.140625" style="1073" customWidth="1"/>
    <col min="5132" max="5132" width="4.42578125" style="1073" customWidth="1"/>
    <col min="5133" max="5133" width="24" style="1073" customWidth="1"/>
    <col min="5134" max="5134" width="13.140625" style="1073" customWidth="1"/>
    <col min="5135" max="5135" width="13" style="1073" customWidth="1"/>
    <col min="5136" max="5136" width="10.42578125" style="1073" customWidth="1"/>
    <col min="5137" max="5372" width="9.140625" style="1073"/>
    <col min="5373" max="5373" width="5" style="1073" customWidth="1"/>
    <col min="5374" max="5374" width="17.7109375" style="1073" customWidth="1"/>
    <col min="5375" max="5375" width="13.85546875" style="1073" customWidth="1"/>
    <col min="5376" max="5376" width="13.140625" style="1073" customWidth="1"/>
    <col min="5377" max="5377" width="12.28515625" style="1073" customWidth="1"/>
    <col min="5378" max="5378" width="3" style="1073" customWidth="1"/>
    <col min="5379" max="5379" width="20.28515625" style="1073" customWidth="1"/>
    <col min="5380" max="5380" width="12.5703125" style="1073" customWidth="1"/>
    <col min="5381" max="5381" width="11.7109375" style="1073" customWidth="1"/>
    <col min="5382" max="5382" width="9.140625" style="1073"/>
    <col min="5383" max="5383" width="2.85546875" style="1073" customWidth="1"/>
    <col min="5384" max="5384" width="18.5703125" style="1073" customWidth="1"/>
    <col min="5385" max="5385" width="14.42578125" style="1073" customWidth="1"/>
    <col min="5386" max="5386" width="13.7109375" style="1073" customWidth="1"/>
    <col min="5387" max="5387" width="10.140625" style="1073" customWidth="1"/>
    <col min="5388" max="5388" width="4.42578125" style="1073" customWidth="1"/>
    <col min="5389" max="5389" width="24" style="1073" customWidth="1"/>
    <col min="5390" max="5390" width="13.140625" style="1073" customWidth="1"/>
    <col min="5391" max="5391" width="13" style="1073" customWidth="1"/>
    <col min="5392" max="5392" width="10.42578125" style="1073" customWidth="1"/>
    <col min="5393" max="5628" width="9.140625" style="1073"/>
    <col min="5629" max="5629" width="5" style="1073" customWidth="1"/>
    <col min="5630" max="5630" width="17.7109375" style="1073" customWidth="1"/>
    <col min="5631" max="5631" width="13.85546875" style="1073" customWidth="1"/>
    <col min="5632" max="5632" width="13.140625" style="1073" customWidth="1"/>
    <col min="5633" max="5633" width="12.28515625" style="1073" customWidth="1"/>
    <col min="5634" max="5634" width="3" style="1073" customWidth="1"/>
    <col min="5635" max="5635" width="20.28515625" style="1073" customWidth="1"/>
    <col min="5636" max="5636" width="12.5703125" style="1073" customWidth="1"/>
    <col min="5637" max="5637" width="11.7109375" style="1073" customWidth="1"/>
    <col min="5638" max="5638" width="9.140625" style="1073"/>
    <col min="5639" max="5639" width="2.85546875" style="1073" customWidth="1"/>
    <col min="5640" max="5640" width="18.5703125" style="1073" customWidth="1"/>
    <col min="5641" max="5641" width="14.42578125" style="1073" customWidth="1"/>
    <col min="5642" max="5642" width="13.7109375" style="1073" customWidth="1"/>
    <col min="5643" max="5643" width="10.140625" style="1073" customWidth="1"/>
    <col min="5644" max="5644" width="4.42578125" style="1073" customWidth="1"/>
    <col min="5645" max="5645" width="24" style="1073" customWidth="1"/>
    <col min="5646" max="5646" width="13.140625" style="1073" customWidth="1"/>
    <col min="5647" max="5647" width="13" style="1073" customWidth="1"/>
    <col min="5648" max="5648" width="10.42578125" style="1073" customWidth="1"/>
    <col min="5649" max="5884" width="9.140625" style="1073"/>
    <col min="5885" max="5885" width="5" style="1073" customWidth="1"/>
    <col min="5886" max="5886" width="17.7109375" style="1073" customWidth="1"/>
    <col min="5887" max="5887" width="13.85546875" style="1073" customWidth="1"/>
    <col min="5888" max="5888" width="13.140625" style="1073" customWidth="1"/>
    <col min="5889" max="5889" width="12.28515625" style="1073" customWidth="1"/>
    <col min="5890" max="5890" width="3" style="1073" customWidth="1"/>
    <col min="5891" max="5891" width="20.28515625" style="1073" customWidth="1"/>
    <col min="5892" max="5892" width="12.5703125" style="1073" customWidth="1"/>
    <col min="5893" max="5893" width="11.7109375" style="1073" customWidth="1"/>
    <col min="5894" max="5894" width="9.140625" style="1073"/>
    <col min="5895" max="5895" width="2.85546875" style="1073" customWidth="1"/>
    <col min="5896" max="5896" width="18.5703125" style="1073" customWidth="1"/>
    <col min="5897" max="5897" width="14.42578125" style="1073" customWidth="1"/>
    <col min="5898" max="5898" width="13.7109375" style="1073" customWidth="1"/>
    <col min="5899" max="5899" width="10.140625" style="1073" customWidth="1"/>
    <col min="5900" max="5900" width="4.42578125" style="1073" customWidth="1"/>
    <col min="5901" max="5901" width="24" style="1073" customWidth="1"/>
    <col min="5902" max="5902" width="13.140625" style="1073" customWidth="1"/>
    <col min="5903" max="5903" width="13" style="1073" customWidth="1"/>
    <col min="5904" max="5904" width="10.42578125" style="1073" customWidth="1"/>
    <col min="5905" max="6140" width="9.140625" style="1073"/>
    <col min="6141" max="6141" width="5" style="1073" customWidth="1"/>
    <col min="6142" max="6142" width="17.7109375" style="1073" customWidth="1"/>
    <col min="6143" max="6143" width="13.85546875" style="1073" customWidth="1"/>
    <col min="6144" max="6144" width="13.140625" style="1073" customWidth="1"/>
    <col min="6145" max="6145" width="12.28515625" style="1073" customWidth="1"/>
    <col min="6146" max="6146" width="3" style="1073" customWidth="1"/>
    <col min="6147" max="6147" width="20.28515625" style="1073" customWidth="1"/>
    <col min="6148" max="6148" width="12.5703125" style="1073" customWidth="1"/>
    <col min="6149" max="6149" width="11.7109375" style="1073" customWidth="1"/>
    <col min="6150" max="6150" width="9.140625" style="1073"/>
    <col min="6151" max="6151" width="2.85546875" style="1073" customWidth="1"/>
    <col min="6152" max="6152" width="18.5703125" style="1073" customWidth="1"/>
    <col min="6153" max="6153" width="14.42578125" style="1073" customWidth="1"/>
    <col min="6154" max="6154" width="13.7109375" style="1073" customWidth="1"/>
    <col min="6155" max="6155" width="10.140625" style="1073" customWidth="1"/>
    <col min="6156" max="6156" width="4.42578125" style="1073" customWidth="1"/>
    <col min="6157" max="6157" width="24" style="1073" customWidth="1"/>
    <col min="6158" max="6158" width="13.140625" style="1073" customWidth="1"/>
    <col min="6159" max="6159" width="13" style="1073" customWidth="1"/>
    <col min="6160" max="6160" width="10.42578125" style="1073" customWidth="1"/>
    <col min="6161" max="6396" width="9.140625" style="1073"/>
    <col min="6397" max="6397" width="5" style="1073" customWidth="1"/>
    <col min="6398" max="6398" width="17.7109375" style="1073" customWidth="1"/>
    <col min="6399" max="6399" width="13.85546875" style="1073" customWidth="1"/>
    <col min="6400" max="6400" width="13.140625" style="1073" customWidth="1"/>
    <col min="6401" max="6401" width="12.28515625" style="1073" customWidth="1"/>
    <col min="6402" max="6402" width="3" style="1073" customWidth="1"/>
    <col min="6403" max="6403" width="20.28515625" style="1073" customWidth="1"/>
    <col min="6404" max="6404" width="12.5703125" style="1073" customWidth="1"/>
    <col min="6405" max="6405" width="11.7109375" style="1073" customWidth="1"/>
    <col min="6406" max="6406" width="9.140625" style="1073"/>
    <col min="6407" max="6407" width="2.85546875" style="1073" customWidth="1"/>
    <col min="6408" max="6408" width="18.5703125" style="1073" customWidth="1"/>
    <col min="6409" max="6409" width="14.42578125" style="1073" customWidth="1"/>
    <col min="6410" max="6410" width="13.7109375" style="1073" customWidth="1"/>
    <col min="6411" max="6411" width="10.140625" style="1073" customWidth="1"/>
    <col min="6412" max="6412" width="4.42578125" style="1073" customWidth="1"/>
    <col min="6413" max="6413" width="24" style="1073" customWidth="1"/>
    <col min="6414" max="6414" width="13.140625" style="1073" customWidth="1"/>
    <col min="6415" max="6415" width="13" style="1073" customWidth="1"/>
    <col min="6416" max="6416" width="10.42578125" style="1073" customWidth="1"/>
    <col min="6417" max="6652" width="9.140625" style="1073"/>
    <col min="6653" max="6653" width="5" style="1073" customWidth="1"/>
    <col min="6654" max="6654" width="17.7109375" style="1073" customWidth="1"/>
    <col min="6655" max="6655" width="13.85546875" style="1073" customWidth="1"/>
    <col min="6656" max="6656" width="13.140625" style="1073" customWidth="1"/>
    <col min="6657" max="6657" width="12.28515625" style="1073" customWidth="1"/>
    <col min="6658" max="6658" width="3" style="1073" customWidth="1"/>
    <col min="6659" max="6659" width="20.28515625" style="1073" customWidth="1"/>
    <col min="6660" max="6660" width="12.5703125" style="1073" customWidth="1"/>
    <col min="6661" max="6661" width="11.7109375" style="1073" customWidth="1"/>
    <col min="6662" max="6662" width="9.140625" style="1073"/>
    <col min="6663" max="6663" width="2.85546875" style="1073" customWidth="1"/>
    <col min="6664" max="6664" width="18.5703125" style="1073" customWidth="1"/>
    <col min="6665" max="6665" width="14.42578125" style="1073" customWidth="1"/>
    <col min="6666" max="6666" width="13.7109375" style="1073" customWidth="1"/>
    <col min="6667" max="6667" width="10.140625" style="1073" customWidth="1"/>
    <col min="6668" max="6668" width="4.42578125" style="1073" customWidth="1"/>
    <col min="6669" max="6669" width="24" style="1073" customWidth="1"/>
    <col min="6670" max="6670" width="13.140625" style="1073" customWidth="1"/>
    <col min="6671" max="6671" width="13" style="1073" customWidth="1"/>
    <col min="6672" max="6672" width="10.42578125" style="1073" customWidth="1"/>
    <col min="6673" max="6908" width="9.140625" style="1073"/>
    <col min="6909" max="6909" width="5" style="1073" customWidth="1"/>
    <col min="6910" max="6910" width="17.7109375" style="1073" customWidth="1"/>
    <col min="6911" max="6911" width="13.85546875" style="1073" customWidth="1"/>
    <col min="6912" max="6912" width="13.140625" style="1073" customWidth="1"/>
    <col min="6913" max="6913" width="12.28515625" style="1073" customWidth="1"/>
    <col min="6914" max="6914" width="3" style="1073" customWidth="1"/>
    <col min="6915" max="6915" width="20.28515625" style="1073" customWidth="1"/>
    <col min="6916" max="6916" width="12.5703125" style="1073" customWidth="1"/>
    <col min="6917" max="6917" width="11.7109375" style="1073" customWidth="1"/>
    <col min="6918" max="6918" width="9.140625" style="1073"/>
    <col min="6919" max="6919" width="2.85546875" style="1073" customWidth="1"/>
    <col min="6920" max="6920" width="18.5703125" style="1073" customWidth="1"/>
    <col min="6921" max="6921" width="14.42578125" style="1073" customWidth="1"/>
    <col min="6922" max="6922" width="13.7109375" style="1073" customWidth="1"/>
    <col min="6923" max="6923" width="10.140625" style="1073" customWidth="1"/>
    <col min="6924" max="6924" width="4.42578125" style="1073" customWidth="1"/>
    <col min="6925" max="6925" width="24" style="1073" customWidth="1"/>
    <col min="6926" max="6926" width="13.140625" style="1073" customWidth="1"/>
    <col min="6927" max="6927" width="13" style="1073" customWidth="1"/>
    <col min="6928" max="6928" width="10.42578125" style="1073" customWidth="1"/>
    <col min="6929" max="7164" width="9.140625" style="1073"/>
    <col min="7165" max="7165" width="5" style="1073" customWidth="1"/>
    <col min="7166" max="7166" width="17.7109375" style="1073" customWidth="1"/>
    <col min="7167" max="7167" width="13.85546875" style="1073" customWidth="1"/>
    <col min="7168" max="7168" width="13.140625" style="1073" customWidth="1"/>
    <col min="7169" max="7169" width="12.28515625" style="1073" customWidth="1"/>
    <col min="7170" max="7170" width="3" style="1073" customWidth="1"/>
    <col min="7171" max="7171" width="20.28515625" style="1073" customWidth="1"/>
    <col min="7172" max="7172" width="12.5703125" style="1073" customWidth="1"/>
    <col min="7173" max="7173" width="11.7109375" style="1073" customWidth="1"/>
    <col min="7174" max="7174" width="9.140625" style="1073"/>
    <col min="7175" max="7175" width="2.85546875" style="1073" customWidth="1"/>
    <col min="7176" max="7176" width="18.5703125" style="1073" customWidth="1"/>
    <col min="7177" max="7177" width="14.42578125" style="1073" customWidth="1"/>
    <col min="7178" max="7178" width="13.7109375" style="1073" customWidth="1"/>
    <col min="7179" max="7179" width="10.140625" style="1073" customWidth="1"/>
    <col min="7180" max="7180" width="4.42578125" style="1073" customWidth="1"/>
    <col min="7181" max="7181" width="24" style="1073" customWidth="1"/>
    <col min="7182" max="7182" width="13.140625" style="1073" customWidth="1"/>
    <col min="7183" max="7183" width="13" style="1073" customWidth="1"/>
    <col min="7184" max="7184" width="10.42578125" style="1073" customWidth="1"/>
    <col min="7185" max="7420" width="9.140625" style="1073"/>
    <col min="7421" max="7421" width="5" style="1073" customWidth="1"/>
    <col min="7422" max="7422" width="17.7109375" style="1073" customWidth="1"/>
    <col min="7423" max="7423" width="13.85546875" style="1073" customWidth="1"/>
    <col min="7424" max="7424" width="13.140625" style="1073" customWidth="1"/>
    <col min="7425" max="7425" width="12.28515625" style="1073" customWidth="1"/>
    <col min="7426" max="7426" width="3" style="1073" customWidth="1"/>
    <col min="7427" max="7427" width="20.28515625" style="1073" customWidth="1"/>
    <col min="7428" max="7428" width="12.5703125" style="1073" customWidth="1"/>
    <col min="7429" max="7429" width="11.7109375" style="1073" customWidth="1"/>
    <col min="7430" max="7430" width="9.140625" style="1073"/>
    <col min="7431" max="7431" width="2.85546875" style="1073" customWidth="1"/>
    <col min="7432" max="7432" width="18.5703125" style="1073" customWidth="1"/>
    <col min="7433" max="7433" width="14.42578125" style="1073" customWidth="1"/>
    <col min="7434" max="7434" width="13.7109375" style="1073" customWidth="1"/>
    <col min="7435" max="7435" width="10.140625" style="1073" customWidth="1"/>
    <col min="7436" max="7436" width="4.42578125" style="1073" customWidth="1"/>
    <col min="7437" max="7437" width="24" style="1073" customWidth="1"/>
    <col min="7438" max="7438" width="13.140625" style="1073" customWidth="1"/>
    <col min="7439" max="7439" width="13" style="1073" customWidth="1"/>
    <col min="7440" max="7440" width="10.42578125" style="1073" customWidth="1"/>
    <col min="7441" max="7676" width="9.140625" style="1073"/>
    <col min="7677" max="7677" width="5" style="1073" customWidth="1"/>
    <col min="7678" max="7678" width="17.7109375" style="1073" customWidth="1"/>
    <col min="7679" max="7679" width="13.85546875" style="1073" customWidth="1"/>
    <col min="7680" max="7680" width="13.140625" style="1073" customWidth="1"/>
    <col min="7681" max="7681" width="12.28515625" style="1073" customWidth="1"/>
    <col min="7682" max="7682" width="3" style="1073" customWidth="1"/>
    <col min="7683" max="7683" width="20.28515625" style="1073" customWidth="1"/>
    <col min="7684" max="7684" width="12.5703125" style="1073" customWidth="1"/>
    <col min="7685" max="7685" width="11.7109375" style="1073" customWidth="1"/>
    <col min="7686" max="7686" width="9.140625" style="1073"/>
    <col min="7687" max="7687" width="2.85546875" style="1073" customWidth="1"/>
    <col min="7688" max="7688" width="18.5703125" style="1073" customWidth="1"/>
    <col min="7689" max="7689" width="14.42578125" style="1073" customWidth="1"/>
    <col min="7690" max="7690" width="13.7109375" style="1073" customWidth="1"/>
    <col min="7691" max="7691" width="10.140625" style="1073" customWidth="1"/>
    <col min="7692" max="7692" width="4.42578125" style="1073" customWidth="1"/>
    <col min="7693" max="7693" width="24" style="1073" customWidth="1"/>
    <col min="7694" max="7694" width="13.140625" style="1073" customWidth="1"/>
    <col min="7695" max="7695" width="13" style="1073" customWidth="1"/>
    <col min="7696" max="7696" width="10.42578125" style="1073" customWidth="1"/>
    <col min="7697" max="7932" width="9.140625" style="1073"/>
    <col min="7933" max="7933" width="5" style="1073" customWidth="1"/>
    <col min="7934" max="7934" width="17.7109375" style="1073" customWidth="1"/>
    <col min="7935" max="7935" width="13.85546875" style="1073" customWidth="1"/>
    <col min="7936" max="7936" width="13.140625" style="1073" customWidth="1"/>
    <col min="7937" max="7937" width="12.28515625" style="1073" customWidth="1"/>
    <col min="7938" max="7938" width="3" style="1073" customWidth="1"/>
    <col min="7939" max="7939" width="20.28515625" style="1073" customWidth="1"/>
    <col min="7940" max="7940" width="12.5703125" style="1073" customWidth="1"/>
    <col min="7941" max="7941" width="11.7109375" style="1073" customWidth="1"/>
    <col min="7942" max="7942" width="9.140625" style="1073"/>
    <col min="7943" max="7943" width="2.85546875" style="1073" customWidth="1"/>
    <col min="7944" max="7944" width="18.5703125" style="1073" customWidth="1"/>
    <col min="7945" max="7945" width="14.42578125" style="1073" customWidth="1"/>
    <col min="7946" max="7946" width="13.7109375" style="1073" customWidth="1"/>
    <col min="7947" max="7947" width="10.140625" style="1073" customWidth="1"/>
    <col min="7948" max="7948" width="4.42578125" style="1073" customWidth="1"/>
    <col min="7949" max="7949" width="24" style="1073" customWidth="1"/>
    <col min="7950" max="7950" width="13.140625" style="1073" customWidth="1"/>
    <col min="7951" max="7951" width="13" style="1073" customWidth="1"/>
    <col min="7952" max="7952" width="10.42578125" style="1073" customWidth="1"/>
    <col min="7953" max="8188" width="9.140625" style="1073"/>
    <col min="8189" max="8189" width="5" style="1073" customWidth="1"/>
    <col min="8190" max="8190" width="17.7109375" style="1073" customWidth="1"/>
    <col min="8191" max="8191" width="13.85546875" style="1073" customWidth="1"/>
    <col min="8192" max="8192" width="13.140625" style="1073" customWidth="1"/>
    <col min="8193" max="8193" width="12.28515625" style="1073" customWidth="1"/>
    <col min="8194" max="8194" width="3" style="1073" customWidth="1"/>
    <col min="8195" max="8195" width="20.28515625" style="1073" customWidth="1"/>
    <col min="8196" max="8196" width="12.5703125" style="1073" customWidth="1"/>
    <col min="8197" max="8197" width="11.7109375" style="1073" customWidth="1"/>
    <col min="8198" max="8198" width="9.140625" style="1073"/>
    <col min="8199" max="8199" width="2.85546875" style="1073" customWidth="1"/>
    <col min="8200" max="8200" width="18.5703125" style="1073" customWidth="1"/>
    <col min="8201" max="8201" width="14.42578125" style="1073" customWidth="1"/>
    <col min="8202" max="8202" width="13.7109375" style="1073" customWidth="1"/>
    <col min="8203" max="8203" width="10.140625" style="1073" customWidth="1"/>
    <col min="8204" max="8204" width="4.42578125" style="1073" customWidth="1"/>
    <col min="8205" max="8205" width="24" style="1073" customWidth="1"/>
    <col min="8206" max="8206" width="13.140625" style="1073" customWidth="1"/>
    <col min="8207" max="8207" width="13" style="1073" customWidth="1"/>
    <col min="8208" max="8208" width="10.42578125" style="1073" customWidth="1"/>
    <col min="8209" max="8444" width="9.140625" style="1073"/>
    <col min="8445" max="8445" width="5" style="1073" customWidth="1"/>
    <col min="8446" max="8446" width="17.7109375" style="1073" customWidth="1"/>
    <col min="8447" max="8447" width="13.85546875" style="1073" customWidth="1"/>
    <col min="8448" max="8448" width="13.140625" style="1073" customWidth="1"/>
    <col min="8449" max="8449" width="12.28515625" style="1073" customWidth="1"/>
    <col min="8450" max="8450" width="3" style="1073" customWidth="1"/>
    <col min="8451" max="8451" width="20.28515625" style="1073" customWidth="1"/>
    <col min="8452" max="8452" width="12.5703125" style="1073" customWidth="1"/>
    <col min="8453" max="8453" width="11.7109375" style="1073" customWidth="1"/>
    <col min="8454" max="8454" width="9.140625" style="1073"/>
    <col min="8455" max="8455" width="2.85546875" style="1073" customWidth="1"/>
    <col min="8456" max="8456" width="18.5703125" style="1073" customWidth="1"/>
    <col min="8457" max="8457" width="14.42578125" style="1073" customWidth="1"/>
    <col min="8458" max="8458" width="13.7109375" style="1073" customWidth="1"/>
    <col min="8459" max="8459" width="10.140625" style="1073" customWidth="1"/>
    <col min="8460" max="8460" width="4.42578125" style="1073" customWidth="1"/>
    <col min="8461" max="8461" width="24" style="1073" customWidth="1"/>
    <col min="8462" max="8462" width="13.140625" style="1073" customWidth="1"/>
    <col min="8463" max="8463" width="13" style="1073" customWidth="1"/>
    <col min="8464" max="8464" width="10.42578125" style="1073" customWidth="1"/>
    <col min="8465" max="8700" width="9.140625" style="1073"/>
    <col min="8701" max="8701" width="5" style="1073" customWidth="1"/>
    <col min="8702" max="8702" width="17.7109375" style="1073" customWidth="1"/>
    <col min="8703" max="8703" width="13.85546875" style="1073" customWidth="1"/>
    <col min="8704" max="8704" width="13.140625" style="1073" customWidth="1"/>
    <col min="8705" max="8705" width="12.28515625" style="1073" customWidth="1"/>
    <col min="8706" max="8706" width="3" style="1073" customWidth="1"/>
    <col min="8707" max="8707" width="20.28515625" style="1073" customWidth="1"/>
    <col min="8708" max="8708" width="12.5703125" style="1073" customWidth="1"/>
    <col min="8709" max="8709" width="11.7109375" style="1073" customWidth="1"/>
    <col min="8710" max="8710" width="9.140625" style="1073"/>
    <col min="8711" max="8711" width="2.85546875" style="1073" customWidth="1"/>
    <col min="8712" max="8712" width="18.5703125" style="1073" customWidth="1"/>
    <col min="8713" max="8713" width="14.42578125" style="1073" customWidth="1"/>
    <col min="8714" max="8714" width="13.7109375" style="1073" customWidth="1"/>
    <col min="8715" max="8715" width="10.140625" style="1073" customWidth="1"/>
    <col min="8716" max="8716" width="4.42578125" style="1073" customWidth="1"/>
    <col min="8717" max="8717" width="24" style="1073" customWidth="1"/>
    <col min="8718" max="8718" width="13.140625" style="1073" customWidth="1"/>
    <col min="8719" max="8719" width="13" style="1073" customWidth="1"/>
    <col min="8720" max="8720" width="10.42578125" style="1073" customWidth="1"/>
    <col min="8721" max="8956" width="9.140625" style="1073"/>
    <col min="8957" max="8957" width="5" style="1073" customWidth="1"/>
    <col min="8958" max="8958" width="17.7109375" style="1073" customWidth="1"/>
    <col min="8959" max="8959" width="13.85546875" style="1073" customWidth="1"/>
    <col min="8960" max="8960" width="13.140625" style="1073" customWidth="1"/>
    <col min="8961" max="8961" width="12.28515625" style="1073" customWidth="1"/>
    <col min="8962" max="8962" width="3" style="1073" customWidth="1"/>
    <col min="8963" max="8963" width="20.28515625" style="1073" customWidth="1"/>
    <col min="8964" max="8964" width="12.5703125" style="1073" customWidth="1"/>
    <col min="8965" max="8965" width="11.7109375" style="1073" customWidth="1"/>
    <col min="8966" max="8966" width="9.140625" style="1073"/>
    <col min="8967" max="8967" width="2.85546875" style="1073" customWidth="1"/>
    <col min="8968" max="8968" width="18.5703125" style="1073" customWidth="1"/>
    <col min="8969" max="8969" width="14.42578125" style="1073" customWidth="1"/>
    <col min="8970" max="8970" width="13.7109375" style="1073" customWidth="1"/>
    <col min="8971" max="8971" width="10.140625" style="1073" customWidth="1"/>
    <col min="8972" max="8972" width="4.42578125" style="1073" customWidth="1"/>
    <col min="8973" max="8973" width="24" style="1073" customWidth="1"/>
    <col min="8974" max="8974" width="13.140625" style="1073" customWidth="1"/>
    <col min="8975" max="8975" width="13" style="1073" customWidth="1"/>
    <col min="8976" max="8976" width="10.42578125" style="1073" customWidth="1"/>
    <col min="8977" max="9212" width="9.140625" style="1073"/>
    <col min="9213" max="9213" width="5" style="1073" customWidth="1"/>
    <col min="9214" max="9214" width="17.7109375" style="1073" customWidth="1"/>
    <col min="9215" max="9215" width="13.85546875" style="1073" customWidth="1"/>
    <col min="9216" max="9216" width="13.140625" style="1073" customWidth="1"/>
    <col min="9217" max="9217" width="12.28515625" style="1073" customWidth="1"/>
    <col min="9218" max="9218" width="3" style="1073" customWidth="1"/>
    <col min="9219" max="9219" width="20.28515625" style="1073" customWidth="1"/>
    <col min="9220" max="9220" width="12.5703125" style="1073" customWidth="1"/>
    <col min="9221" max="9221" width="11.7109375" style="1073" customWidth="1"/>
    <col min="9222" max="9222" width="9.140625" style="1073"/>
    <col min="9223" max="9223" width="2.85546875" style="1073" customWidth="1"/>
    <col min="9224" max="9224" width="18.5703125" style="1073" customWidth="1"/>
    <col min="9225" max="9225" width="14.42578125" style="1073" customWidth="1"/>
    <col min="9226" max="9226" width="13.7109375" style="1073" customWidth="1"/>
    <col min="9227" max="9227" width="10.140625" style="1073" customWidth="1"/>
    <col min="9228" max="9228" width="4.42578125" style="1073" customWidth="1"/>
    <col min="9229" max="9229" width="24" style="1073" customWidth="1"/>
    <col min="9230" max="9230" width="13.140625" style="1073" customWidth="1"/>
    <col min="9231" max="9231" width="13" style="1073" customWidth="1"/>
    <col min="9232" max="9232" width="10.42578125" style="1073" customWidth="1"/>
    <col min="9233" max="9468" width="9.140625" style="1073"/>
    <col min="9469" max="9469" width="5" style="1073" customWidth="1"/>
    <col min="9470" max="9470" width="17.7109375" style="1073" customWidth="1"/>
    <col min="9471" max="9471" width="13.85546875" style="1073" customWidth="1"/>
    <col min="9472" max="9472" width="13.140625" style="1073" customWidth="1"/>
    <col min="9473" max="9473" width="12.28515625" style="1073" customWidth="1"/>
    <col min="9474" max="9474" width="3" style="1073" customWidth="1"/>
    <col min="9475" max="9475" width="20.28515625" style="1073" customWidth="1"/>
    <col min="9476" max="9476" width="12.5703125" style="1073" customWidth="1"/>
    <col min="9477" max="9477" width="11.7109375" style="1073" customWidth="1"/>
    <col min="9478" max="9478" width="9.140625" style="1073"/>
    <col min="9479" max="9479" width="2.85546875" style="1073" customWidth="1"/>
    <col min="9480" max="9480" width="18.5703125" style="1073" customWidth="1"/>
    <col min="9481" max="9481" width="14.42578125" style="1073" customWidth="1"/>
    <col min="9482" max="9482" width="13.7109375" style="1073" customWidth="1"/>
    <col min="9483" max="9483" width="10.140625" style="1073" customWidth="1"/>
    <col min="9484" max="9484" width="4.42578125" style="1073" customWidth="1"/>
    <col min="9485" max="9485" width="24" style="1073" customWidth="1"/>
    <col min="9486" max="9486" width="13.140625" style="1073" customWidth="1"/>
    <col min="9487" max="9487" width="13" style="1073" customWidth="1"/>
    <col min="9488" max="9488" width="10.42578125" style="1073" customWidth="1"/>
    <col min="9489" max="9724" width="9.140625" style="1073"/>
    <col min="9725" max="9725" width="5" style="1073" customWidth="1"/>
    <col min="9726" max="9726" width="17.7109375" style="1073" customWidth="1"/>
    <col min="9727" max="9727" width="13.85546875" style="1073" customWidth="1"/>
    <col min="9728" max="9728" width="13.140625" style="1073" customWidth="1"/>
    <col min="9729" max="9729" width="12.28515625" style="1073" customWidth="1"/>
    <col min="9730" max="9730" width="3" style="1073" customWidth="1"/>
    <col min="9731" max="9731" width="20.28515625" style="1073" customWidth="1"/>
    <col min="9732" max="9732" width="12.5703125" style="1073" customWidth="1"/>
    <col min="9733" max="9733" width="11.7109375" style="1073" customWidth="1"/>
    <col min="9734" max="9734" width="9.140625" style="1073"/>
    <col min="9735" max="9735" width="2.85546875" style="1073" customWidth="1"/>
    <col min="9736" max="9736" width="18.5703125" style="1073" customWidth="1"/>
    <col min="9737" max="9737" width="14.42578125" style="1073" customWidth="1"/>
    <col min="9738" max="9738" width="13.7109375" style="1073" customWidth="1"/>
    <col min="9739" max="9739" width="10.140625" style="1073" customWidth="1"/>
    <col min="9740" max="9740" width="4.42578125" style="1073" customWidth="1"/>
    <col min="9741" max="9741" width="24" style="1073" customWidth="1"/>
    <col min="9742" max="9742" width="13.140625" style="1073" customWidth="1"/>
    <col min="9743" max="9743" width="13" style="1073" customWidth="1"/>
    <col min="9744" max="9744" width="10.42578125" style="1073" customWidth="1"/>
    <col min="9745" max="9980" width="9.140625" style="1073"/>
    <col min="9981" max="9981" width="5" style="1073" customWidth="1"/>
    <col min="9982" max="9982" width="17.7109375" style="1073" customWidth="1"/>
    <col min="9983" max="9983" width="13.85546875" style="1073" customWidth="1"/>
    <col min="9984" max="9984" width="13.140625" style="1073" customWidth="1"/>
    <col min="9985" max="9985" width="12.28515625" style="1073" customWidth="1"/>
    <col min="9986" max="9986" width="3" style="1073" customWidth="1"/>
    <col min="9987" max="9987" width="20.28515625" style="1073" customWidth="1"/>
    <col min="9988" max="9988" width="12.5703125" style="1073" customWidth="1"/>
    <col min="9989" max="9989" width="11.7109375" style="1073" customWidth="1"/>
    <col min="9990" max="9990" width="9.140625" style="1073"/>
    <col min="9991" max="9991" width="2.85546875" style="1073" customWidth="1"/>
    <col min="9992" max="9992" width="18.5703125" style="1073" customWidth="1"/>
    <col min="9993" max="9993" width="14.42578125" style="1073" customWidth="1"/>
    <col min="9994" max="9994" width="13.7109375" style="1073" customWidth="1"/>
    <col min="9995" max="9995" width="10.140625" style="1073" customWidth="1"/>
    <col min="9996" max="9996" width="4.42578125" style="1073" customWidth="1"/>
    <col min="9997" max="9997" width="24" style="1073" customWidth="1"/>
    <col min="9998" max="9998" width="13.140625" style="1073" customWidth="1"/>
    <col min="9999" max="9999" width="13" style="1073" customWidth="1"/>
    <col min="10000" max="10000" width="10.42578125" style="1073" customWidth="1"/>
    <col min="10001" max="10236" width="9.140625" style="1073"/>
    <col min="10237" max="10237" width="5" style="1073" customWidth="1"/>
    <col min="10238" max="10238" width="17.7109375" style="1073" customWidth="1"/>
    <col min="10239" max="10239" width="13.85546875" style="1073" customWidth="1"/>
    <col min="10240" max="10240" width="13.140625" style="1073" customWidth="1"/>
    <col min="10241" max="10241" width="12.28515625" style="1073" customWidth="1"/>
    <col min="10242" max="10242" width="3" style="1073" customWidth="1"/>
    <col min="10243" max="10243" width="20.28515625" style="1073" customWidth="1"/>
    <col min="10244" max="10244" width="12.5703125" style="1073" customWidth="1"/>
    <col min="10245" max="10245" width="11.7109375" style="1073" customWidth="1"/>
    <col min="10246" max="10246" width="9.140625" style="1073"/>
    <col min="10247" max="10247" width="2.85546875" style="1073" customWidth="1"/>
    <col min="10248" max="10248" width="18.5703125" style="1073" customWidth="1"/>
    <col min="10249" max="10249" width="14.42578125" style="1073" customWidth="1"/>
    <col min="10250" max="10250" width="13.7109375" style="1073" customWidth="1"/>
    <col min="10251" max="10251" width="10.140625" style="1073" customWidth="1"/>
    <col min="10252" max="10252" width="4.42578125" style="1073" customWidth="1"/>
    <col min="10253" max="10253" width="24" style="1073" customWidth="1"/>
    <col min="10254" max="10254" width="13.140625" style="1073" customWidth="1"/>
    <col min="10255" max="10255" width="13" style="1073" customWidth="1"/>
    <col min="10256" max="10256" width="10.42578125" style="1073" customWidth="1"/>
    <col min="10257" max="10492" width="9.140625" style="1073"/>
    <col min="10493" max="10493" width="5" style="1073" customWidth="1"/>
    <col min="10494" max="10494" width="17.7109375" style="1073" customWidth="1"/>
    <col min="10495" max="10495" width="13.85546875" style="1073" customWidth="1"/>
    <col min="10496" max="10496" width="13.140625" style="1073" customWidth="1"/>
    <col min="10497" max="10497" width="12.28515625" style="1073" customWidth="1"/>
    <col min="10498" max="10498" width="3" style="1073" customWidth="1"/>
    <col min="10499" max="10499" width="20.28515625" style="1073" customWidth="1"/>
    <col min="10500" max="10500" width="12.5703125" style="1073" customWidth="1"/>
    <col min="10501" max="10501" width="11.7109375" style="1073" customWidth="1"/>
    <col min="10502" max="10502" width="9.140625" style="1073"/>
    <col min="10503" max="10503" width="2.85546875" style="1073" customWidth="1"/>
    <col min="10504" max="10504" width="18.5703125" style="1073" customWidth="1"/>
    <col min="10505" max="10505" width="14.42578125" style="1073" customWidth="1"/>
    <col min="10506" max="10506" width="13.7109375" style="1073" customWidth="1"/>
    <col min="10507" max="10507" width="10.140625" style="1073" customWidth="1"/>
    <col min="10508" max="10508" width="4.42578125" style="1073" customWidth="1"/>
    <col min="10509" max="10509" width="24" style="1073" customWidth="1"/>
    <col min="10510" max="10510" width="13.140625" style="1073" customWidth="1"/>
    <col min="10511" max="10511" width="13" style="1073" customWidth="1"/>
    <col min="10512" max="10512" width="10.42578125" style="1073" customWidth="1"/>
    <col min="10513" max="10748" width="9.140625" style="1073"/>
    <col min="10749" max="10749" width="5" style="1073" customWidth="1"/>
    <col min="10750" max="10750" width="17.7109375" style="1073" customWidth="1"/>
    <col min="10751" max="10751" width="13.85546875" style="1073" customWidth="1"/>
    <col min="10752" max="10752" width="13.140625" style="1073" customWidth="1"/>
    <col min="10753" max="10753" width="12.28515625" style="1073" customWidth="1"/>
    <col min="10754" max="10754" width="3" style="1073" customWidth="1"/>
    <col min="10755" max="10755" width="20.28515625" style="1073" customWidth="1"/>
    <col min="10756" max="10756" width="12.5703125" style="1073" customWidth="1"/>
    <col min="10757" max="10757" width="11.7109375" style="1073" customWidth="1"/>
    <col min="10758" max="10758" width="9.140625" style="1073"/>
    <col min="10759" max="10759" width="2.85546875" style="1073" customWidth="1"/>
    <col min="10760" max="10760" width="18.5703125" style="1073" customWidth="1"/>
    <col min="10761" max="10761" width="14.42578125" style="1073" customWidth="1"/>
    <col min="10762" max="10762" width="13.7109375" style="1073" customWidth="1"/>
    <col min="10763" max="10763" width="10.140625" style="1073" customWidth="1"/>
    <col min="10764" max="10764" width="4.42578125" style="1073" customWidth="1"/>
    <col min="10765" max="10765" width="24" style="1073" customWidth="1"/>
    <col min="10766" max="10766" width="13.140625" style="1073" customWidth="1"/>
    <col min="10767" max="10767" width="13" style="1073" customWidth="1"/>
    <col min="10768" max="10768" width="10.42578125" style="1073" customWidth="1"/>
    <col min="10769" max="11004" width="9.140625" style="1073"/>
    <col min="11005" max="11005" width="5" style="1073" customWidth="1"/>
    <col min="11006" max="11006" width="17.7109375" style="1073" customWidth="1"/>
    <col min="11007" max="11007" width="13.85546875" style="1073" customWidth="1"/>
    <col min="11008" max="11008" width="13.140625" style="1073" customWidth="1"/>
    <col min="11009" max="11009" width="12.28515625" style="1073" customWidth="1"/>
    <col min="11010" max="11010" width="3" style="1073" customWidth="1"/>
    <col min="11011" max="11011" width="20.28515625" style="1073" customWidth="1"/>
    <col min="11012" max="11012" width="12.5703125" style="1073" customWidth="1"/>
    <col min="11013" max="11013" width="11.7109375" style="1073" customWidth="1"/>
    <col min="11014" max="11014" width="9.140625" style="1073"/>
    <col min="11015" max="11015" width="2.85546875" style="1073" customWidth="1"/>
    <col min="11016" max="11016" width="18.5703125" style="1073" customWidth="1"/>
    <col min="11017" max="11017" width="14.42578125" style="1073" customWidth="1"/>
    <col min="11018" max="11018" width="13.7109375" style="1073" customWidth="1"/>
    <col min="11019" max="11019" width="10.140625" style="1073" customWidth="1"/>
    <col min="11020" max="11020" width="4.42578125" style="1073" customWidth="1"/>
    <col min="11021" max="11021" width="24" style="1073" customWidth="1"/>
    <col min="11022" max="11022" width="13.140625" style="1073" customWidth="1"/>
    <col min="11023" max="11023" width="13" style="1073" customWidth="1"/>
    <col min="11024" max="11024" width="10.42578125" style="1073" customWidth="1"/>
    <col min="11025" max="11260" width="9.140625" style="1073"/>
    <col min="11261" max="11261" width="5" style="1073" customWidth="1"/>
    <col min="11262" max="11262" width="17.7109375" style="1073" customWidth="1"/>
    <col min="11263" max="11263" width="13.85546875" style="1073" customWidth="1"/>
    <col min="11264" max="11264" width="13.140625" style="1073" customWidth="1"/>
    <col min="11265" max="11265" width="12.28515625" style="1073" customWidth="1"/>
    <col min="11266" max="11266" width="3" style="1073" customWidth="1"/>
    <col min="11267" max="11267" width="20.28515625" style="1073" customWidth="1"/>
    <col min="11268" max="11268" width="12.5703125" style="1073" customWidth="1"/>
    <col min="11269" max="11269" width="11.7109375" style="1073" customWidth="1"/>
    <col min="11270" max="11270" width="9.140625" style="1073"/>
    <col min="11271" max="11271" width="2.85546875" style="1073" customWidth="1"/>
    <col min="11272" max="11272" width="18.5703125" style="1073" customWidth="1"/>
    <col min="11273" max="11273" width="14.42578125" style="1073" customWidth="1"/>
    <col min="11274" max="11274" width="13.7109375" style="1073" customWidth="1"/>
    <col min="11275" max="11275" width="10.140625" style="1073" customWidth="1"/>
    <col min="11276" max="11276" width="4.42578125" style="1073" customWidth="1"/>
    <col min="11277" max="11277" width="24" style="1073" customWidth="1"/>
    <col min="11278" max="11278" width="13.140625" style="1073" customWidth="1"/>
    <col min="11279" max="11279" width="13" style="1073" customWidth="1"/>
    <col min="11280" max="11280" width="10.42578125" style="1073" customWidth="1"/>
    <col min="11281" max="11516" width="9.140625" style="1073"/>
    <col min="11517" max="11517" width="5" style="1073" customWidth="1"/>
    <col min="11518" max="11518" width="17.7109375" style="1073" customWidth="1"/>
    <col min="11519" max="11519" width="13.85546875" style="1073" customWidth="1"/>
    <col min="11520" max="11520" width="13.140625" style="1073" customWidth="1"/>
    <col min="11521" max="11521" width="12.28515625" style="1073" customWidth="1"/>
    <col min="11522" max="11522" width="3" style="1073" customWidth="1"/>
    <col min="11523" max="11523" width="20.28515625" style="1073" customWidth="1"/>
    <col min="11524" max="11524" width="12.5703125" style="1073" customWidth="1"/>
    <col min="11525" max="11525" width="11.7109375" style="1073" customWidth="1"/>
    <col min="11526" max="11526" width="9.140625" style="1073"/>
    <col min="11527" max="11527" width="2.85546875" style="1073" customWidth="1"/>
    <col min="11528" max="11528" width="18.5703125" style="1073" customWidth="1"/>
    <col min="11529" max="11529" width="14.42578125" style="1073" customWidth="1"/>
    <col min="11530" max="11530" width="13.7109375" style="1073" customWidth="1"/>
    <col min="11531" max="11531" width="10.140625" style="1073" customWidth="1"/>
    <col min="11532" max="11532" width="4.42578125" style="1073" customWidth="1"/>
    <col min="11533" max="11533" width="24" style="1073" customWidth="1"/>
    <col min="11534" max="11534" width="13.140625" style="1073" customWidth="1"/>
    <col min="11535" max="11535" width="13" style="1073" customWidth="1"/>
    <col min="11536" max="11536" width="10.42578125" style="1073" customWidth="1"/>
    <col min="11537" max="11772" width="9.140625" style="1073"/>
    <col min="11773" max="11773" width="5" style="1073" customWidth="1"/>
    <col min="11774" max="11774" width="17.7109375" style="1073" customWidth="1"/>
    <col min="11775" max="11775" width="13.85546875" style="1073" customWidth="1"/>
    <col min="11776" max="11776" width="13.140625" style="1073" customWidth="1"/>
    <col min="11777" max="11777" width="12.28515625" style="1073" customWidth="1"/>
    <col min="11778" max="11778" width="3" style="1073" customWidth="1"/>
    <col min="11779" max="11779" width="20.28515625" style="1073" customWidth="1"/>
    <col min="11780" max="11780" width="12.5703125" style="1073" customWidth="1"/>
    <col min="11781" max="11781" width="11.7109375" style="1073" customWidth="1"/>
    <col min="11782" max="11782" width="9.140625" style="1073"/>
    <col min="11783" max="11783" width="2.85546875" style="1073" customWidth="1"/>
    <col min="11784" max="11784" width="18.5703125" style="1073" customWidth="1"/>
    <col min="11785" max="11785" width="14.42578125" style="1073" customWidth="1"/>
    <col min="11786" max="11786" width="13.7109375" style="1073" customWidth="1"/>
    <col min="11787" max="11787" width="10.140625" style="1073" customWidth="1"/>
    <col min="11788" max="11788" width="4.42578125" style="1073" customWidth="1"/>
    <col min="11789" max="11789" width="24" style="1073" customWidth="1"/>
    <col min="11790" max="11790" width="13.140625" style="1073" customWidth="1"/>
    <col min="11791" max="11791" width="13" style="1073" customWidth="1"/>
    <col min="11792" max="11792" width="10.42578125" style="1073" customWidth="1"/>
    <col min="11793" max="12028" width="9.140625" style="1073"/>
    <col min="12029" max="12029" width="5" style="1073" customWidth="1"/>
    <col min="12030" max="12030" width="17.7109375" style="1073" customWidth="1"/>
    <col min="12031" max="12031" width="13.85546875" style="1073" customWidth="1"/>
    <col min="12032" max="12032" width="13.140625" style="1073" customWidth="1"/>
    <col min="12033" max="12033" width="12.28515625" style="1073" customWidth="1"/>
    <col min="12034" max="12034" width="3" style="1073" customWidth="1"/>
    <col min="12035" max="12035" width="20.28515625" style="1073" customWidth="1"/>
    <col min="12036" max="12036" width="12.5703125" style="1073" customWidth="1"/>
    <col min="12037" max="12037" width="11.7109375" style="1073" customWidth="1"/>
    <col min="12038" max="12038" width="9.140625" style="1073"/>
    <col min="12039" max="12039" width="2.85546875" style="1073" customWidth="1"/>
    <col min="12040" max="12040" width="18.5703125" style="1073" customWidth="1"/>
    <col min="12041" max="12041" width="14.42578125" style="1073" customWidth="1"/>
    <col min="12042" max="12042" width="13.7109375" style="1073" customWidth="1"/>
    <col min="12043" max="12043" width="10.140625" style="1073" customWidth="1"/>
    <col min="12044" max="12044" width="4.42578125" style="1073" customWidth="1"/>
    <col min="12045" max="12045" width="24" style="1073" customWidth="1"/>
    <col min="12046" max="12046" width="13.140625" style="1073" customWidth="1"/>
    <col min="12047" max="12047" width="13" style="1073" customWidth="1"/>
    <col min="12048" max="12048" width="10.42578125" style="1073" customWidth="1"/>
    <col min="12049" max="12284" width="9.140625" style="1073"/>
    <col min="12285" max="12285" width="5" style="1073" customWidth="1"/>
    <col min="12286" max="12286" width="17.7109375" style="1073" customWidth="1"/>
    <col min="12287" max="12287" width="13.85546875" style="1073" customWidth="1"/>
    <col min="12288" max="12288" width="13.140625" style="1073" customWidth="1"/>
    <col min="12289" max="12289" width="12.28515625" style="1073" customWidth="1"/>
    <col min="12290" max="12290" width="3" style="1073" customWidth="1"/>
    <col min="12291" max="12291" width="20.28515625" style="1073" customWidth="1"/>
    <col min="12292" max="12292" width="12.5703125" style="1073" customWidth="1"/>
    <col min="12293" max="12293" width="11.7109375" style="1073" customWidth="1"/>
    <col min="12294" max="12294" width="9.140625" style="1073"/>
    <col min="12295" max="12295" width="2.85546875" style="1073" customWidth="1"/>
    <col min="12296" max="12296" width="18.5703125" style="1073" customWidth="1"/>
    <col min="12297" max="12297" width="14.42578125" style="1073" customWidth="1"/>
    <col min="12298" max="12298" width="13.7109375" style="1073" customWidth="1"/>
    <col min="12299" max="12299" width="10.140625" style="1073" customWidth="1"/>
    <col min="12300" max="12300" width="4.42578125" style="1073" customWidth="1"/>
    <col min="12301" max="12301" width="24" style="1073" customWidth="1"/>
    <col min="12302" max="12302" width="13.140625" style="1073" customWidth="1"/>
    <col min="12303" max="12303" width="13" style="1073" customWidth="1"/>
    <col min="12304" max="12304" width="10.42578125" style="1073" customWidth="1"/>
    <col min="12305" max="12540" width="9.140625" style="1073"/>
    <col min="12541" max="12541" width="5" style="1073" customWidth="1"/>
    <col min="12542" max="12542" width="17.7109375" style="1073" customWidth="1"/>
    <col min="12543" max="12543" width="13.85546875" style="1073" customWidth="1"/>
    <col min="12544" max="12544" width="13.140625" style="1073" customWidth="1"/>
    <col min="12545" max="12545" width="12.28515625" style="1073" customWidth="1"/>
    <col min="12546" max="12546" width="3" style="1073" customWidth="1"/>
    <col min="12547" max="12547" width="20.28515625" style="1073" customWidth="1"/>
    <col min="12548" max="12548" width="12.5703125" style="1073" customWidth="1"/>
    <col min="12549" max="12549" width="11.7109375" style="1073" customWidth="1"/>
    <col min="12550" max="12550" width="9.140625" style="1073"/>
    <col min="12551" max="12551" width="2.85546875" style="1073" customWidth="1"/>
    <col min="12552" max="12552" width="18.5703125" style="1073" customWidth="1"/>
    <col min="12553" max="12553" width="14.42578125" style="1073" customWidth="1"/>
    <col min="12554" max="12554" width="13.7109375" style="1073" customWidth="1"/>
    <col min="12555" max="12555" width="10.140625" style="1073" customWidth="1"/>
    <col min="12556" max="12556" width="4.42578125" style="1073" customWidth="1"/>
    <col min="12557" max="12557" width="24" style="1073" customWidth="1"/>
    <col min="12558" max="12558" width="13.140625" style="1073" customWidth="1"/>
    <col min="12559" max="12559" width="13" style="1073" customWidth="1"/>
    <col min="12560" max="12560" width="10.42578125" style="1073" customWidth="1"/>
    <col min="12561" max="12796" width="9.140625" style="1073"/>
    <col min="12797" max="12797" width="5" style="1073" customWidth="1"/>
    <col min="12798" max="12798" width="17.7109375" style="1073" customWidth="1"/>
    <col min="12799" max="12799" width="13.85546875" style="1073" customWidth="1"/>
    <col min="12800" max="12800" width="13.140625" style="1073" customWidth="1"/>
    <col min="12801" max="12801" width="12.28515625" style="1073" customWidth="1"/>
    <col min="12802" max="12802" width="3" style="1073" customWidth="1"/>
    <col min="12803" max="12803" width="20.28515625" style="1073" customWidth="1"/>
    <col min="12804" max="12804" width="12.5703125" style="1073" customWidth="1"/>
    <col min="12805" max="12805" width="11.7109375" style="1073" customWidth="1"/>
    <col min="12806" max="12806" width="9.140625" style="1073"/>
    <col min="12807" max="12807" width="2.85546875" style="1073" customWidth="1"/>
    <col min="12808" max="12808" width="18.5703125" style="1073" customWidth="1"/>
    <col min="12809" max="12809" width="14.42578125" style="1073" customWidth="1"/>
    <col min="12810" max="12810" width="13.7109375" style="1073" customWidth="1"/>
    <col min="12811" max="12811" width="10.140625" style="1073" customWidth="1"/>
    <col min="12812" max="12812" width="4.42578125" style="1073" customWidth="1"/>
    <col min="12813" max="12813" width="24" style="1073" customWidth="1"/>
    <col min="12814" max="12814" width="13.140625" style="1073" customWidth="1"/>
    <col min="12815" max="12815" width="13" style="1073" customWidth="1"/>
    <col min="12816" max="12816" width="10.42578125" style="1073" customWidth="1"/>
    <col min="12817" max="13052" width="9.140625" style="1073"/>
    <col min="13053" max="13053" width="5" style="1073" customWidth="1"/>
    <col min="13054" max="13054" width="17.7109375" style="1073" customWidth="1"/>
    <col min="13055" max="13055" width="13.85546875" style="1073" customWidth="1"/>
    <col min="13056" max="13056" width="13.140625" style="1073" customWidth="1"/>
    <col min="13057" max="13057" width="12.28515625" style="1073" customWidth="1"/>
    <col min="13058" max="13058" width="3" style="1073" customWidth="1"/>
    <col min="13059" max="13059" width="20.28515625" style="1073" customWidth="1"/>
    <col min="13060" max="13060" width="12.5703125" style="1073" customWidth="1"/>
    <col min="13061" max="13061" width="11.7109375" style="1073" customWidth="1"/>
    <col min="13062" max="13062" width="9.140625" style="1073"/>
    <col min="13063" max="13063" width="2.85546875" style="1073" customWidth="1"/>
    <col min="13064" max="13064" width="18.5703125" style="1073" customWidth="1"/>
    <col min="13065" max="13065" width="14.42578125" style="1073" customWidth="1"/>
    <col min="13066" max="13066" width="13.7109375" style="1073" customWidth="1"/>
    <col min="13067" max="13067" width="10.140625" style="1073" customWidth="1"/>
    <col min="13068" max="13068" width="4.42578125" style="1073" customWidth="1"/>
    <col min="13069" max="13069" width="24" style="1073" customWidth="1"/>
    <col min="13070" max="13070" width="13.140625" style="1073" customWidth="1"/>
    <col min="13071" max="13071" width="13" style="1073" customWidth="1"/>
    <col min="13072" max="13072" width="10.42578125" style="1073" customWidth="1"/>
    <col min="13073" max="13308" width="9.140625" style="1073"/>
    <col min="13309" max="13309" width="5" style="1073" customWidth="1"/>
    <col min="13310" max="13310" width="17.7109375" style="1073" customWidth="1"/>
    <col min="13311" max="13311" width="13.85546875" style="1073" customWidth="1"/>
    <col min="13312" max="13312" width="13.140625" style="1073" customWidth="1"/>
    <col min="13313" max="13313" width="12.28515625" style="1073" customWidth="1"/>
    <col min="13314" max="13314" width="3" style="1073" customWidth="1"/>
    <col min="13315" max="13315" width="20.28515625" style="1073" customWidth="1"/>
    <col min="13316" max="13316" width="12.5703125" style="1073" customWidth="1"/>
    <col min="13317" max="13317" width="11.7109375" style="1073" customWidth="1"/>
    <col min="13318" max="13318" width="9.140625" style="1073"/>
    <col min="13319" max="13319" width="2.85546875" style="1073" customWidth="1"/>
    <col min="13320" max="13320" width="18.5703125" style="1073" customWidth="1"/>
    <col min="13321" max="13321" width="14.42578125" style="1073" customWidth="1"/>
    <col min="13322" max="13322" width="13.7109375" style="1073" customWidth="1"/>
    <col min="13323" max="13323" width="10.140625" style="1073" customWidth="1"/>
    <col min="13324" max="13324" width="4.42578125" style="1073" customWidth="1"/>
    <col min="13325" max="13325" width="24" style="1073" customWidth="1"/>
    <col min="13326" max="13326" width="13.140625" style="1073" customWidth="1"/>
    <col min="13327" max="13327" width="13" style="1073" customWidth="1"/>
    <col min="13328" max="13328" width="10.42578125" style="1073" customWidth="1"/>
    <col min="13329" max="13564" width="9.140625" style="1073"/>
    <col min="13565" max="13565" width="5" style="1073" customWidth="1"/>
    <col min="13566" max="13566" width="17.7109375" style="1073" customWidth="1"/>
    <col min="13567" max="13567" width="13.85546875" style="1073" customWidth="1"/>
    <col min="13568" max="13568" width="13.140625" style="1073" customWidth="1"/>
    <col min="13569" max="13569" width="12.28515625" style="1073" customWidth="1"/>
    <col min="13570" max="13570" width="3" style="1073" customWidth="1"/>
    <col min="13571" max="13571" width="20.28515625" style="1073" customWidth="1"/>
    <col min="13572" max="13572" width="12.5703125" style="1073" customWidth="1"/>
    <col min="13573" max="13573" width="11.7109375" style="1073" customWidth="1"/>
    <col min="13574" max="13574" width="9.140625" style="1073"/>
    <col min="13575" max="13575" width="2.85546875" style="1073" customWidth="1"/>
    <col min="13576" max="13576" width="18.5703125" style="1073" customWidth="1"/>
    <col min="13577" max="13577" width="14.42578125" style="1073" customWidth="1"/>
    <col min="13578" max="13578" width="13.7109375" style="1073" customWidth="1"/>
    <col min="13579" max="13579" width="10.140625" style="1073" customWidth="1"/>
    <col min="13580" max="13580" width="4.42578125" style="1073" customWidth="1"/>
    <col min="13581" max="13581" width="24" style="1073" customWidth="1"/>
    <col min="13582" max="13582" width="13.140625" style="1073" customWidth="1"/>
    <col min="13583" max="13583" width="13" style="1073" customWidth="1"/>
    <col min="13584" max="13584" width="10.42578125" style="1073" customWidth="1"/>
    <col min="13585" max="13820" width="9.140625" style="1073"/>
    <col min="13821" max="13821" width="5" style="1073" customWidth="1"/>
    <col min="13822" max="13822" width="17.7109375" style="1073" customWidth="1"/>
    <col min="13823" max="13823" width="13.85546875" style="1073" customWidth="1"/>
    <col min="13824" max="13824" width="13.140625" style="1073" customWidth="1"/>
    <col min="13825" max="13825" width="12.28515625" style="1073" customWidth="1"/>
    <col min="13826" max="13826" width="3" style="1073" customWidth="1"/>
    <col min="13827" max="13827" width="20.28515625" style="1073" customWidth="1"/>
    <col min="13828" max="13828" width="12.5703125" style="1073" customWidth="1"/>
    <col min="13829" max="13829" width="11.7109375" style="1073" customWidth="1"/>
    <col min="13830" max="13830" width="9.140625" style="1073"/>
    <col min="13831" max="13831" width="2.85546875" style="1073" customWidth="1"/>
    <col min="13832" max="13832" width="18.5703125" style="1073" customWidth="1"/>
    <col min="13833" max="13833" width="14.42578125" style="1073" customWidth="1"/>
    <col min="13834" max="13834" width="13.7109375" style="1073" customWidth="1"/>
    <col min="13835" max="13835" width="10.140625" style="1073" customWidth="1"/>
    <col min="13836" max="13836" width="4.42578125" style="1073" customWidth="1"/>
    <col min="13837" max="13837" width="24" style="1073" customWidth="1"/>
    <col min="13838" max="13838" width="13.140625" style="1073" customWidth="1"/>
    <col min="13839" max="13839" width="13" style="1073" customWidth="1"/>
    <col min="13840" max="13840" width="10.42578125" style="1073" customWidth="1"/>
    <col min="13841" max="14076" width="9.140625" style="1073"/>
    <col min="14077" max="14077" width="5" style="1073" customWidth="1"/>
    <col min="14078" max="14078" width="17.7109375" style="1073" customWidth="1"/>
    <col min="14079" max="14079" width="13.85546875" style="1073" customWidth="1"/>
    <col min="14080" max="14080" width="13.140625" style="1073" customWidth="1"/>
    <col min="14081" max="14081" width="12.28515625" style="1073" customWidth="1"/>
    <col min="14082" max="14082" width="3" style="1073" customWidth="1"/>
    <col min="14083" max="14083" width="20.28515625" style="1073" customWidth="1"/>
    <col min="14084" max="14084" width="12.5703125" style="1073" customWidth="1"/>
    <col min="14085" max="14085" width="11.7109375" style="1073" customWidth="1"/>
    <col min="14086" max="14086" width="9.140625" style="1073"/>
    <col min="14087" max="14087" width="2.85546875" style="1073" customWidth="1"/>
    <col min="14088" max="14088" width="18.5703125" style="1073" customWidth="1"/>
    <col min="14089" max="14089" width="14.42578125" style="1073" customWidth="1"/>
    <col min="14090" max="14090" width="13.7109375" style="1073" customWidth="1"/>
    <col min="14091" max="14091" width="10.140625" style="1073" customWidth="1"/>
    <col min="14092" max="14092" width="4.42578125" style="1073" customWidth="1"/>
    <col min="14093" max="14093" width="24" style="1073" customWidth="1"/>
    <col min="14094" max="14094" width="13.140625" style="1073" customWidth="1"/>
    <col min="14095" max="14095" width="13" style="1073" customWidth="1"/>
    <col min="14096" max="14096" width="10.42578125" style="1073" customWidth="1"/>
    <col min="14097" max="14332" width="9.140625" style="1073"/>
    <col min="14333" max="14333" width="5" style="1073" customWidth="1"/>
    <col min="14334" max="14334" width="17.7109375" style="1073" customWidth="1"/>
    <col min="14335" max="14335" width="13.85546875" style="1073" customWidth="1"/>
    <col min="14336" max="14336" width="13.140625" style="1073" customWidth="1"/>
    <col min="14337" max="14337" width="12.28515625" style="1073" customWidth="1"/>
    <col min="14338" max="14338" width="3" style="1073" customWidth="1"/>
    <col min="14339" max="14339" width="20.28515625" style="1073" customWidth="1"/>
    <col min="14340" max="14340" width="12.5703125" style="1073" customWidth="1"/>
    <col min="14341" max="14341" width="11.7109375" style="1073" customWidth="1"/>
    <col min="14342" max="14342" width="9.140625" style="1073"/>
    <col min="14343" max="14343" width="2.85546875" style="1073" customWidth="1"/>
    <col min="14344" max="14344" width="18.5703125" style="1073" customWidth="1"/>
    <col min="14345" max="14345" width="14.42578125" style="1073" customWidth="1"/>
    <col min="14346" max="14346" width="13.7109375" style="1073" customWidth="1"/>
    <col min="14347" max="14347" width="10.140625" style="1073" customWidth="1"/>
    <col min="14348" max="14348" width="4.42578125" style="1073" customWidth="1"/>
    <col min="14349" max="14349" width="24" style="1073" customWidth="1"/>
    <col min="14350" max="14350" width="13.140625" style="1073" customWidth="1"/>
    <col min="14351" max="14351" width="13" style="1073" customWidth="1"/>
    <col min="14352" max="14352" width="10.42578125" style="1073" customWidth="1"/>
    <col min="14353" max="14588" width="9.140625" style="1073"/>
    <col min="14589" max="14589" width="5" style="1073" customWidth="1"/>
    <col min="14590" max="14590" width="17.7109375" style="1073" customWidth="1"/>
    <col min="14591" max="14591" width="13.85546875" style="1073" customWidth="1"/>
    <col min="14592" max="14592" width="13.140625" style="1073" customWidth="1"/>
    <col min="14593" max="14593" width="12.28515625" style="1073" customWidth="1"/>
    <col min="14594" max="14594" width="3" style="1073" customWidth="1"/>
    <col min="14595" max="14595" width="20.28515625" style="1073" customWidth="1"/>
    <col min="14596" max="14596" width="12.5703125" style="1073" customWidth="1"/>
    <col min="14597" max="14597" width="11.7109375" style="1073" customWidth="1"/>
    <col min="14598" max="14598" width="9.140625" style="1073"/>
    <col min="14599" max="14599" width="2.85546875" style="1073" customWidth="1"/>
    <col min="14600" max="14600" width="18.5703125" style="1073" customWidth="1"/>
    <col min="14601" max="14601" width="14.42578125" style="1073" customWidth="1"/>
    <col min="14602" max="14602" width="13.7109375" style="1073" customWidth="1"/>
    <col min="14603" max="14603" width="10.140625" style="1073" customWidth="1"/>
    <col min="14604" max="14604" width="4.42578125" style="1073" customWidth="1"/>
    <col min="14605" max="14605" width="24" style="1073" customWidth="1"/>
    <col min="14606" max="14606" width="13.140625" style="1073" customWidth="1"/>
    <col min="14607" max="14607" width="13" style="1073" customWidth="1"/>
    <col min="14608" max="14608" width="10.42578125" style="1073" customWidth="1"/>
    <col min="14609" max="14844" width="9.140625" style="1073"/>
    <col min="14845" max="14845" width="5" style="1073" customWidth="1"/>
    <col min="14846" max="14846" width="17.7109375" style="1073" customWidth="1"/>
    <col min="14847" max="14847" width="13.85546875" style="1073" customWidth="1"/>
    <col min="14848" max="14848" width="13.140625" style="1073" customWidth="1"/>
    <col min="14849" max="14849" width="12.28515625" style="1073" customWidth="1"/>
    <col min="14850" max="14850" width="3" style="1073" customWidth="1"/>
    <col min="14851" max="14851" width="20.28515625" style="1073" customWidth="1"/>
    <col min="14852" max="14852" width="12.5703125" style="1073" customWidth="1"/>
    <col min="14853" max="14853" width="11.7109375" style="1073" customWidth="1"/>
    <col min="14854" max="14854" width="9.140625" style="1073"/>
    <col min="14855" max="14855" width="2.85546875" style="1073" customWidth="1"/>
    <col min="14856" max="14856" width="18.5703125" style="1073" customWidth="1"/>
    <col min="14857" max="14857" width="14.42578125" style="1073" customWidth="1"/>
    <col min="14858" max="14858" width="13.7109375" style="1073" customWidth="1"/>
    <col min="14859" max="14859" width="10.140625" style="1073" customWidth="1"/>
    <col min="14860" max="14860" width="4.42578125" style="1073" customWidth="1"/>
    <col min="14861" max="14861" width="24" style="1073" customWidth="1"/>
    <col min="14862" max="14862" width="13.140625" style="1073" customWidth="1"/>
    <col min="14863" max="14863" width="13" style="1073" customWidth="1"/>
    <col min="14864" max="14864" width="10.42578125" style="1073" customWidth="1"/>
    <col min="14865" max="15100" width="9.140625" style="1073"/>
    <col min="15101" max="15101" width="5" style="1073" customWidth="1"/>
    <col min="15102" max="15102" width="17.7109375" style="1073" customWidth="1"/>
    <col min="15103" max="15103" width="13.85546875" style="1073" customWidth="1"/>
    <col min="15104" max="15104" width="13.140625" style="1073" customWidth="1"/>
    <col min="15105" max="15105" width="12.28515625" style="1073" customWidth="1"/>
    <col min="15106" max="15106" width="3" style="1073" customWidth="1"/>
    <col min="15107" max="15107" width="20.28515625" style="1073" customWidth="1"/>
    <col min="15108" max="15108" width="12.5703125" style="1073" customWidth="1"/>
    <col min="15109" max="15109" width="11.7109375" style="1073" customWidth="1"/>
    <col min="15110" max="15110" width="9.140625" style="1073"/>
    <col min="15111" max="15111" width="2.85546875" style="1073" customWidth="1"/>
    <col min="15112" max="15112" width="18.5703125" style="1073" customWidth="1"/>
    <col min="15113" max="15113" width="14.42578125" style="1073" customWidth="1"/>
    <col min="15114" max="15114" width="13.7109375" style="1073" customWidth="1"/>
    <col min="15115" max="15115" width="10.140625" style="1073" customWidth="1"/>
    <col min="15116" max="15116" width="4.42578125" style="1073" customWidth="1"/>
    <col min="15117" max="15117" width="24" style="1073" customWidth="1"/>
    <col min="15118" max="15118" width="13.140625" style="1073" customWidth="1"/>
    <col min="15119" max="15119" width="13" style="1073" customWidth="1"/>
    <col min="15120" max="15120" width="10.42578125" style="1073" customWidth="1"/>
    <col min="15121" max="15356" width="9.140625" style="1073"/>
    <col min="15357" max="15357" width="5" style="1073" customWidth="1"/>
    <col min="15358" max="15358" width="17.7109375" style="1073" customWidth="1"/>
    <col min="15359" max="15359" width="13.85546875" style="1073" customWidth="1"/>
    <col min="15360" max="15360" width="13.140625" style="1073" customWidth="1"/>
    <col min="15361" max="15361" width="12.28515625" style="1073" customWidth="1"/>
    <col min="15362" max="15362" width="3" style="1073" customWidth="1"/>
    <col min="15363" max="15363" width="20.28515625" style="1073" customWidth="1"/>
    <col min="15364" max="15364" width="12.5703125" style="1073" customWidth="1"/>
    <col min="15365" max="15365" width="11.7109375" style="1073" customWidth="1"/>
    <col min="15366" max="15366" width="9.140625" style="1073"/>
    <col min="15367" max="15367" width="2.85546875" style="1073" customWidth="1"/>
    <col min="15368" max="15368" width="18.5703125" style="1073" customWidth="1"/>
    <col min="15369" max="15369" width="14.42578125" style="1073" customWidth="1"/>
    <col min="15370" max="15370" width="13.7109375" style="1073" customWidth="1"/>
    <col min="15371" max="15371" width="10.140625" style="1073" customWidth="1"/>
    <col min="15372" max="15372" width="4.42578125" style="1073" customWidth="1"/>
    <col min="15373" max="15373" width="24" style="1073" customWidth="1"/>
    <col min="15374" max="15374" width="13.140625" style="1073" customWidth="1"/>
    <col min="15375" max="15375" width="13" style="1073" customWidth="1"/>
    <col min="15376" max="15376" width="10.42578125" style="1073" customWidth="1"/>
    <col min="15377" max="15612" width="9.140625" style="1073"/>
    <col min="15613" max="15613" width="5" style="1073" customWidth="1"/>
    <col min="15614" max="15614" width="17.7109375" style="1073" customWidth="1"/>
    <col min="15615" max="15615" width="13.85546875" style="1073" customWidth="1"/>
    <col min="15616" max="15616" width="13.140625" style="1073" customWidth="1"/>
    <col min="15617" max="15617" width="12.28515625" style="1073" customWidth="1"/>
    <col min="15618" max="15618" width="3" style="1073" customWidth="1"/>
    <col min="15619" max="15619" width="20.28515625" style="1073" customWidth="1"/>
    <col min="15620" max="15620" width="12.5703125" style="1073" customWidth="1"/>
    <col min="15621" max="15621" width="11.7109375" style="1073" customWidth="1"/>
    <col min="15622" max="15622" width="9.140625" style="1073"/>
    <col min="15623" max="15623" width="2.85546875" style="1073" customWidth="1"/>
    <col min="15624" max="15624" width="18.5703125" style="1073" customWidth="1"/>
    <col min="15625" max="15625" width="14.42578125" style="1073" customWidth="1"/>
    <col min="15626" max="15626" width="13.7109375" style="1073" customWidth="1"/>
    <col min="15627" max="15627" width="10.140625" style="1073" customWidth="1"/>
    <col min="15628" max="15628" width="4.42578125" style="1073" customWidth="1"/>
    <col min="15629" max="15629" width="24" style="1073" customWidth="1"/>
    <col min="15630" max="15630" width="13.140625" style="1073" customWidth="1"/>
    <col min="15631" max="15631" width="13" style="1073" customWidth="1"/>
    <col min="15632" max="15632" width="10.42578125" style="1073" customWidth="1"/>
    <col min="15633" max="15868" width="9.140625" style="1073"/>
    <col min="15869" max="15869" width="5" style="1073" customWidth="1"/>
    <col min="15870" max="15870" width="17.7109375" style="1073" customWidth="1"/>
    <col min="15871" max="15871" width="13.85546875" style="1073" customWidth="1"/>
    <col min="15872" max="15872" width="13.140625" style="1073" customWidth="1"/>
    <col min="15873" max="15873" width="12.28515625" style="1073" customWidth="1"/>
    <col min="15874" max="15874" width="3" style="1073" customWidth="1"/>
    <col min="15875" max="15875" width="20.28515625" style="1073" customWidth="1"/>
    <col min="15876" max="15876" width="12.5703125" style="1073" customWidth="1"/>
    <col min="15877" max="15877" width="11.7109375" style="1073" customWidth="1"/>
    <col min="15878" max="15878" width="9.140625" style="1073"/>
    <col min="15879" max="15879" width="2.85546875" style="1073" customWidth="1"/>
    <col min="15880" max="15880" width="18.5703125" style="1073" customWidth="1"/>
    <col min="15881" max="15881" width="14.42578125" style="1073" customWidth="1"/>
    <col min="15882" max="15882" width="13.7109375" style="1073" customWidth="1"/>
    <col min="15883" max="15883" width="10.140625" style="1073" customWidth="1"/>
    <col min="15884" max="15884" width="4.42578125" style="1073" customWidth="1"/>
    <col min="15885" max="15885" width="24" style="1073" customWidth="1"/>
    <col min="15886" max="15886" width="13.140625" style="1073" customWidth="1"/>
    <col min="15887" max="15887" width="13" style="1073" customWidth="1"/>
    <col min="15888" max="15888" width="10.42578125" style="1073" customWidth="1"/>
    <col min="15889" max="16124" width="9.140625" style="1073"/>
    <col min="16125" max="16125" width="5" style="1073" customWidth="1"/>
    <col min="16126" max="16126" width="17.7109375" style="1073" customWidth="1"/>
    <col min="16127" max="16127" width="13.85546875" style="1073" customWidth="1"/>
    <col min="16128" max="16128" width="13.140625" style="1073" customWidth="1"/>
    <col min="16129" max="16129" width="12.28515625" style="1073" customWidth="1"/>
    <col min="16130" max="16130" width="3" style="1073" customWidth="1"/>
    <col min="16131" max="16131" width="20.28515625" style="1073" customWidth="1"/>
    <col min="16132" max="16132" width="12.5703125" style="1073" customWidth="1"/>
    <col min="16133" max="16133" width="11.7109375" style="1073" customWidth="1"/>
    <col min="16134" max="16134" width="9.140625" style="1073"/>
    <col min="16135" max="16135" width="2.85546875" style="1073" customWidth="1"/>
    <col min="16136" max="16136" width="18.5703125" style="1073" customWidth="1"/>
    <col min="16137" max="16137" width="14.42578125" style="1073" customWidth="1"/>
    <col min="16138" max="16138" width="13.7109375" style="1073" customWidth="1"/>
    <col min="16139" max="16139" width="10.140625" style="1073" customWidth="1"/>
    <col min="16140" max="16140" width="4.42578125" style="1073" customWidth="1"/>
    <col min="16141" max="16141" width="24" style="1073" customWidth="1"/>
    <col min="16142" max="16142" width="13.140625" style="1073" customWidth="1"/>
    <col min="16143" max="16143" width="13" style="1073" customWidth="1"/>
    <col min="16144" max="16144" width="10.42578125" style="1073" customWidth="1"/>
    <col min="16145" max="16384" width="9.140625" style="1073"/>
  </cols>
  <sheetData>
    <row r="1" spans="1:24" ht="18.75">
      <c r="A1" s="573"/>
    </row>
    <row r="2" spans="1:24" ht="28.5" customHeight="1">
      <c r="A2" s="1508" t="s">
        <v>486</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row>
    <row r="3" spans="1:24" ht="15.75" customHeight="1">
      <c r="A3" s="1509" t="s">
        <v>485</v>
      </c>
      <c r="B3" s="1509"/>
      <c r="C3" s="1509"/>
      <c r="D3" s="1509"/>
      <c r="E3" s="1509"/>
      <c r="F3" s="1509"/>
      <c r="P3" s="575"/>
    </row>
    <row r="4" spans="1:24" ht="4.5" customHeight="1">
      <c r="A4" s="576"/>
      <c r="B4" s="576"/>
      <c r="C4" s="574"/>
      <c r="D4" s="574"/>
    </row>
    <row r="5" spans="1:24" ht="15.75" thickBot="1">
      <c r="A5" s="577" t="s">
        <v>153</v>
      </c>
      <c r="B5" s="1510" t="s">
        <v>154</v>
      </c>
      <c r="C5" s="1510"/>
      <c r="D5" s="578"/>
      <c r="E5" s="578"/>
      <c r="F5" s="577" t="s">
        <v>155</v>
      </c>
      <c r="G5" s="579" t="s">
        <v>156</v>
      </c>
      <c r="H5" s="912"/>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3" t="s">
        <v>163</v>
      </c>
      <c r="I6" s="611" t="s">
        <v>164</v>
      </c>
      <c r="K6" s="582" t="s">
        <v>161</v>
      </c>
      <c r="L6" s="583" t="s">
        <v>162</v>
      </c>
      <c r="M6" s="584" t="s">
        <v>165</v>
      </c>
      <c r="N6" s="611" t="s">
        <v>164</v>
      </c>
      <c r="P6" s="586" t="s">
        <v>161</v>
      </c>
      <c r="Q6" s="587" t="s">
        <v>162</v>
      </c>
      <c r="R6" s="588" t="s">
        <v>165</v>
      </c>
      <c r="S6" s="634" t="s">
        <v>164</v>
      </c>
    </row>
    <row r="7" spans="1:24" ht="15.75">
      <c r="A7" s="590" t="s">
        <v>166</v>
      </c>
      <c r="B7" s="591">
        <v>1543.76</v>
      </c>
      <c r="C7" s="591">
        <v>1836</v>
      </c>
      <c r="D7" s="632">
        <v>2.5062747784751558</v>
      </c>
      <c r="F7" s="723" t="s">
        <v>168</v>
      </c>
      <c r="G7" s="589">
        <v>112.21299999999999</v>
      </c>
      <c r="H7" s="589">
        <v>652</v>
      </c>
      <c r="I7" s="844">
        <v>2.3478470100849478</v>
      </c>
      <c r="K7" s="723" t="s">
        <v>166</v>
      </c>
      <c r="L7" s="589">
        <v>37796.002</v>
      </c>
      <c r="M7" s="589">
        <v>10015.612999999999</v>
      </c>
      <c r="N7" s="712">
        <v>3.7737083092168198</v>
      </c>
      <c r="P7" s="723" t="s">
        <v>167</v>
      </c>
      <c r="Q7" s="589">
        <v>8145.07</v>
      </c>
      <c r="R7" s="589">
        <v>2272.386</v>
      </c>
      <c r="S7" s="712">
        <v>3.5843690288533727</v>
      </c>
    </row>
    <row r="8" spans="1:24" ht="16.5" thickBot="1">
      <c r="A8" s="590" t="s">
        <v>176</v>
      </c>
      <c r="B8" s="591">
        <v>935.39099999999996</v>
      </c>
      <c r="C8" s="591">
        <v>702</v>
      </c>
      <c r="D8" s="632">
        <v>2.3017247106821821</v>
      </c>
      <c r="F8" s="590" t="s">
        <v>166</v>
      </c>
      <c r="G8" s="591">
        <v>102.34</v>
      </c>
      <c r="H8" s="591">
        <v>407</v>
      </c>
      <c r="I8" s="829">
        <v>3.2604817127564676</v>
      </c>
      <c r="K8" s="590" t="s">
        <v>169</v>
      </c>
      <c r="L8" s="591">
        <v>30266.365000000002</v>
      </c>
      <c r="M8" s="591">
        <v>7838.7430000000004</v>
      </c>
      <c r="N8" s="632">
        <v>3.8611248002390179</v>
      </c>
      <c r="P8" s="590" t="s">
        <v>173</v>
      </c>
      <c r="Q8" s="591">
        <v>5668.2079999999996</v>
      </c>
      <c r="R8" s="591">
        <v>1001.034</v>
      </c>
      <c r="S8" s="632">
        <v>5.6623531268668197</v>
      </c>
    </row>
    <row r="9" spans="1:24" ht="16.5" thickBot="1">
      <c r="A9" s="590" t="s">
        <v>417</v>
      </c>
      <c r="B9" s="591">
        <v>695.726</v>
      </c>
      <c r="C9" s="591">
        <v>304</v>
      </c>
      <c r="D9" s="632">
        <v>5.3715719579987651</v>
      </c>
      <c r="F9" s="915" t="s">
        <v>296</v>
      </c>
      <c r="G9" s="594">
        <v>214.553</v>
      </c>
      <c r="H9" s="594">
        <v>1059</v>
      </c>
      <c r="I9" s="916">
        <v>2.7096183476042537</v>
      </c>
      <c r="K9" s="590" t="s">
        <v>418</v>
      </c>
      <c r="L9" s="591">
        <v>11185.043</v>
      </c>
      <c r="M9" s="591">
        <v>3579.3879999999999</v>
      </c>
      <c r="N9" s="632">
        <v>3.1248478790228944</v>
      </c>
      <c r="P9" s="590" t="s">
        <v>169</v>
      </c>
      <c r="Q9" s="591">
        <v>4340.78</v>
      </c>
      <c r="R9" s="591">
        <v>1386.6590000000001</v>
      </c>
      <c r="S9" s="632">
        <v>3.1303874997385801</v>
      </c>
    </row>
    <row r="10" spans="1:24" ht="15.75">
      <c r="A10" s="590" t="s">
        <v>174</v>
      </c>
      <c r="B10" s="591">
        <v>340.35399999999998</v>
      </c>
      <c r="C10" s="591">
        <v>419</v>
      </c>
      <c r="D10" s="632">
        <v>2.8121225140666439</v>
      </c>
      <c r="H10" s="1073"/>
      <c r="K10" s="590" t="s">
        <v>168</v>
      </c>
      <c r="L10" s="591">
        <v>9016.9240000000009</v>
      </c>
      <c r="M10" s="591">
        <v>2210.748</v>
      </c>
      <c r="N10" s="632">
        <v>4.0786756337673946</v>
      </c>
      <c r="P10" s="590" t="s">
        <v>170</v>
      </c>
      <c r="Q10" s="591">
        <v>4039.3829999999998</v>
      </c>
      <c r="R10" s="591">
        <v>933.31299999999999</v>
      </c>
      <c r="S10" s="632">
        <v>4.3280046458154979</v>
      </c>
    </row>
    <row r="11" spans="1:24" ht="15.75">
      <c r="A11" s="590" t="s">
        <v>348</v>
      </c>
      <c r="B11" s="591">
        <v>300</v>
      </c>
      <c r="C11" s="591">
        <v>158</v>
      </c>
      <c r="D11" s="632">
        <v>3.358334266203963</v>
      </c>
      <c r="K11" s="590" t="s">
        <v>175</v>
      </c>
      <c r="L11" s="591">
        <v>7992.6850000000004</v>
      </c>
      <c r="M11" s="591">
        <v>1517.011</v>
      </c>
      <c r="N11" s="632">
        <v>5.2687060278402731</v>
      </c>
      <c r="P11" s="590" t="s">
        <v>168</v>
      </c>
      <c r="Q11" s="591">
        <v>3185.6529999999998</v>
      </c>
      <c r="R11" s="591">
        <v>999.85599999999999</v>
      </c>
      <c r="S11" s="632">
        <v>3.1861118000992144</v>
      </c>
    </row>
    <row r="12" spans="1:24" ht="15.75">
      <c r="A12" s="590" t="s">
        <v>425</v>
      </c>
      <c r="B12" s="591">
        <v>169.8</v>
      </c>
      <c r="C12" s="591">
        <v>84</v>
      </c>
      <c r="D12" s="632">
        <v>4.715487794717987</v>
      </c>
      <c r="H12" s="1073"/>
      <c r="K12" s="590" t="s">
        <v>173</v>
      </c>
      <c r="L12" s="591">
        <v>6358.4669999999996</v>
      </c>
      <c r="M12" s="591">
        <v>983.55600000000004</v>
      </c>
      <c r="N12" s="632">
        <v>6.4647737393702034</v>
      </c>
      <c r="P12" s="590" t="s">
        <v>166</v>
      </c>
      <c r="Q12" s="591">
        <v>2612.5810000000001</v>
      </c>
      <c r="R12" s="591">
        <v>826.60400000000004</v>
      </c>
      <c r="S12" s="632">
        <v>3.1606198373102479</v>
      </c>
    </row>
    <row r="13" spans="1:24" ht="15.75">
      <c r="A13" s="590" t="s">
        <v>168</v>
      </c>
      <c r="B13" s="591">
        <v>163.036</v>
      </c>
      <c r="C13" s="591">
        <v>801</v>
      </c>
      <c r="D13" s="632">
        <v>2.5397389164096333</v>
      </c>
      <c r="H13" s="1073"/>
      <c r="K13" s="590" t="s">
        <v>176</v>
      </c>
      <c r="L13" s="591">
        <v>6154.0780000000004</v>
      </c>
      <c r="M13" s="591">
        <v>1596.048</v>
      </c>
      <c r="N13" s="632">
        <v>3.8558226319007951</v>
      </c>
      <c r="P13" s="590" t="s">
        <v>313</v>
      </c>
      <c r="Q13" s="591">
        <v>2510.3119999999999</v>
      </c>
      <c r="R13" s="591">
        <v>694.66899999999998</v>
      </c>
      <c r="S13" s="632">
        <v>3.6136807601893852</v>
      </c>
    </row>
    <row r="14" spans="1:24" ht="15.75">
      <c r="A14" s="590" t="s">
        <v>178</v>
      </c>
      <c r="B14" s="591">
        <v>137.72800000000001</v>
      </c>
      <c r="C14" s="591">
        <v>93</v>
      </c>
      <c r="D14" s="632">
        <v>2.4018694848453142</v>
      </c>
      <c r="K14" s="590" t="s">
        <v>171</v>
      </c>
      <c r="L14" s="591">
        <v>5411.9639999999999</v>
      </c>
      <c r="M14" s="591">
        <v>1173.5450000000001</v>
      </c>
      <c r="N14" s="632">
        <v>4.6116373892777869</v>
      </c>
      <c r="P14" s="590" t="s">
        <v>418</v>
      </c>
      <c r="Q14" s="591">
        <v>2501.837</v>
      </c>
      <c r="R14" s="591">
        <v>801.69200000000001</v>
      </c>
      <c r="S14" s="632">
        <v>3.1206959780065162</v>
      </c>
    </row>
    <row r="15" spans="1:24" ht="16.5" thickBot="1">
      <c r="A15" s="1008" t="s">
        <v>169</v>
      </c>
      <c r="B15" s="914">
        <v>127.108</v>
      </c>
      <c r="C15" s="914">
        <v>108</v>
      </c>
      <c r="D15" s="1009">
        <v>3.163306953362202</v>
      </c>
      <c r="E15" s="802"/>
      <c r="K15" s="590" t="s">
        <v>167</v>
      </c>
      <c r="L15" s="591">
        <v>4367.2250000000004</v>
      </c>
      <c r="M15" s="591">
        <v>1077.296</v>
      </c>
      <c r="N15" s="632">
        <v>4.0538765576034814</v>
      </c>
      <c r="P15" s="590" t="s">
        <v>177</v>
      </c>
      <c r="Q15" s="591">
        <v>2485.31</v>
      </c>
      <c r="R15" s="591">
        <v>688.00800000000004</v>
      </c>
      <c r="S15" s="632">
        <v>3.6123271822420668</v>
      </c>
    </row>
    <row r="16" spans="1:24" ht="16.5" thickBot="1">
      <c r="A16" s="915" t="s">
        <v>296</v>
      </c>
      <c r="B16" s="594">
        <v>4666.8760000000002</v>
      </c>
      <c r="C16" s="594">
        <v>4956</v>
      </c>
      <c r="D16" s="711">
        <v>2.82016626551601</v>
      </c>
      <c r="E16" s="640"/>
      <c r="K16" s="590" t="s">
        <v>326</v>
      </c>
      <c r="L16" s="591">
        <v>3910.7150000000001</v>
      </c>
      <c r="M16" s="591">
        <v>758.62099999999998</v>
      </c>
      <c r="N16" s="632">
        <v>5.1550313002144685</v>
      </c>
      <c r="P16" s="590" t="s">
        <v>454</v>
      </c>
      <c r="Q16" s="591">
        <v>1648.173</v>
      </c>
      <c r="R16" s="591">
        <v>671.08799999999997</v>
      </c>
      <c r="S16" s="632">
        <v>2.4559714970316859</v>
      </c>
    </row>
    <row r="17" spans="1:19" ht="15.75">
      <c r="A17"/>
      <c r="B17"/>
      <c r="C17"/>
      <c r="D17"/>
      <c r="K17" s="590" t="s">
        <v>183</v>
      </c>
      <c r="L17" s="591">
        <v>3844.3980000000001</v>
      </c>
      <c r="M17" s="591">
        <v>1124.354</v>
      </c>
      <c r="N17" s="632">
        <v>3.4192060507633717</v>
      </c>
      <c r="P17" s="590" t="s">
        <v>182</v>
      </c>
      <c r="Q17" s="591">
        <v>1474.7149999999999</v>
      </c>
      <c r="R17" s="591">
        <v>505.66500000000002</v>
      </c>
      <c r="S17" s="632">
        <v>2.916387331533723</v>
      </c>
    </row>
    <row r="18" spans="1:19" ht="15.75">
      <c r="A18"/>
      <c r="B18"/>
      <c r="C18"/>
      <c r="D18"/>
      <c r="K18" s="590" t="s">
        <v>180</v>
      </c>
      <c r="L18" s="591">
        <v>2216.797</v>
      </c>
      <c r="M18" s="591">
        <v>600.45500000000004</v>
      </c>
      <c r="N18" s="632">
        <v>3.6918620046464765</v>
      </c>
      <c r="P18" s="590" t="s">
        <v>325</v>
      </c>
      <c r="Q18" s="591">
        <v>1228.7570000000001</v>
      </c>
      <c r="R18" s="591">
        <v>350.67700000000002</v>
      </c>
      <c r="S18" s="632">
        <v>3.503956632456648</v>
      </c>
    </row>
    <row r="19" spans="1:19" ht="15.75">
      <c r="K19" s="590" t="s">
        <v>181</v>
      </c>
      <c r="L19" s="591">
        <v>2060.2420000000002</v>
      </c>
      <c r="M19" s="591">
        <v>500.32</v>
      </c>
      <c r="N19" s="632">
        <v>4.1178485769107773</v>
      </c>
      <c r="P19" s="590" t="s">
        <v>175</v>
      </c>
      <c r="Q19" s="591">
        <v>1025.6980000000001</v>
      </c>
      <c r="R19" s="591">
        <v>306.601</v>
      </c>
      <c r="S19" s="632">
        <v>3.3453837397790616</v>
      </c>
    </row>
    <row r="20" spans="1:19" ht="15.75">
      <c r="A20" s="106"/>
      <c r="B20" s="106"/>
      <c r="C20" s="106"/>
      <c r="D20" s="106"/>
      <c r="K20" s="590" t="s">
        <v>325</v>
      </c>
      <c r="L20" s="591">
        <v>1945.0050000000001</v>
      </c>
      <c r="M20" s="591">
        <v>548.20799999999997</v>
      </c>
      <c r="N20" s="632">
        <v>3.5479325365554679</v>
      </c>
      <c r="P20" s="590" t="s">
        <v>176</v>
      </c>
      <c r="Q20" s="591">
        <v>938.21900000000005</v>
      </c>
      <c r="R20" s="591">
        <v>257.97699999999998</v>
      </c>
      <c r="S20" s="632">
        <v>3.6368319656403476</v>
      </c>
    </row>
    <row r="21" spans="1:19" ht="15.75">
      <c r="A21" s="106"/>
      <c r="B21" s="106"/>
      <c r="C21" s="106"/>
      <c r="D21" s="106"/>
      <c r="K21" s="590" t="s">
        <v>174</v>
      </c>
      <c r="L21" s="591">
        <v>1850.989</v>
      </c>
      <c r="M21" s="591">
        <v>583.69399999999996</v>
      </c>
      <c r="N21" s="632">
        <v>3.1711633150246534</v>
      </c>
      <c r="P21" s="590" t="s">
        <v>453</v>
      </c>
      <c r="Q21" s="591">
        <v>800.61099999999999</v>
      </c>
      <c r="R21" s="591">
        <v>275.99200000000002</v>
      </c>
      <c r="S21" s="632">
        <v>2.9008485753210236</v>
      </c>
    </row>
    <row r="22" spans="1:19" ht="15.75">
      <c r="A22" s="106"/>
      <c r="B22" s="106"/>
      <c r="C22" s="106"/>
      <c r="D22" s="106"/>
      <c r="H22" s="1073"/>
      <c r="K22" s="590" t="s">
        <v>170</v>
      </c>
      <c r="L22" s="591">
        <v>1407.643</v>
      </c>
      <c r="M22" s="591">
        <v>304.55500000000001</v>
      </c>
      <c r="N22" s="632">
        <v>4.6219664756776284</v>
      </c>
      <c r="P22" s="590" t="s">
        <v>185</v>
      </c>
      <c r="Q22" s="591">
        <v>703.59299999999996</v>
      </c>
      <c r="R22" s="591">
        <v>237.61</v>
      </c>
      <c r="S22" s="632">
        <v>2.9611253735112157</v>
      </c>
    </row>
    <row r="23" spans="1:19" ht="15.75">
      <c r="A23" s="106"/>
      <c r="B23" s="106"/>
      <c r="C23" s="106"/>
      <c r="D23" s="106"/>
      <c r="H23" s="1073"/>
      <c r="K23" s="590" t="s">
        <v>327</v>
      </c>
      <c r="L23" s="591">
        <v>1384.5530000000001</v>
      </c>
      <c r="M23" s="591">
        <v>412.685</v>
      </c>
      <c r="N23" s="632">
        <v>3.3549874601693785</v>
      </c>
      <c r="P23" s="590" t="s">
        <v>187</v>
      </c>
      <c r="Q23" s="591">
        <v>629.98199999999997</v>
      </c>
      <c r="R23" s="591">
        <v>228.02500000000001</v>
      </c>
      <c r="S23" s="632">
        <v>2.7627760114022584</v>
      </c>
    </row>
    <row r="24" spans="1:19" ht="15.75">
      <c r="A24" s="106"/>
      <c r="B24" s="106"/>
      <c r="C24" s="106"/>
      <c r="D24" s="106"/>
      <c r="H24" s="1073"/>
      <c r="K24" s="590" t="s">
        <v>184</v>
      </c>
      <c r="L24" s="591">
        <v>1026.3900000000001</v>
      </c>
      <c r="M24" s="591">
        <v>408.37599999999998</v>
      </c>
      <c r="N24" s="632">
        <v>2.5133455443023096</v>
      </c>
      <c r="P24" s="590" t="s">
        <v>180</v>
      </c>
      <c r="Q24" s="591">
        <v>620.24199999999996</v>
      </c>
      <c r="R24" s="591">
        <v>176.27699999999999</v>
      </c>
      <c r="S24" s="632">
        <v>3.5185645319582251</v>
      </c>
    </row>
    <row r="25" spans="1:19" ht="15.75">
      <c r="A25" s="106"/>
      <c r="B25" s="106"/>
      <c r="C25" s="106"/>
      <c r="D25" s="106"/>
      <c r="H25" s="1073"/>
      <c r="K25" s="590" t="s">
        <v>453</v>
      </c>
      <c r="L25" s="591">
        <v>990.70600000000002</v>
      </c>
      <c r="M25" s="591">
        <v>328.04300000000001</v>
      </c>
      <c r="N25" s="632">
        <v>3.0200492008669597</v>
      </c>
      <c r="P25" s="590" t="s">
        <v>186</v>
      </c>
      <c r="Q25" s="591">
        <v>598.49199999999996</v>
      </c>
      <c r="R25" s="591">
        <v>222.059</v>
      </c>
      <c r="S25" s="632">
        <v>2.6951936197136797</v>
      </c>
    </row>
    <row r="26" spans="1:19" ht="15.75">
      <c r="A26" s="106"/>
      <c r="B26" s="106"/>
      <c r="C26" s="106"/>
      <c r="D26" s="106"/>
      <c r="H26" s="1073"/>
      <c r="K26" s="590" t="s">
        <v>179</v>
      </c>
      <c r="L26" s="591">
        <v>878.55799999999999</v>
      </c>
      <c r="M26" s="591">
        <v>192.78700000000001</v>
      </c>
      <c r="N26" s="632">
        <v>4.557143375850031</v>
      </c>
      <c r="P26" s="590" t="s">
        <v>179</v>
      </c>
      <c r="Q26" s="591">
        <v>593.94500000000005</v>
      </c>
      <c r="R26" s="591">
        <v>229.44300000000001</v>
      </c>
      <c r="S26" s="632">
        <v>2.5886385725430716</v>
      </c>
    </row>
    <row r="27" spans="1:19" ht="16.5" thickBot="1">
      <c r="A27" s="106"/>
      <c r="B27" s="106"/>
      <c r="C27" s="106"/>
      <c r="D27" s="106"/>
      <c r="H27" s="1073"/>
      <c r="K27" s="1008" t="s">
        <v>172</v>
      </c>
      <c r="L27" s="914">
        <v>773.17499999999995</v>
      </c>
      <c r="M27" s="914">
        <v>297.33499999999998</v>
      </c>
      <c r="N27" s="1009">
        <v>2.6003497738241377</v>
      </c>
      <c r="P27" s="590" t="s">
        <v>184</v>
      </c>
      <c r="Q27" s="591">
        <v>549.505</v>
      </c>
      <c r="R27" s="591">
        <v>136.41</v>
      </c>
      <c r="S27" s="632">
        <v>4.0283336998753754</v>
      </c>
    </row>
    <row r="28" spans="1:19" ht="16.5" thickBot="1">
      <c r="H28" s="1073"/>
      <c r="K28" s="915" t="s">
        <v>296</v>
      </c>
      <c r="L28" s="594">
        <v>143735.73499999999</v>
      </c>
      <c r="M28" s="594">
        <v>36792.758999999998</v>
      </c>
      <c r="N28" s="711">
        <v>3.9066310574860665</v>
      </c>
      <c r="P28" s="590" t="s">
        <v>171</v>
      </c>
      <c r="Q28" s="591">
        <v>543.89499999999998</v>
      </c>
      <c r="R28" s="591">
        <v>162.09200000000001</v>
      </c>
      <c r="S28" s="632">
        <v>3.3554709671051008</v>
      </c>
    </row>
    <row r="29" spans="1:19" ht="15.75">
      <c r="H29" s="1073"/>
      <c r="K29"/>
      <c r="L29"/>
      <c r="M29"/>
      <c r="N29"/>
      <c r="P29" s="590" t="s">
        <v>181</v>
      </c>
      <c r="Q29" s="591">
        <v>528.30999999999995</v>
      </c>
      <c r="R29" s="591">
        <v>177.44800000000001</v>
      </c>
      <c r="S29" s="632">
        <v>2.9772665795049815</v>
      </c>
    </row>
    <row r="30" spans="1:19" ht="15.75">
      <c r="A30" s="106"/>
      <c r="B30" s="106"/>
      <c r="C30" s="106"/>
      <c r="D30" s="106"/>
      <c r="E30" s="106"/>
      <c r="F30" s="106"/>
      <c r="G30" s="106"/>
      <c r="H30" s="106"/>
      <c r="I30" s="106"/>
      <c r="J30" s="106"/>
      <c r="K30"/>
      <c r="L30"/>
      <c r="M30"/>
      <c r="N30"/>
      <c r="P30" s="590" t="s">
        <v>183</v>
      </c>
      <c r="Q30" s="591">
        <v>528.21299999999997</v>
      </c>
      <c r="R30" s="591">
        <v>191.86099999999999</v>
      </c>
      <c r="S30" s="632">
        <v>2.7531025065021031</v>
      </c>
    </row>
    <row r="31" spans="1:19" ht="16.5" thickBot="1">
      <c r="A31" s="106"/>
      <c r="B31" s="106"/>
      <c r="C31" s="106"/>
      <c r="D31" s="106"/>
      <c r="E31" s="106"/>
      <c r="F31" s="106"/>
      <c r="G31" s="106"/>
      <c r="H31" s="106"/>
      <c r="I31" s="106"/>
      <c r="J31" s="106"/>
      <c r="K31"/>
      <c r="L31"/>
      <c r="M31"/>
      <c r="N31"/>
      <c r="P31" s="1008" t="s">
        <v>326</v>
      </c>
      <c r="Q31" s="914">
        <v>463.47399999999999</v>
      </c>
      <c r="R31" s="914">
        <v>130.38900000000001</v>
      </c>
      <c r="S31" s="1009">
        <v>3.5545483131245734</v>
      </c>
    </row>
    <row r="32" spans="1:19" ht="16.5" thickBot="1">
      <c r="A32" s="106"/>
      <c r="B32" s="106"/>
      <c r="C32" s="106"/>
      <c r="D32" s="106"/>
      <c r="E32" s="106"/>
      <c r="F32" s="106"/>
      <c r="G32" s="106"/>
      <c r="H32" s="106"/>
      <c r="I32" s="106"/>
      <c r="J32" s="106"/>
      <c r="K32"/>
      <c r="L32"/>
      <c r="M32"/>
      <c r="N32"/>
      <c r="P32" s="915" t="s">
        <v>296</v>
      </c>
      <c r="Q32" s="594">
        <v>50279.349000000002</v>
      </c>
      <c r="R32" s="594">
        <v>14474.962</v>
      </c>
      <c r="S32" s="711">
        <v>3.4735392742309097</v>
      </c>
    </row>
    <row r="33" spans="1:19">
      <c r="A33" s="63" t="s">
        <v>414</v>
      </c>
      <c r="B33" s="63"/>
      <c r="C33" s="106"/>
      <c r="D33" s="106"/>
      <c r="E33" s="106"/>
      <c r="F33" s="106"/>
      <c r="G33" s="106"/>
      <c r="H33" s="106"/>
      <c r="I33" s="106"/>
      <c r="J33" s="106"/>
      <c r="K33"/>
      <c r="L33"/>
      <c r="M33"/>
      <c r="N33"/>
      <c r="P33"/>
      <c r="Q33"/>
      <c r="R33"/>
      <c r="S33"/>
    </row>
    <row r="34" spans="1:19">
      <c r="A34" s="1123"/>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c r="J42" s="106"/>
      <c r="K42" s="106"/>
      <c r="L42" s="106"/>
      <c r="M42" s="106"/>
      <c r="N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row>
    <row r="53" spans="1:19">
      <c r="A53"/>
      <c r="B53"/>
      <c r="C53"/>
      <c r="D53"/>
      <c r="E53"/>
      <c r="F53"/>
      <c r="G53"/>
      <c r="H53"/>
      <c r="I53"/>
      <c r="J53" s="106"/>
      <c r="K53" s="106"/>
      <c r="P53" s="106"/>
      <c r="Q53" s="106"/>
      <c r="R53" s="106"/>
      <c r="S53" s="106"/>
    </row>
    <row r="54" spans="1:19">
      <c r="A54"/>
      <c r="B54"/>
      <c r="C54"/>
      <c r="D54"/>
      <c r="E54"/>
      <c r="F54"/>
      <c r="G54"/>
      <c r="H54"/>
      <c r="I54"/>
      <c r="J54" s="106"/>
      <c r="K54" s="106"/>
      <c r="P54" s="106"/>
      <c r="Q54" s="106"/>
      <c r="R54" s="106"/>
      <c r="S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1">
    <sortCondition descending="1" ref="Q7:Q51"/>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N42" sqref="N42"/>
    </sheetView>
  </sheetViews>
  <sheetFormatPr defaultRowHeight="12.75"/>
  <cols>
    <col min="1" max="1" width="16.85546875" style="1073" customWidth="1"/>
    <col min="2" max="2" width="12.28515625" style="1073" bestFit="1" customWidth="1"/>
    <col min="3" max="3" width="10.140625" style="1073" customWidth="1"/>
    <col min="4" max="4" width="9.140625" style="1073"/>
    <col min="5" max="5" width="6" style="1073" customWidth="1"/>
    <col min="6" max="6" width="16.7109375" style="1073" customWidth="1"/>
    <col min="7" max="7" width="11.28515625" style="1073" customWidth="1"/>
    <col min="8" max="8" width="10.42578125" style="1073" customWidth="1"/>
    <col min="9" max="9" width="9.140625" style="1073"/>
    <col min="10" max="10" width="3.5703125" style="1073" customWidth="1"/>
    <col min="11" max="11" width="18" style="1073" customWidth="1"/>
    <col min="12" max="12" width="11.7109375" style="1073" customWidth="1"/>
    <col min="13" max="13" width="12.28515625" style="1073" customWidth="1"/>
    <col min="14" max="14" width="10.42578125" style="1073" customWidth="1"/>
    <col min="15" max="15" width="3.85546875" style="1073" customWidth="1"/>
    <col min="16" max="16" width="22.5703125" style="1073" customWidth="1"/>
    <col min="17" max="17" width="11.28515625" style="1073" customWidth="1"/>
    <col min="18" max="18" width="10.28515625" style="1073" customWidth="1"/>
    <col min="19" max="19" width="10" style="1073" customWidth="1"/>
    <col min="20" max="255" width="9.140625" style="1073"/>
    <col min="256" max="256" width="4" style="1073" customWidth="1"/>
    <col min="257" max="257" width="15.140625" style="1073" customWidth="1"/>
    <col min="258" max="258" width="13.85546875" style="1073" customWidth="1"/>
    <col min="259" max="259" width="10.140625" style="1073" customWidth="1"/>
    <col min="260" max="260" width="9.140625" style="1073"/>
    <col min="261" max="261" width="3.42578125" style="1073" customWidth="1"/>
    <col min="262" max="262" width="19.5703125" style="1073" customWidth="1"/>
    <col min="263" max="263" width="12.28515625" style="1073" customWidth="1"/>
    <col min="264" max="264" width="10.42578125" style="1073" customWidth="1"/>
    <col min="265" max="265" width="9.140625" style="1073"/>
    <col min="266" max="266" width="3.5703125" style="1073" customWidth="1"/>
    <col min="267" max="267" width="16.42578125" style="1073" customWidth="1"/>
    <col min="268" max="268" width="11.7109375" style="1073" customWidth="1"/>
    <col min="269" max="269" width="10.140625" style="1073" customWidth="1"/>
    <col min="270" max="270" width="15.85546875" style="1073" customWidth="1"/>
    <col min="271" max="271" width="3.85546875" style="1073" customWidth="1"/>
    <col min="272" max="272" width="16.42578125" style="1073" customWidth="1"/>
    <col min="273" max="273" width="11.28515625" style="1073" customWidth="1"/>
    <col min="274" max="274" width="10.28515625" style="1073" customWidth="1"/>
    <col min="275" max="275" width="10" style="1073" customWidth="1"/>
    <col min="276" max="511" width="9.140625" style="1073"/>
    <col min="512" max="512" width="4" style="1073" customWidth="1"/>
    <col min="513" max="513" width="15.140625" style="1073" customWidth="1"/>
    <col min="514" max="514" width="13.85546875" style="1073" customWidth="1"/>
    <col min="515" max="515" width="10.140625" style="1073" customWidth="1"/>
    <col min="516" max="516" width="9.140625" style="1073"/>
    <col min="517" max="517" width="3.42578125" style="1073" customWidth="1"/>
    <col min="518" max="518" width="19.5703125" style="1073" customWidth="1"/>
    <col min="519" max="519" width="12.28515625" style="1073" customWidth="1"/>
    <col min="520" max="520" width="10.42578125" style="1073" customWidth="1"/>
    <col min="521" max="521" width="9.140625" style="1073"/>
    <col min="522" max="522" width="3.5703125" style="1073" customWidth="1"/>
    <col min="523" max="523" width="16.42578125" style="1073" customWidth="1"/>
    <col min="524" max="524" width="11.7109375" style="1073" customWidth="1"/>
    <col min="525" max="525" width="10.140625" style="1073" customWidth="1"/>
    <col min="526" max="526" width="15.85546875" style="1073" customWidth="1"/>
    <col min="527" max="527" width="3.85546875" style="1073" customWidth="1"/>
    <col min="528" max="528" width="16.42578125" style="1073" customWidth="1"/>
    <col min="529" max="529" width="11.28515625" style="1073" customWidth="1"/>
    <col min="530" max="530" width="10.28515625" style="1073" customWidth="1"/>
    <col min="531" max="531" width="10" style="1073" customWidth="1"/>
    <col min="532" max="767" width="9.140625" style="1073"/>
    <col min="768" max="768" width="4" style="1073" customWidth="1"/>
    <col min="769" max="769" width="15.140625" style="1073" customWidth="1"/>
    <col min="770" max="770" width="13.85546875" style="1073" customWidth="1"/>
    <col min="771" max="771" width="10.140625" style="1073" customWidth="1"/>
    <col min="772" max="772" width="9.140625" style="1073"/>
    <col min="773" max="773" width="3.42578125" style="1073" customWidth="1"/>
    <col min="774" max="774" width="19.5703125" style="1073" customWidth="1"/>
    <col min="775" max="775" width="12.28515625" style="1073" customWidth="1"/>
    <col min="776" max="776" width="10.42578125" style="1073" customWidth="1"/>
    <col min="777" max="777" width="9.140625" style="1073"/>
    <col min="778" max="778" width="3.5703125" style="1073" customWidth="1"/>
    <col min="779" max="779" width="16.42578125" style="1073" customWidth="1"/>
    <col min="780" max="780" width="11.7109375" style="1073" customWidth="1"/>
    <col min="781" max="781" width="10.140625" style="1073" customWidth="1"/>
    <col min="782" max="782" width="15.85546875" style="1073" customWidth="1"/>
    <col min="783" max="783" width="3.85546875" style="1073" customWidth="1"/>
    <col min="784" max="784" width="16.42578125" style="1073" customWidth="1"/>
    <col min="785" max="785" width="11.28515625" style="1073" customWidth="1"/>
    <col min="786" max="786" width="10.28515625" style="1073" customWidth="1"/>
    <col min="787" max="787" width="10" style="1073" customWidth="1"/>
    <col min="788" max="1023" width="9.140625" style="1073"/>
    <col min="1024" max="1024" width="4" style="1073" customWidth="1"/>
    <col min="1025" max="1025" width="15.140625" style="1073" customWidth="1"/>
    <col min="1026" max="1026" width="13.85546875" style="1073" customWidth="1"/>
    <col min="1027" max="1027" width="10.140625" style="1073" customWidth="1"/>
    <col min="1028" max="1028" width="9.140625" style="1073"/>
    <col min="1029" max="1029" width="3.42578125" style="1073" customWidth="1"/>
    <col min="1030" max="1030" width="19.5703125" style="1073" customWidth="1"/>
    <col min="1031" max="1031" width="12.28515625" style="1073" customWidth="1"/>
    <col min="1032" max="1032" width="10.42578125" style="1073" customWidth="1"/>
    <col min="1033" max="1033" width="9.140625" style="1073"/>
    <col min="1034" max="1034" width="3.5703125" style="1073" customWidth="1"/>
    <col min="1035" max="1035" width="16.42578125" style="1073" customWidth="1"/>
    <col min="1036" max="1036" width="11.7109375" style="1073" customWidth="1"/>
    <col min="1037" max="1037" width="10.140625" style="1073" customWidth="1"/>
    <col min="1038" max="1038" width="15.85546875" style="1073" customWidth="1"/>
    <col min="1039" max="1039" width="3.85546875" style="1073" customWidth="1"/>
    <col min="1040" max="1040" width="16.42578125" style="1073" customWidth="1"/>
    <col min="1041" max="1041" width="11.28515625" style="1073" customWidth="1"/>
    <col min="1042" max="1042" width="10.28515625" style="1073" customWidth="1"/>
    <col min="1043" max="1043" width="10" style="1073" customWidth="1"/>
    <col min="1044" max="1279" width="9.140625" style="1073"/>
    <col min="1280" max="1280" width="4" style="1073" customWidth="1"/>
    <col min="1281" max="1281" width="15.140625" style="1073" customWidth="1"/>
    <col min="1282" max="1282" width="13.85546875" style="1073" customWidth="1"/>
    <col min="1283" max="1283" width="10.140625" style="1073" customWidth="1"/>
    <col min="1284" max="1284" width="9.140625" style="1073"/>
    <col min="1285" max="1285" width="3.42578125" style="1073" customWidth="1"/>
    <col min="1286" max="1286" width="19.5703125" style="1073" customWidth="1"/>
    <col min="1287" max="1287" width="12.28515625" style="1073" customWidth="1"/>
    <col min="1288" max="1288" width="10.42578125" style="1073" customWidth="1"/>
    <col min="1289" max="1289" width="9.140625" style="1073"/>
    <col min="1290" max="1290" width="3.5703125" style="1073" customWidth="1"/>
    <col min="1291" max="1291" width="16.42578125" style="1073" customWidth="1"/>
    <col min="1292" max="1292" width="11.7109375" style="1073" customWidth="1"/>
    <col min="1293" max="1293" width="10.140625" style="1073" customWidth="1"/>
    <col min="1294" max="1294" width="15.85546875" style="1073" customWidth="1"/>
    <col min="1295" max="1295" width="3.85546875" style="1073" customWidth="1"/>
    <col min="1296" max="1296" width="16.42578125" style="1073" customWidth="1"/>
    <col min="1297" max="1297" width="11.28515625" style="1073" customWidth="1"/>
    <col min="1298" max="1298" width="10.28515625" style="1073" customWidth="1"/>
    <col min="1299" max="1299" width="10" style="1073" customWidth="1"/>
    <col min="1300" max="1535" width="9.140625" style="1073"/>
    <col min="1536" max="1536" width="4" style="1073" customWidth="1"/>
    <col min="1537" max="1537" width="15.140625" style="1073" customWidth="1"/>
    <col min="1538" max="1538" width="13.85546875" style="1073" customWidth="1"/>
    <col min="1539" max="1539" width="10.140625" style="1073" customWidth="1"/>
    <col min="1540" max="1540" width="9.140625" style="1073"/>
    <col min="1541" max="1541" width="3.42578125" style="1073" customWidth="1"/>
    <col min="1542" max="1542" width="19.5703125" style="1073" customWidth="1"/>
    <col min="1543" max="1543" width="12.28515625" style="1073" customWidth="1"/>
    <col min="1544" max="1544" width="10.42578125" style="1073" customWidth="1"/>
    <col min="1545" max="1545" width="9.140625" style="1073"/>
    <col min="1546" max="1546" width="3.5703125" style="1073" customWidth="1"/>
    <col min="1547" max="1547" width="16.42578125" style="1073" customWidth="1"/>
    <col min="1548" max="1548" width="11.7109375" style="1073" customWidth="1"/>
    <col min="1549" max="1549" width="10.140625" style="1073" customWidth="1"/>
    <col min="1550" max="1550" width="15.85546875" style="1073" customWidth="1"/>
    <col min="1551" max="1551" width="3.85546875" style="1073" customWidth="1"/>
    <col min="1552" max="1552" width="16.42578125" style="1073" customWidth="1"/>
    <col min="1553" max="1553" width="11.28515625" style="1073" customWidth="1"/>
    <col min="1554" max="1554" width="10.28515625" style="1073" customWidth="1"/>
    <col min="1555" max="1555" width="10" style="1073" customWidth="1"/>
    <col min="1556" max="1791" width="9.140625" style="1073"/>
    <col min="1792" max="1792" width="4" style="1073" customWidth="1"/>
    <col min="1793" max="1793" width="15.140625" style="1073" customWidth="1"/>
    <col min="1794" max="1794" width="13.85546875" style="1073" customWidth="1"/>
    <col min="1795" max="1795" width="10.140625" style="1073" customWidth="1"/>
    <col min="1796" max="1796" width="9.140625" style="1073"/>
    <col min="1797" max="1797" width="3.42578125" style="1073" customWidth="1"/>
    <col min="1798" max="1798" width="19.5703125" style="1073" customWidth="1"/>
    <col min="1799" max="1799" width="12.28515625" style="1073" customWidth="1"/>
    <col min="1800" max="1800" width="10.42578125" style="1073" customWidth="1"/>
    <col min="1801" max="1801" width="9.140625" style="1073"/>
    <col min="1802" max="1802" width="3.5703125" style="1073" customWidth="1"/>
    <col min="1803" max="1803" width="16.42578125" style="1073" customWidth="1"/>
    <col min="1804" max="1804" width="11.7109375" style="1073" customWidth="1"/>
    <col min="1805" max="1805" width="10.140625" style="1073" customWidth="1"/>
    <col min="1806" max="1806" width="15.85546875" style="1073" customWidth="1"/>
    <col min="1807" max="1807" width="3.85546875" style="1073" customWidth="1"/>
    <col min="1808" max="1808" width="16.42578125" style="1073" customWidth="1"/>
    <col min="1809" max="1809" width="11.28515625" style="1073" customWidth="1"/>
    <col min="1810" max="1810" width="10.28515625" style="1073" customWidth="1"/>
    <col min="1811" max="1811" width="10" style="1073" customWidth="1"/>
    <col min="1812" max="2047" width="9.140625" style="1073"/>
    <col min="2048" max="2048" width="4" style="1073" customWidth="1"/>
    <col min="2049" max="2049" width="15.140625" style="1073" customWidth="1"/>
    <col min="2050" max="2050" width="13.85546875" style="1073" customWidth="1"/>
    <col min="2051" max="2051" width="10.140625" style="1073" customWidth="1"/>
    <col min="2052" max="2052" width="9.140625" style="1073"/>
    <col min="2053" max="2053" width="3.42578125" style="1073" customWidth="1"/>
    <col min="2054" max="2054" width="19.5703125" style="1073" customWidth="1"/>
    <col min="2055" max="2055" width="12.28515625" style="1073" customWidth="1"/>
    <col min="2056" max="2056" width="10.42578125" style="1073" customWidth="1"/>
    <col min="2057" max="2057" width="9.140625" style="1073"/>
    <col min="2058" max="2058" width="3.5703125" style="1073" customWidth="1"/>
    <col min="2059" max="2059" width="16.42578125" style="1073" customWidth="1"/>
    <col min="2060" max="2060" width="11.7109375" style="1073" customWidth="1"/>
    <col min="2061" max="2061" width="10.140625" style="1073" customWidth="1"/>
    <col min="2062" max="2062" width="15.85546875" style="1073" customWidth="1"/>
    <col min="2063" max="2063" width="3.85546875" style="1073" customWidth="1"/>
    <col min="2064" max="2064" width="16.42578125" style="1073" customWidth="1"/>
    <col min="2065" max="2065" width="11.28515625" style="1073" customWidth="1"/>
    <col min="2066" max="2066" width="10.28515625" style="1073" customWidth="1"/>
    <col min="2067" max="2067" width="10" style="1073" customWidth="1"/>
    <col min="2068" max="2303" width="9.140625" style="1073"/>
    <col min="2304" max="2304" width="4" style="1073" customWidth="1"/>
    <col min="2305" max="2305" width="15.140625" style="1073" customWidth="1"/>
    <col min="2306" max="2306" width="13.85546875" style="1073" customWidth="1"/>
    <col min="2307" max="2307" width="10.140625" style="1073" customWidth="1"/>
    <col min="2308" max="2308" width="9.140625" style="1073"/>
    <col min="2309" max="2309" width="3.42578125" style="1073" customWidth="1"/>
    <col min="2310" max="2310" width="19.5703125" style="1073" customWidth="1"/>
    <col min="2311" max="2311" width="12.28515625" style="1073" customWidth="1"/>
    <col min="2312" max="2312" width="10.42578125" style="1073" customWidth="1"/>
    <col min="2313" max="2313" width="9.140625" style="1073"/>
    <col min="2314" max="2314" width="3.5703125" style="1073" customWidth="1"/>
    <col min="2315" max="2315" width="16.42578125" style="1073" customWidth="1"/>
    <col min="2316" max="2316" width="11.7109375" style="1073" customWidth="1"/>
    <col min="2317" max="2317" width="10.140625" style="1073" customWidth="1"/>
    <col min="2318" max="2318" width="15.85546875" style="1073" customWidth="1"/>
    <col min="2319" max="2319" width="3.85546875" style="1073" customWidth="1"/>
    <col min="2320" max="2320" width="16.42578125" style="1073" customWidth="1"/>
    <col min="2321" max="2321" width="11.28515625" style="1073" customWidth="1"/>
    <col min="2322" max="2322" width="10.28515625" style="1073" customWidth="1"/>
    <col min="2323" max="2323" width="10" style="1073" customWidth="1"/>
    <col min="2324" max="2559" width="9.140625" style="1073"/>
    <col min="2560" max="2560" width="4" style="1073" customWidth="1"/>
    <col min="2561" max="2561" width="15.140625" style="1073" customWidth="1"/>
    <col min="2562" max="2562" width="13.85546875" style="1073" customWidth="1"/>
    <col min="2563" max="2563" width="10.140625" style="1073" customWidth="1"/>
    <col min="2564" max="2564" width="9.140625" style="1073"/>
    <col min="2565" max="2565" width="3.42578125" style="1073" customWidth="1"/>
    <col min="2566" max="2566" width="19.5703125" style="1073" customWidth="1"/>
    <col min="2567" max="2567" width="12.28515625" style="1073" customWidth="1"/>
    <col min="2568" max="2568" width="10.42578125" style="1073" customWidth="1"/>
    <col min="2569" max="2569" width="9.140625" style="1073"/>
    <col min="2570" max="2570" width="3.5703125" style="1073" customWidth="1"/>
    <col min="2571" max="2571" width="16.42578125" style="1073" customWidth="1"/>
    <col min="2572" max="2572" width="11.7109375" style="1073" customWidth="1"/>
    <col min="2573" max="2573" width="10.140625" style="1073" customWidth="1"/>
    <col min="2574" max="2574" width="15.85546875" style="1073" customWidth="1"/>
    <col min="2575" max="2575" width="3.85546875" style="1073" customWidth="1"/>
    <col min="2576" max="2576" width="16.42578125" style="1073" customWidth="1"/>
    <col min="2577" max="2577" width="11.28515625" style="1073" customWidth="1"/>
    <col min="2578" max="2578" width="10.28515625" style="1073" customWidth="1"/>
    <col min="2579" max="2579" width="10" style="1073" customWidth="1"/>
    <col min="2580" max="2815" width="9.140625" style="1073"/>
    <col min="2816" max="2816" width="4" style="1073" customWidth="1"/>
    <col min="2817" max="2817" width="15.140625" style="1073" customWidth="1"/>
    <col min="2818" max="2818" width="13.85546875" style="1073" customWidth="1"/>
    <col min="2819" max="2819" width="10.140625" style="1073" customWidth="1"/>
    <col min="2820" max="2820" width="9.140625" style="1073"/>
    <col min="2821" max="2821" width="3.42578125" style="1073" customWidth="1"/>
    <col min="2822" max="2822" width="19.5703125" style="1073" customWidth="1"/>
    <col min="2823" max="2823" width="12.28515625" style="1073" customWidth="1"/>
    <col min="2824" max="2824" width="10.42578125" style="1073" customWidth="1"/>
    <col min="2825" max="2825" width="9.140625" style="1073"/>
    <col min="2826" max="2826" width="3.5703125" style="1073" customWidth="1"/>
    <col min="2827" max="2827" width="16.42578125" style="1073" customWidth="1"/>
    <col min="2828" max="2828" width="11.7109375" style="1073" customWidth="1"/>
    <col min="2829" max="2829" width="10.140625" style="1073" customWidth="1"/>
    <col min="2830" max="2830" width="15.85546875" style="1073" customWidth="1"/>
    <col min="2831" max="2831" width="3.85546875" style="1073" customWidth="1"/>
    <col min="2832" max="2832" width="16.42578125" style="1073" customWidth="1"/>
    <col min="2833" max="2833" width="11.28515625" style="1073" customWidth="1"/>
    <col min="2834" max="2834" width="10.28515625" style="1073" customWidth="1"/>
    <col min="2835" max="2835" width="10" style="1073" customWidth="1"/>
    <col min="2836" max="3071" width="9.140625" style="1073"/>
    <col min="3072" max="3072" width="4" style="1073" customWidth="1"/>
    <col min="3073" max="3073" width="15.140625" style="1073" customWidth="1"/>
    <col min="3074" max="3074" width="13.85546875" style="1073" customWidth="1"/>
    <col min="3075" max="3075" width="10.140625" style="1073" customWidth="1"/>
    <col min="3076" max="3076" width="9.140625" style="1073"/>
    <col min="3077" max="3077" width="3.42578125" style="1073" customWidth="1"/>
    <col min="3078" max="3078" width="19.5703125" style="1073" customWidth="1"/>
    <col min="3079" max="3079" width="12.28515625" style="1073" customWidth="1"/>
    <col min="3080" max="3080" width="10.42578125" style="1073" customWidth="1"/>
    <col min="3081" max="3081" width="9.140625" style="1073"/>
    <col min="3082" max="3082" width="3.5703125" style="1073" customWidth="1"/>
    <col min="3083" max="3083" width="16.42578125" style="1073" customWidth="1"/>
    <col min="3084" max="3084" width="11.7109375" style="1073" customWidth="1"/>
    <col min="3085" max="3085" width="10.140625" style="1073" customWidth="1"/>
    <col min="3086" max="3086" width="15.85546875" style="1073" customWidth="1"/>
    <col min="3087" max="3087" width="3.85546875" style="1073" customWidth="1"/>
    <col min="3088" max="3088" width="16.42578125" style="1073" customWidth="1"/>
    <col min="3089" max="3089" width="11.28515625" style="1073" customWidth="1"/>
    <col min="3090" max="3090" width="10.28515625" style="1073" customWidth="1"/>
    <col min="3091" max="3091" width="10" style="1073" customWidth="1"/>
    <col min="3092" max="3327" width="9.140625" style="1073"/>
    <col min="3328" max="3328" width="4" style="1073" customWidth="1"/>
    <col min="3329" max="3329" width="15.140625" style="1073" customWidth="1"/>
    <col min="3330" max="3330" width="13.85546875" style="1073" customWidth="1"/>
    <col min="3331" max="3331" width="10.140625" style="1073" customWidth="1"/>
    <col min="3332" max="3332" width="9.140625" style="1073"/>
    <col min="3333" max="3333" width="3.42578125" style="1073" customWidth="1"/>
    <col min="3334" max="3334" width="19.5703125" style="1073" customWidth="1"/>
    <col min="3335" max="3335" width="12.28515625" style="1073" customWidth="1"/>
    <col min="3336" max="3336" width="10.42578125" style="1073" customWidth="1"/>
    <col min="3337" max="3337" width="9.140625" style="1073"/>
    <col min="3338" max="3338" width="3.5703125" style="1073" customWidth="1"/>
    <col min="3339" max="3339" width="16.42578125" style="1073" customWidth="1"/>
    <col min="3340" max="3340" width="11.7109375" style="1073" customWidth="1"/>
    <col min="3341" max="3341" width="10.140625" style="1073" customWidth="1"/>
    <col min="3342" max="3342" width="15.85546875" style="1073" customWidth="1"/>
    <col min="3343" max="3343" width="3.85546875" style="1073" customWidth="1"/>
    <col min="3344" max="3344" width="16.42578125" style="1073" customWidth="1"/>
    <col min="3345" max="3345" width="11.28515625" style="1073" customWidth="1"/>
    <col min="3346" max="3346" width="10.28515625" style="1073" customWidth="1"/>
    <col min="3347" max="3347" width="10" style="1073" customWidth="1"/>
    <col min="3348" max="3583" width="9.140625" style="1073"/>
    <col min="3584" max="3584" width="4" style="1073" customWidth="1"/>
    <col min="3585" max="3585" width="15.140625" style="1073" customWidth="1"/>
    <col min="3586" max="3586" width="13.85546875" style="1073" customWidth="1"/>
    <col min="3587" max="3587" width="10.140625" style="1073" customWidth="1"/>
    <col min="3588" max="3588" width="9.140625" style="1073"/>
    <col min="3589" max="3589" width="3.42578125" style="1073" customWidth="1"/>
    <col min="3590" max="3590" width="19.5703125" style="1073" customWidth="1"/>
    <col min="3591" max="3591" width="12.28515625" style="1073" customWidth="1"/>
    <col min="3592" max="3592" width="10.42578125" style="1073" customWidth="1"/>
    <col min="3593" max="3593" width="9.140625" style="1073"/>
    <col min="3594" max="3594" width="3.5703125" style="1073" customWidth="1"/>
    <col min="3595" max="3595" width="16.42578125" style="1073" customWidth="1"/>
    <col min="3596" max="3596" width="11.7109375" style="1073" customWidth="1"/>
    <col min="3597" max="3597" width="10.140625" style="1073" customWidth="1"/>
    <col min="3598" max="3598" width="15.85546875" style="1073" customWidth="1"/>
    <col min="3599" max="3599" width="3.85546875" style="1073" customWidth="1"/>
    <col min="3600" max="3600" width="16.42578125" style="1073" customWidth="1"/>
    <col min="3601" max="3601" width="11.28515625" style="1073" customWidth="1"/>
    <col min="3602" max="3602" width="10.28515625" style="1073" customWidth="1"/>
    <col min="3603" max="3603" width="10" style="1073" customWidth="1"/>
    <col min="3604" max="3839" width="9.140625" style="1073"/>
    <col min="3840" max="3840" width="4" style="1073" customWidth="1"/>
    <col min="3841" max="3841" width="15.140625" style="1073" customWidth="1"/>
    <col min="3842" max="3842" width="13.85546875" style="1073" customWidth="1"/>
    <col min="3843" max="3843" width="10.140625" style="1073" customWidth="1"/>
    <col min="3844" max="3844" width="9.140625" style="1073"/>
    <col min="3845" max="3845" width="3.42578125" style="1073" customWidth="1"/>
    <col min="3846" max="3846" width="19.5703125" style="1073" customWidth="1"/>
    <col min="3847" max="3847" width="12.28515625" style="1073" customWidth="1"/>
    <col min="3848" max="3848" width="10.42578125" style="1073" customWidth="1"/>
    <col min="3849" max="3849" width="9.140625" style="1073"/>
    <col min="3850" max="3850" width="3.5703125" style="1073" customWidth="1"/>
    <col min="3851" max="3851" width="16.42578125" style="1073" customWidth="1"/>
    <col min="3852" max="3852" width="11.7109375" style="1073" customWidth="1"/>
    <col min="3853" max="3853" width="10.140625" style="1073" customWidth="1"/>
    <col min="3854" max="3854" width="15.85546875" style="1073" customWidth="1"/>
    <col min="3855" max="3855" width="3.85546875" style="1073" customWidth="1"/>
    <col min="3856" max="3856" width="16.42578125" style="1073" customWidth="1"/>
    <col min="3857" max="3857" width="11.28515625" style="1073" customWidth="1"/>
    <col min="3858" max="3858" width="10.28515625" style="1073" customWidth="1"/>
    <col min="3859" max="3859" width="10" style="1073" customWidth="1"/>
    <col min="3860" max="4095" width="9.140625" style="1073"/>
    <col min="4096" max="4096" width="4" style="1073" customWidth="1"/>
    <col min="4097" max="4097" width="15.140625" style="1073" customWidth="1"/>
    <col min="4098" max="4098" width="13.85546875" style="1073" customWidth="1"/>
    <col min="4099" max="4099" width="10.140625" style="1073" customWidth="1"/>
    <col min="4100" max="4100" width="9.140625" style="1073"/>
    <col min="4101" max="4101" width="3.42578125" style="1073" customWidth="1"/>
    <col min="4102" max="4102" width="19.5703125" style="1073" customWidth="1"/>
    <col min="4103" max="4103" width="12.28515625" style="1073" customWidth="1"/>
    <col min="4104" max="4104" width="10.42578125" style="1073" customWidth="1"/>
    <col min="4105" max="4105" width="9.140625" style="1073"/>
    <col min="4106" max="4106" width="3.5703125" style="1073" customWidth="1"/>
    <col min="4107" max="4107" width="16.42578125" style="1073" customWidth="1"/>
    <col min="4108" max="4108" width="11.7109375" style="1073" customWidth="1"/>
    <col min="4109" max="4109" width="10.140625" style="1073" customWidth="1"/>
    <col min="4110" max="4110" width="15.85546875" style="1073" customWidth="1"/>
    <col min="4111" max="4111" width="3.85546875" style="1073" customWidth="1"/>
    <col min="4112" max="4112" width="16.42578125" style="1073" customWidth="1"/>
    <col min="4113" max="4113" width="11.28515625" style="1073" customWidth="1"/>
    <col min="4114" max="4114" width="10.28515625" style="1073" customWidth="1"/>
    <col min="4115" max="4115" width="10" style="1073" customWidth="1"/>
    <col min="4116" max="4351" width="9.140625" style="1073"/>
    <col min="4352" max="4352" width="4" style="1073" customWidth="1"/>
    <col min="4353" max="4353" width="15.140625" style="1073" customWidth="1"/>
    <col min="4354" max="4354" width="13.85546875" style="1073" customWidth="1"/>
    <col min="4355" max="4355" width="10.140625" style="1073" customWidth="1"/>
    <col min="4356" max="4356" width="9.140625" style="1073"/>
    <col min="4357" max="4357" width="3.42578125" style="1073" customWidth="1"/>
    <col min="4358" max="4358" width="19.5703125" style="1073" customWidth="1"/>
    <col min="4359" max="4359" width="12.28515625" style="1073" customWidth="1"/>
    <col min="4360" max="4360" width="10.42578125" style="1073" customWidth="1"/>
    <col min="4361" max="4361" width="9.140625" style="1073"/>
    <col min="4362" max="4362" width="3.5703125" style="1073" customWidth="1"/>
    <col min="4363" max="4363" width="16.42578125" style="1073" customWidth="1"/>
    <col min="4364" max="4364" width="11.7109375" style="1073" customWidth="1"/>
    <col min="4365" max="4365" width="10.140625" style="1073" customWidth="1"/>
    <col min="4366" max="4366" width="15.85546875" style="1073" customWidth="1"/>
    <col min="4367" max="4367" width="3.85546875" style="1073" customWidth="1"/>
    <col min="4368" max="4368" width="16.42578125" style="1073" customWidth="1"/>
    <col min="4369" max="4369" width="11.28515625" style="1073" customWidth="1"/>
    <col min="4370" max="4370" width="10.28515625" style="1073" customWidth="1"/>
    <col min="4371" max="4371" width="10" style="1073" customWidth="1"/>
    <col min="4372" max="4607" width="9.140625" style="1073"/>
    <col min="4608" max="4608" width="4" style="1073" customWidth="1"/>
    <col min="4609" max="4609" width="15.140625" style="1073" customWidth="1"/>
    <col min="4610" max="4610" width="13.85546875" style="1073" customWidth="1"/>
    <col min="4611" max="4611" width="10.140625" style="1073" customWidth="1"/>
    <col min="4612" max="4612" width="9.140625" style="1073"/>
    <col min="4613" max="4613" width="3.42578125" style="1073" customWidth="1"/>
    <col min="4614" max="4614" width="19.5703125" style="1073" customWidth="1"/>
    <col min="4615" max="4615" width="12.28515625" style="1073" customWidth="1"/>
    <col min="4616" max="4616" width="10.42578125" style="1073" customWidth="1"/>
    <col min="4617" max="4617" width="9.140625" style="1073"/>
    <col min="4618" max="4618" width="3.5703125" style="1073" customWidth="1"/>
    <col min="4619" max="4619" width="16.42578125" style="1073" customWidth="1"/>
    <col min="4620" max="4620" width="11.7109375" style="1073" customWidth="1"/>
    <col min="4621" max="4621" width="10.140625" style="1073" customWidth="1"/>
    <col min="4622" max="4622" width="15.85546875" style="1073" customWidth="1"/>
    <col min="4623" max="4623" width="3.85546875" style="1073" customWidth="1"/>
    <col min="4624" max="4624" width="16.42578125" style="1073" customWidth="1"/>
    <col min="4625" max="4625" width="11.28515625" style="1073" customWidth="1"/>
    <col min="4626" max="4626" width="10.28515625" style="1073" customWidth="1"/>
    <col min="4627" max="4627" width="10" style="1073" customWidth="1"/>
    <col min="4628" max="4863" width="9.140625" style="1073"/>
    <col min="4864" max="4864" width="4" style="1073" customWidth="1"/>
    <col min="4865" max="4865" width="15.140625" style="1073" customWidth="1"/>
    <col min="4866" max="4866" width="13.85546875" style="1073" customWidth="1"/>
    <col min="4867" max="4867" width="10.140625" style="1073" customWidth="1"/>
    <col min="4868" max="4868" width="9.140625" style="1073"/>
    <col min="4869" max="4869" width="3.42578125" style="1073" customWidth="1"/>
    <col min="4870" max="4870" width="19.5703125" style="1073" customWidth="1"/>
    <col min="4871" max="4871" width="12.28515625" style="1073" customWidth="1"/>
    <col min="4872" max="4872" width="10.42578125" style="1073" customWidth="1"/>
    <col min="4873" max="4873" width="9.140625" style="1073"/>
    <col min="4874" max="4874" width="3.5703125" style="1073" customWidth="1"/>
    <col min="4875" max="4875" width="16.42578125" style="1073" customWidth="1"/>
    <col min="4876" max="4876" width="11.7109375" style="1073" customWidth="1"/>
    <col min="4877" max="4877" width="10.140625" style="1073" customWidth="1"/>
    <col min="4878" max="4878" width="15.85546875" style="1073" customWidth="1"/>
    <col min="4879" max="4879" width="3.85546875" style="1073" customWidth="1"/>
    <col min="4880" max="4880" width="16.42578125" style="1073" customWidth="1"/>
    <col min="4881" max="4881" width="11.28515625" style="1073" customWidth="1"/>
    <col min="4882" max="4882" width="10.28515625" style="1073" customWidth="1"/>
    <col min="4883" max="4883" width="10" style="1073" customWidth="1"/>
    <col min="4884" max="5119" width="9.140625" style="1073"/>
    <col min="5120" max="5120" width="4" style="1073" customWidth="1"/>
    <col min="5121" max="5121" width="15.140625" style="1073" customWidth="1"/>
    <col min="5122" max="5122" width="13.85546875" style="1073" customWidth="1"/>
    <col min="5123" max="5123" width="10.140625" style="1073" customWidth="1"/>
    <col min="5124" max="5124" width="9.140625" style="1073"/>
    <col min="5125" max="5125" width="3.42578125" style="1073" customWidth="1"/>
    <col min="5126" max="5126" width="19.5703125" style="1073" customWidth="1"/>
    <col min="5127" max="5127" width="12.28515625" style="1073" customWidth="1"/>
    <col min="5128" max="5128" width="10.42578125" style="1073" customWidth="1"/>
    <col min="5129" max="5129" width="9.140625" style="1073"/>
    <col min="5130" max="5130" width="3.5703125" style="1073" customWidth="1"/>
    <col min="5131" max="5131" width="16.42578125" style="1073" customWidth="1"/>
    <col min="5132" max="5132" width="11.7109375" style="1073" customWidth="1"/>
    <col min="5133" max="5133" width="10.140625" style="1073" customWidth="1"/>
    <col min="5134" max="5134" width="15.85546875" style="1073" customWidth="1"/>
    <col min="5135" max="5135" width="3.85546875" style="1073" customWidth="1"/>
    <col min="5136" max="5136" width="16.42578125" style="1073" customWidth="1"/>
    <col min="5137" max="5137" width="11.28515625" style="1073" customWidth="1"/>
    <col min="5138" max="5138" width="10.28515625" style="1073" customWidth="1"/>
    <col min="5139" max="5139" width="10" style="1073" customWidth="1"/>
    <col min="5140" max="5375" width="9.140625" style="1073"/>
    <col min="5376" max="5376" width="4" style="1073" customWidth="1"/>
    <col min="5377" max="5377" width="15.140625" style="1073" customWidth="1"/>
    <col min="5378" max="5378" width="13.85546875" style="1073" customWidth="1"/>
    <col min="5379" max="5379" width="10.140625" style="1073" customWidth="1"/>
    <col min="5380" max="5380" width="9.140625" style="1073"/>
    <col min="5381" max="5381" width="3.42578125" style="1073" customWidth="1"/>
    <col min="5382" max="5382" width="19.5703125" style="1073" customWidth="1"/>
    <col min="5383" max="5383" width="12.28515625" style="1073" customWidth="1"/>
    <col min="5384" max="5384" width="10.42578125" style="1073" customWidth="1"/>
    <col min="5385" max="5385" width="9.140625" style="1073"/>
    <col min="5386" max="5386" width="3.5703125" style="1073" customWidth="1"/>
    <col min="5387" max="5387" width="16.42578125" style="1073" customWidth="1"/>
    <col min="5388" max="5388" width="11.7109375" style="1073" customWidth="1"/>
    <col min="5389" max="5389" width="10.140625" style="1073" customWidth="1"/>
    <col min="5390" max="5390" width="15.85546875" style="1073" customWidth="1"/>
    <col min="5391" max="5391" width="3.85546875" style="1073" customWidth="1"/>
    <col min="5392" max="5392" width="16.42578125" style="1073" customWidth="1"/>
    <col min="5393" max="5393" width="11.28515625" style="1073" customWidth="1"/>
    <col min="5394" max="5394" width="10.28515625" style="1073" customWidth="1"/>
    <col min="5395" max="5395" width="10" style="1073" customWidth="1"/>
    <col min="5396" max="5631" width="9.140625" style="1073"/>
    <col min="5632" max="5632" width="4" style="1073" customWidth="1"/>
    <col min="5633" max="5633" width="15.140625" style="1073" customWidth="1"/>
    <col min="5634" max="5634" width="13.85546875" style="1073" customWidth="1"/>
    <col min="5635" max="5635" width="10.140625" style="1073" customWidth="1"/>
    <col min="5636" max="5636" width="9.140625" style="1073"/>
    <col min="5637" max="5637" width="3.42578125" style="1073" customWidth="1"/>
    <col min="5638" max="5638" width="19.5703125" style="1073" customWidth="1"/>
    <col min="5639" max="5639" width="12.28515625" style="1073" customWidth="1"/>
    <col min="5640" max="5640" width="10.42578125" style="1073" customWidth="1"/>
    <col min="5641" max="5641" width="9.140625" style="1073"/>
    <col min="5642" max="5642" width="3.5703125" style="1073" customWidth="1"/>
    <col min="5643" max="5643" width="16.42578125" style="1073" customWidth="1"/>
    <col min="5644" max="5644" width="11.7109375" style="1073" customWidth="1"/>
    <col min="5645" max="5645" width="10.140625" style="1073" customWidth="1"/>
    <col min="5646" max="5646" width="15.85546875" style="1073" customWidth="1"/>
    <col min="5647" max="5647" width="3.85546875" style="1073" customWidth="1"/>
    <col min="5648" max="5648" width="16.42578125" style="1073" customWidth="1"/>
    <col min="5649" max="5649" width="11.28515625" style="1073" customWidth="1"/>
    <col min="5650" max="5650" width="10.28515625" style="1073" customWidth="1"/>
    <col min="5651" max="5651" width="10" style="1073" customWidth="1"/>
    <col min="5652" max="5887" width="9.140625" style="1073"/>
    <col min="5888" max="5888" width="4" style="1073" customWidth="1"/>
    <col min="5889" max="5889" width="15.140625" style="1073" customWidth="1"/>
    <col min="5890" max="5890" width="13.85546875" style="1073" customWidth="1"/>
    <col min="5891" max="5891" width="10.140625" style="1073" customWidth="1"/>
    <col min="5892" max="5892" width="9.140625" style="1073"/>
    <col min="5893" max="5893" width="3.42578125" style="1073" customWidth="1"/>
    <col min="5894" max="5894" width="19.5703125" style="1073" customWidth="1"/>
    <col min="5895" max="5895" width="12.28515625" style="1073" customWidth="1"/>
    <col min="5896" max="5896" width="10.42578125" style="1073" customWidth="1"/>
    <col min="5897" max="5897" width="9.140625" style="1073"/>
    <col min="5898" max="5898" width="3.5703125" style="1073" customWidth="1"/>
    <col min="5899" max="5899" width="16.42578125" style="1073" customWidth="1"/>
    <col min="5900" max="5900" width="11.7109375" style="1073" customWidth="1"/>
    <col min="5901" max="5901" width="10.140625" style="1073" customWidth="1"/>
    <col min="5902" max="5902" width="15.85546875" style="1073" customWidth="1"/>
    <col min="5903" max="5903" width="3.85546875" style="1073" customWidth="1"/>
    <col min="5904" max="5904" width="16.42578125" style="1073" customWidth="1"/>
    <col min="5905" max="5905" width="11.28515625" style="1073" customWidth="1"/>
    <col min="5906" max="5906" width="10.28515625" style="1073" customWidth="1"/>
    <col min="5907" max="5907" width="10" style="1073" customWidth="1"/>
    <col min="5908" max="6143" width="9.140625" style="1073"/>
    <col min="6144" max="6144" width="4" style="1073" customWidth="1"/>
    <col min="6145" max="6145" width="15.140625" style="1073" customWidth="1"/>
    <col min="6146" max="6146" width="13.85546875" style="1073" customWidth="1"/>
    <col min="6147" max="6147" width="10.140625" style="1073" customWidth="1"/>
    <col min="6148" max="6148" width="9.140625" style="1073"/>
    <col min="6149" max="6149" width="3.42578125" style="1073" customWidth="1"/>
    <col min="6150" max="6150" width="19.5703125" style="1073" customWidth="1"/>
    <col min="6151" max="6151" width="12.28515625" style="1073" customWidth="1"/>
    <col min="6152" max="6152" width="10.42578125" style="1073" customWidth="1"/>
    <col min="6153" max="6153" width="9.140625" style="1073"/>
    <col min="6154" max="6154" width="3.5703125" style="1073" customWidth="1"/>
    <col min="6155" max="6155" width="16.42578125" style="1073" customWidth="1"/>
    <col min="6156" max="6156" width="11.7109375" style="1073" customWidth="1"/>
    <col min="6157" max="6157" width="10.140625" style="1073" customWidth="1"/>
    <col min="6158" max="6158" width="15.85546875" style="1073" customWidth="1"/>
    <col min="6159" max="6159" width="3.85546875" style="1073" customWidth="1"/>
    <col min="6160" max="6160" width="16.42578125" style="1073" customWidth="1"/>
    <col min="6161" max="6161" width="11.28515625" style="1073" customWidth="1"/>
    <col min="6162" max="6162" width="10.28515625" style="1073" customWidth="1"/>
    <col min="6163" max="6163" width="10" style="1073" customWidth="1"/>
    <col min="6164" max="6399" width="9.140625" style="1073"/>
    <col min="6400" max="6400" width="4" style="1073" customWidth="1"/>
    <col min="6401" max="6401" width="15.140625" style="1073" customWidth="1"/>
    <col min="6402" max="6402" width="13.85546875" style="1073" customWidth="1"/>
    <col min="6403" max="6403" width="10.140625" style="1073" customWidth="1"/>
    <col min="6404" max="6404" width="9.140625" style="1073"/>
    <col min="6405" max="6405" width="3.42578125" style="1073" customWidth="1"/>
    <col min="6406" max="6406" width="19.5703125" style="1073" customWidth="1"/>
    <col min="6407" max="6407" width="12.28515625" style="1073" customWidth="1"/>
    <col min="6408" max="6408" width="10.42578125" style="1073" customWidth="1"/>
    <col min="6409" max="6409" width="9.140625" style="1073"/>
    <col min="6410" max="6410" width="3.5703125" style="1073" customWidth="1"/>
    <col min="6411" max="6411" width="16.42578125" style="1073" customWidth="1"/>
    <col min="6412" max="6412" width="11.7109375" style="1073" customWidth="1"/>
    <col min="6413" max="6413" width="10.140625" style="1073" customWidth="1"/>
    <col min="6414" max="6414" width="15.85546875" style="1073" customWidth="1"/>
    <col min="6415" max="6415" width="3.85546875" style="1073" customWidth="1"/>
    <col min="6416" max="6416" width="16.42578125" style="1073" customWidth="1"/>
    <col min="6417" max="6417" width="11.28515625" style="1073" customWidth="1"/>
    <col min="6418" max="6418" width="10.28515625" style="1073" customWidth="1"/>
    <col min="6419" max="6419" width="10" style="1073" customWidth="1"/>
    <col min="6420" max="6655" width="9.140625" style="1073"/>
    <col min="6656" max="6656" width="4" style="1073" customWidth="1"/>
    <col min="6657" max="6657" width="15.140625" style="1073" customWidth="1"/>
    <col min="6658" max="6658" width="13.85546875" style="1073" customWidth="1"/>
    <col min="6659" max="6659" width="10.140625" style="1073" customWidth="1"/>
    <col min="6660" max="6660" width="9.140625" style="1073"/>
    <col min="6661" max="6661" width="3.42578125" style="1073" customWidth="1"/>
    <col min="6662" max="6662" width="19.5703125" style="1073" customWidth="1"/>
    <col min="6663" max="6663" width="12.28515625" style="1073" customWidth="1"/>
    <col min="6664" max="6664" width="10.42578125" style="1073" customWidth="1"/>
    <col min="6665" max="6665" width="9.140625" style="1073"/>
    <col min="6666" max="6666" width="3.5703125" style="1073" customWidth="1"/>
    <col min="6667" max="6667" width="16.42578125" style="1073" customWidth="1"/>
    <col min="6668" max="6668" width="11.7109375" style="1073" customWidth="1"/>
    <col min="6669" max="6669" width="10.140625" style="1073" customWidth="1"/>
    <col min="6670" max="6670" width="15.85546875" style="1073" customWidth="1"/>
    <col min="6671" max="6671" width="3.85546875" style="1073" customWidth="1"/>
    <col min="6672" max="6672" width="16.42578125" style="1073" customWidth="1"/>
    <col min="6673" max="6673" width="11.28515625" style="1073" customWidth="1"/>
    <col min="6674" max="6674" width="10.28515625" style="1073" customWidth="1"/>
    <col min="6675" max="6675" width="10" style="1073" customWidth="1"/>
    <col min="6676" max="6911" width="9.140625" style="1073"/>
    <col min="6912" max="6912" width="4" style="1073" customWidth="1"/>
    <col min="6913" max="6913" width="15.140625" style="1073" customWidth="1"/>
    <col min="6914" max="6914" width="13.85546875" style="1073" customWidth="1"/>
    <col min="6915" max="6915" width="10.140625" style="1073" customWidth="1"/>
    <col min="6916" max="6916" width="9.140625" style="1073"/>
    <col min="6917" max="6917" width="3.42578125" style="1073" customWidth="1"/>
    <col min="6918" max="6918" width="19.5703125" style="1073" customWidth="1"/>
    <col min="6919" max="6919" width="12.28515625" style="1073" customWidth="1"/>
    <col min="6920" max="6920" width="10.42578125" style="1073" customWidth="1"/>
    <col min="6921" max="6921" width="9.140625" style="1073"/>
    <col min="6922" max="6922" width="3.5703125" style="1073" customWidth="1"/>
    <col min="6923" max="6923" width="16.42578125" style="1073" customWidth="1"/>
    <col min="6924" max="6924" width="11.7109375" style="1073" customWidth="1"/>
    <col min="6925" max="6925" width="10.140625" style="1073" customWidth="1"/>
    <col min="6926" max="6926" width="15.85546875" style="1073" customWidth="1"/>
    <col min="6927" max="6927" width="3.85546875" style="1073" customWidth="1"/>
    <col min="6928" max="6928" width="16.42578125" style="1073" customWidth="1"/>
    <col min="6929" max="6929" width="11.28515625" style="1073" customWidth="1"/>
    <col min="6930" max="6930" width="10.28515625" style="1073" customWidth="1"/>
    <col min="6931" max="6931" width="10" style="1073" customWidth="1"/>
    <col min="6932" max="7167" width="9.140625" style="1073"/>
    <col min="7168" max="7168" width="4" style="1073" customWidth="1"/>
    <col min="7169" max="7169" width="15.140625" style="1073" customWidth="1"/>
    <col min="7170" max="7170" width="13.85546875" style="1073" customWidth="1"/>
    <col min="7171" max="7171" width="10.140625" style="1073" customWidth="1"/>
    <col min="7172" max="7172" width="9.140625" style="1073"/>
    <col min="7173" max="7173" width="3.42578125" style="1073" customWidth="1"/>
    <col min="7174" max="7174" width="19.5703125" style="1073" customWidth="1"/>
    <col min="7175" max="7175" width="12.28515625" style="1073" customWidth="1"/>
    <col min="7176" max="7176" width="10.42578125" style="1073" customWidth="1"/>
    <col min="7177" max="7177" width="9.140625" style="1073"/>
    <col min="7178" max="7178" width="3.5703125" style="1073" customWidth="1"/>
    <col min="7179" max="7179" width="16.42578125" style="1073" customWidth="1"/>
    <col min="7180" max="7180" width="11.7109375" style="1073" customWidth="1"/>
    <col min="7181" max="7181" width="10.140625" style="1073" customWidth="1"/>
    <col min="7182" max="7182" width="15.85546875" style="1073" customWidth="1"/>
    <col min="7183" max="7183" width="3.85546875" style="1073" customWidth="1"/>
    <col min="7184" max="7184" width="16.42578125" style="1073" customWidth="1"/>
    <col min="7185" max="7185" width="11.28515625" style="1073" customWidth="1"/>
    <col min="7186" max="7186" width="10.28515625" style="1073" customWidth="1"/>
    <col min="7187" max="7187" width="10" style="1073" customWidth="1"/>
    <col min="7188" max="7423" width="9.140625" style="1073"/>
    <col min="7424" max="7424" width="4" style="1073" customWidth="1"/>
    <col min="7425" max="7425" width="15.140625" style="1073" customWidth="1"/>
    <col min="7426" max="7426" width="13.85546875" style="1073" customWidth="1"/>
    <col min="7427" max="7427" width="10.140625" style="1073" customWidth="1"/>
    <col min="7428" max="7428" width="9.140625" style="1073"/>
    <col min="7429" max="7429" width="3.42578125" style="1073" customWidth="1"/>
    <col min="7430" max="7430" width="19.5703125" style="1073" customWidth="1"/>
    <col min="7431" max="7431" width="12.28515625" style="1073" customWidth="1"/>
    <col min="7432" max="7432" width="10.42578125" style="1073" customWidth="1"/>
    <col min="7433" max="7433" width="9.140625" style="1073"/>
    <col min="7434" max="7434" width="3.5703125" style="1073" customWidth="1"/>
    <col min="7435" max="7435" width="16.42578125" style="1073" customWidth="1"/>
    <col min="7436" max="7436" width="11.7109375" style="1073" customWidth="1"/>
    <col min="7437" max="7437" width="10.140625" style="1073" customWidth="1"/>
    <col min="7438" max="7438" width="15.85546875" style="1073" customWidth="1"/>
    <col min="7439" max="7439" width="3.85546875" style="1073" customWidth="1"/>
    <col min="7440" max="7440" width="16.42578125" style="1073" customWidth="1"/>
    <col min="7441" max="7441" width="11.28515625" style="1073" customWidth="1"/>
    <col min="7442" max="7442" width="10.28515625" style="1073" customWidth="1"/>
    <col min="7443" max="7443" width="10" style="1073" customWidth="1"/>
    <col min="7444" max="7679" width="9.140625" style="1073"/>
    <col min="7680" max="7680" width="4" style="1073" customWidth="1"/>
    <col min="7681" max="7681" width="15.140625" style="1073" customWidth="1"/>
    <col min="7682" max="7682" width="13.85546875" style="1073" customWidth="1"/>
    <col min="7683" max="7683" width="10.140625" style="1073" customWidth="1"/>
    <col min="7684" max="7684" width="9.140625" style="1073"/>
    <col min="7685" max="7685" width="3.42578125" style="1073" customWidth="1"/>
    <col min="7686" max="7686" width="19.5703125" style="1073" customWidth="1"/>
    <col min="7687" max="7687" width="12.28515625" style="1073" customWidth="1"/>
    <col min="7688" max="7688" width="10.42578125" style="1073" customWidth="1"/>
    <col min="7689" max="7689" width="9.140625" style="1073"/>
    <col min="7690" max="7690" width="3.5703125" style="1073" customWidth="1"/>
    <col min="7691" max="7691" width="16.42578125" style="1073" customWidth="1"/>
    <col min="7692" max="7692" width="11.7109375" style="1073" customWidth="1"/>
    <col min="7693" max="7693" width="10.140625" style="1073" customWidth="1"/>
    <col min="7694" max="7694" width="15.85546875" style="1073" customWidth="1"/>
    <col min="7695" max="7695" width="3.85546875" style="1073" customWidth="1"/>
    <col min="7696" max="7696" width="16.42578125" style="1073" customWidth="1"/>
    <col min="7697" max="7697" width="11.28515625" style="1073" customWidth="1"/>
    <col min="7698" max="7698" width="10.28515625" style="1073" customWidth="1"/>
    <col min="7699" max="7699" width="10" style="1073" customWidth="1"/>
    <col min="7700" max="7935" width="9.140625" style="1073"/>
    <col min="7936" max="7936" width="4" style="1073" customWidth="1"/>
    <col min="7937" max="7937" width="15.140625" style="1073" customWidth="1"/>
    <col min="7938" max="7938" width="13.85546875" style="1073" customWidth="1"/>
    <col min="7939" max="7939" width="10.140625" style="1073" customWidth="1"/>
    <col min="7940" max="7940" width="9.140625" style="1073"/>
    <col min="7941" max="7941" width="3.42578125" style="1073" customWidth="1"/>
    <col min="7942" max="7942" width="19.5703125" style="1073" customWidth="1"/>
    <col min="7943" max="7943" width="12.28515625" style="1073" customWidth="1"/>
    <col min="7944" max="7944" width="10.42578125" style="1073" customWidth="1"/>
    <col min="7945" max="7945" width="9.140625" style="1073"/>
    <col min="7946" max="7946" width="3.5703125" style="1073" customWidth="1"/>
    <col min="7947" max="7947" width="16.42578125" style="1073" customWidth="1"/>
    <col min="7948" max="7948" width="11.7109375" style="1073" customWidth="1"/>
    <col min="7949" max="7949" width="10.140625" style="1073" customWidth="1"/>
    <col min="7950" max="7950" width="15.85546875" style="1073" customWidth="1"/>
    <col min="7951" max="7951" width="3.85546875" style="1073" customWidth="1"/>
    <col min="7952" max="7952" width="16.42578125" style="1073" customWidth="1"/>
    <col min="7953" max="7953" width="11.28515625" style="1073" customWidth="1"/>
    <col min="7954" max="7954" width="10.28515625" style="1073" customWidth="1"/>
    <col min="7955" max="7955" width="10" style="1073" customWidth="1"/>
    <col min="7956" max="8191" width="9.140625" style="1073"/>
    <col min="8192" max="8192" width="4" style="1073" customWidth="1"/>
    <col min="8193" max="8193" width="15.140625" style="1073" customWidth="1"/>
    <col min="8194" max="8194" width="13.85546875" style="1073" customWidth="1"/>
    <col min="8195" max="8195" width="10.140625" style="1073" customWidth="1"/>
    <col min="8196" max="8196" width="9.140625" style="1073"/>
    <col min="8197" max="8197" width="3.42578125" style="1073" customWidth="1"/>
    <col min="8198" max="8198" width="19.5703125" style="1073" customWidth="1"/>
    <col min="8199" max="8199" width="12.28515625" style="1073" customWidth="1"/>
    <col min="8200" max="8200" width="10.42578125" style="1073" customWidth="1"/>
    <col min="8201" max="8201" width="9.140625" style="1073"/>
    <col min="8202" max="8202" width="3.5703125" style="1073" customWidth="1"/>
    <col min="8203" max="8203" width="16.42578125" style="1073" customWidth="1"/>
    <col min="8204" max="8204" width="11.7109375" style="1073" customWidth="1"/>
    <col min="8205" max="8205" width="10.140625" style="1073" customWidth="1"/>
    <col min="8206" max="8206" width="15.85546875" style="1073" customWidth="1"/>
    <col min="8207" max="8207" width="3.85546875" style="1073" customWidth="1"/>
    <col min="8208" max="8208" width="16.42578125" style="1073" customWidth="1"/>
    <col min="8209" max="8209" width="11.28515625" style="1073" customWidth="1"/>
    <col min="8210" max="8210" width="10.28515625" style="1073" customWidth="1"/>
    <col min="8211" max="8211" width="10" style="1073" customWidth="1"/>
    <col min="8212" max="8447" width="9.140625" style="1073"/>
    <col min="8448" max="8448" width="4" style="1073" customWidth="1"/>
    <col min="8449" max="8449" width="15.140625" style="1073" customWidth="1"/>
    <col min="8450" max="8450" width="13.85546875" style="1073" customWidth="1"/>
    <col min="8451" max="8451" width="10.140625" style="1073" customWidth="1"/>
    <col min="8452" max="8452" width="9.140625" style="1073"/>
    <col min="8453" max="8453" width="3.42578125" style="1073" customWidth="1"/>
    <col min="8454" max="8454" width="19.5703125" style="1073" customWidth="1"/>
    <col min="8455" max="8455" width="12.28515625" style="1073" customWidth="1"/>
    <col min="8456" max="8456" width="10.42578125" style="1073" customWidth="1"/>
    <col min="8457" max="8457" width="9.140625" style="1073"/>
    <col min="8458" max="8458" width="3.5703125" style="1073" customWidth="1"/>
    <col min="8459" max="8459" width="16.42578125" style="1073" customWidth="1"/>
    <col min="8460" max="8460" width="11.7109375" style="1073" customWidth="1"/>
    <col min="8461" max="8461" width="10.140625" style="1073" customWidth="1"/>
    <col min="8462" max="8462" width="15.85546875" style="1073" customWidth="1"/>
    <col min="8463" max="8463" width="3.85546875" style="1073" customWidth="1"/>
    <col min="8464" max="8464" width="16.42578125" style="1073" customWidth="1"/>
    <col min="8465" max="8465" width="11.28515625" style="1073" customWidth="1"/>
    <col min="8466" max="8466" width="10.28515625" style="1073" customWidth="1"/>
    <col min="8467" max="8467" width="10" style="1073" customWidth="1"/>
    <col min="8468" max="8703" width="9.140625" style="1073"/>
    <col min="8704" max="8704" width="4" style="1073" customWidth="1"/>
    <col min="8705" max="8705" width="15.140625" style="1073" customWidth="1"/>
    <col min="8706" max="8706" width="13.85546875" style="1073" customWidth="1"/>
    <col min="8707" max="8707" width="10.140625" style="1073" customWidth="1"/>
    <col min="8708" max="8708" width="9.140625" style="1073"/>
    <col min="8709" max="8709" width="3.42578125" style="1073" customWidth="1"/>
    <col min="8710" max="8710" width="19.5703125" style="1073" customWidth="1"/>
    <col min="8711" max="8711" width="12.28515625" style="1073" customWidth="1"/>
    <col min="8712" max="8712" width="10.42578125" style="1073" customWidth="1"/>
    <col min="8713" max="8713" width="9.140625" style="1073"/>
    <col min="8714" max="8714" width="3.5703125" style="1073" customWidth="1"/>
    <col min="8715" max="8715" width="16.42578125" style="1073" customWidth="1"/>
    <col min="8716" max="8716" width="11.7109375" style="1073" customWidth="1"/>
    <col min="8717" max="8717" width="10.140625" style="1073" customWidth="1"/>
    <col min="8718" max="8718" width="15.85546875" style="1073" customWidth="1"/>
    <col min="8719" max="8719" width="3.85546875" style="1073" customWidth="1"/>
    <col min="8720" max="8720" width="16.42578125" style="1073" customWidth="1"/>
    <col min="8721" max="8721" width="11.28515625" style="1073" customWidth="1"/>
    <col min="8722" max="8722" width="10.28515625" style="1073" customWidth="1"/>
    <col min="8723" max="8723" width="10" style="1073" customWidth="1"/>
    <col min="8724" max="8959" width="9.140625" style="1073"/>
    <col min="8960" max="8960" width="4" style="1073" customWidth="1"/>
    <col min="8961" max="8961" width="15.140625" style="1073" customWidth="1"/>
    <col min="8962" max="8962" width="13.85546875" style="1073" customWidth="1"/>
    <col min="8963" max="8963" width="10.140625" style="1073" customWidth="1"/>
    <col min="8964" max="8964" width="9.140625" style="1073"/>
    <col min="8965" max="8965" width="3.42578125" style="1073" customWidth="1"/>
    <col min="8966" max="8966" width="19.5703125" style="1073" customWidth="1"/>
    <col min="8967" max="8967" width="12.28515625" style="1073" customWidth="1"/>
    <col min="8968" max="8968" width="10.42578125" style="1073" customWidth="1"/>
    <col min="8969" max="8969" width="9.140625" style="1073"/>
    <col min="8970" max="8970" width="3.5703125" style="1073" customWidth="1"/>
    <col min="8971" max="8971" width="16.42578125" style="1073" customWidth="1"/>
    <col min="8972" max="8972" width="11.7109375" style="1073" customWidth="1"/>
    <col min="8973" max="8973" width="10.140625" style="1073" customWidth="1"/>
    <col min="8974" max="8974" width="15.85546875" style="1073" customWidth="1"/>
    <col min="8975" max="8975" width="3.85546875" style="1073" customWidth="1"/>
    <col min="8976" max="8976" width="16.42578125" style="1073" customWidth="1"/>
    <col min="8977" max="8977" width="11.28515625" style="1073" customWidth="1"/>
    <col min="8978" max="8978" width="10.28515625" style="1073" customWidth="1"/>
    <col min="8979" max="8979" width="10" style="1073" customWidth="1"/>
    <col min="8980" max="9215" width="9.140625" style="1073"/>
    <col min="9216" max="9216" width="4" style="1073" customWidth="1"/>
    <col min="9217" max="9217" width="15.140625" style="1073" customWidth="1"/>
    <col min="9218" max="9218" width="13.85546875" style="1073" customWidth="1"/>
    <col min="9219" max="9219" width="10.140625" style="1073" customWidth="1"/>
    <col min="9220" max="9220" width="9.140625" style="1073"/>
    <col min="9221" max="9221" width="3.42578125" style="1073" customWidth="1"/>
    <col min="9222" max="9222" width="19.5703125" style="1073" customWidth="1"/>
    <col min="9223" max="9223" width="12.28515625" style="1073" customWidth="1"/>
    <col min="9224" max="9224" width="10.42578125" style="1073" customWidth="1"/>
    <col min="9225" max="9225" width="9.140625" style="1073"/>
    <col min="9226" max="9226" width="3.5703125" style="1073" customWidth="1"/>
    <col min="9227" max="9227" width="16.42578125" style="1073" customWidth="1"/>
    <col min="9228" max="9228" width="11.7109375" style="1073" customWidth="1"/>
    <col min="9229" max="9229" width="10.140625" style="1073" customWidth="1"/>
    <col min="9230" max="9230" width="15.85546875" style="1073" customWidth="1"/>
    <col min="9231" max="9231" width="3.85546875" style="1073" customWidth="1"/>
    <col min="9232" max="9232" width="16.42578125" style="1073" customWidth="1"/>
    <col min="9233" max="9233" width="11.28515625" style="1073" customWidth="1"/>
    <col min="9234" max="9234" width="10.28515625" style="1073" customWidth="1"/>
    <col min="9235" max="9235" width="10" style="1073" customWidth="1"/>
    <col min="9236" max="9471" width="9.140625" style="1073"/>
    <col min="9472" max="9472" width="4" style="1073" customWidth="1"/>
    <col min="9473" max="9473" width="15.140625" style="1073" customWidth="1"/>
    <col min="9474" max="9474" width="13.85546875" style="1073" customWidth="1"/>
    <col min="9475" max="9475" width="10.140625" style="1073" customWidth="1"/>
    <col min="9476" max="9476" width="9.140625" style="1073"/>
    <col min="9477" max="9477" width="3.42578125" style="1073" customWidth="1"/>
    <col min="9478" max="9478" width="19.5703125" style="1073" customWidth="1"/>
    <col min="9479" max="9479" width="12.28515625" style="1073" customWidth="1"/>
    <col min="9480" max="9480" width="10.42578125" style="1073" customWidth="1"/>
    <col min="9481" max="9481" width="9.140625" style="1073"/>
    <col min="9482" max="9482" width="3.5703125" style="1073" customWidth="1"/>
    <col min="9483" max="9483" width="16.42578125" style="1073" customWidth="1"/>
    <col min="9484" max="9484" width="11.7109375" style="1073" customWidth="1"/>
    <col min="9485" max="9485" width="10.140625" style="1073" customWidth="1"/>
    <col min="9486" max="9486" width="15.85546875" style="1073" customWidth="1"/>
    <col min="9487" max="9487" width="3.85546875" style="1073" customWidth="1"/>
    <col min="9488" max="9488" width="16.42578125" style="1073" customWidth="1"/>
    <col min="9489" max="9489" width="11.28515625" style="1073" customWidth="1"/>
    <col min="9490" max="9490" width="10.28515625" style="1073" customWidth="1"/>
    <col min="9491" max="9491" width="10" style="1073" customWidth="1"/>
    <col min="9492" max="9727" width="9.140625" style="1073"/>
    <col min="9728" max="9728" width="4" style="1073" customWidth="1"/>
    <col min="9729" max="9729" width="15.140625" style="1073" customWidth="1"/>
    <col min="9730" max="9730" width="13.85546875" style="1073" customWidth="1"/>
    <col min="9731" max="9731" width="10.140625" style="1073" customWidth="1"/>
    <col min="9732" max="9732" width="9.140625" style="1073"/>
    <col min="9733" max="9733" width="3.42578125" style="1073" customWidth="1"/>
    <col min="9734" max="9734" width="19.5703125" style="1073" customWidth="1"/>
    <col min="9735" max="9735" width="12.28515625" style="1073" customWidth="1"/>
    <col min="9736" max="9736" width="10.42578125" style="1073" customWidth="1"/>
    <col min="9737" max="9737" width="9.140625" style="1073"/>
    <col min="9738" max="9738" width="3.5703125" style="1073" customWidth="1"/>
    <col min="9739" max="9739" width="16.42578125" style="1073" customWidth="1"/>
    <col min="9740" max="9740" width="11.7109375" style="1073" customWidth="1"/>
    <col min="9741" max="9741" width="10.140625" style="1073" customWidth="1"/>
    <col min="9742" max="9742" width="15.85546875" style="1073" customWidth="1"/>
    <col min="9743" max="9743" width="3.85546875" style="1073" customWidth="1"/>
    <col min="9744" max="9744" width="16.42578125" style="1073" customWidth="1"/>
    <col min="9745" max="9745" width="11.28515625" style="1073" customWidth="1"/>
    <col min="9746" max="9746" width="10.28515625" style="1073" customWidth="1"/>
    <col min="9747" max="9747" width="10" style="1073" customWidth="1"/>
    <col min="9748" max="9983" width="9.140625" style="1073"/>
    <col min="9984" max="9984" width="4" style="1073" customWidth="1"/>
    <col min="9985" max="9985" width="15.140625" style="1073" customWidth="1"/>
    <col min="9986" max="9986" width="13.85546875" style="1073" customWidth="1"/>
    <col min="9987" max="9987" width="10.140625" style="1073" customWidth="1"/>
    <col min="9988" max="9988" width="9.140625" style="1073"/>
    <col min="9989" max="9989" width="3.42578125" style="1073" customWidth="1"/>
    <col min="9990" max="9990" width="19.5703125" style="1073" customWidth="1"/>
    <col min="9991" max="9991" width="12.28515625" style="1073" customWidth="1"/>
    <col min="9992" max="9992" width="10.42578125" style="1073" customWidth="1"/>
    <col min="9993" max="9993" width="9.140625" style="1073"/>
    <col min="9994" max="9994" width="3.5703125" style="1073" customWidth="1"/>
    <col min="9995" max="9995" width="16.42578125" style="1073" customWidth="1"/>
    <col min="9996" max="9996" width="11.7109375" style="1073" customWidth="1"/>
    <col min="9997" max="9997" width="10.140625" style="1073" customWidth="1"/>
    <col min="9998" max="9998" width="15.85546875" style="1073" customWidth="1"/>
    <col min="9999" max="9999" width="3.85546875" style="1073" customWidth="1"/>
    <col min="10000" max="10000" width="16.42578125" style="1073" customWidth="1"/>
    <col min="10001" max="10001" width="11.28515625" style="1073" customWidth="1"/>
    <col min="10002" max="10002" width="10.28515625" style="1073" customWidth="1"/>
    <col min="10003" max="10003" width="10" style="1073" customWidth="1"/>
    <col min="10004" max="10239" width="9.140625" style="1073"/>
    <col min="10240" max="10240" width="4" style="1073" customWidth="1"/>
    <col min="10241" max="10241" width="15.140625" style="1073" customWidth="1"/>
    <col min="10242" max="10242" width="13.85546875" style="1073" customWidth="1"/>
    <col min="10243" max="10243" width="10.140625" style="1073" customWidth="1"/>
    <col min="10244" max="10244" width="9.140625" style="1073"/>
    <col min="10245" max="10245" width="3.42578125" style="1073" customWidth="1"/>
    <col min="10246" max="10246" width="19.5703125" style="1073" customWidth="1"/>
    <col min="10247" max="10247" width="12.28515625" style="1073" customWidth="1"/>
    <col min="10248" max="10248" width="10.42578125" style="1073" customWidth="1"/>
    <col min="10249" max="10249" width="9.140625" style="1073"/>
    <col min="10250" max="10250" width="3.5703125" style="1073" customWidth="1"/>
    <col min="10251" max="10251" width="16.42578125" style="1073" customWidth="1"/>
    <col min="10252" max="10252" width="11.7109375" style="1073" customWidth="1"/>
    <col min="10253" max="10253" width="10.140625" style="1073" customWidth="1"/>
    <col min="10254" max="10254" width="15.85546875" style="1073" customWidth="1"/>
    <col min="10255" max="10255" width="3.85546875" style="1073" customWidth="1"/>
    <col min="10256" max="10256" width="16.42578125" style="1073" customWidth="1"/>
    <col min="10257" max="10257" width="11.28515625" style="1073" customWidth="1"/>
    <col min="10258" max="10258" width="10.28515625" style="1073" customWidth="1"/>
    <col min="10259" max="10259" width="10" style="1073" customWidth="1"/>
    <col min="10260" max="10495" width="9.140625" style="1073"/>
    <col min="10496" max="10496" width="4" style="1073" customWidth="1"/>
    <col min="10497" max="10497" width="15.140625" style="1073" customWidth="1"/>
    <col min="10498" max="10498" width="13.85546875" style="1073" customWidth="1"/>
    <col min="10499" max="10499" width="10.140625" style="1073" customWidth="1"/>
    <col min="10500" max="10500" width="9.140625" style="1073"/>
    <col min="10501" max="10501" width="3.42578125" style="1073" customWidth="1"/>
    <col min="10502" max="10502" width="19.5703125" style="1073" customWidth="1"/>
    <col min="10503" max="10503" width="12.28515625" style="1073" customWidth="1"/>
    <col min="10504" max="10504" width="10.42578125" style="1073" customWidth="1"/>
    <col min="10505" max="10505" width="9.140625" style="1073"/>
    <col min="10506" max="10506" width="3.5703125" style="1073" customWidth="1"/>
    <col min="10507" max="10507" width="16.42578125" style="1073" customWidth="1"/>
    <col min="10508" max="10508" width="11.7109375" style="1073" customWidth="1"/>
    <col min="10509" max="10509" width="10.140625" style="1073" customWidth="1"/>
    <col min="10510" max="10510" width="15.85546875" style="1073" customWidth="1"/>
    <col min="10511" max="10511" width="3.85546875" style="1073" customWidth="1"/>
    <col min="10512" max="10512" width="16.42578125" style="1073" customWidth="1"/>
    <col min="10513" max="10513" width="11.28515625" style="1073" customWidth="1"/>
    <col min="10514" max="10514" width="10.28515625" style="1073" customWidth="1"/>
    <col min="10515" max="10515" width="10" style="1073" customWidth="1"/>
    <col min="10516" max="10751" width="9.140625" style="1073"/>
    <col min="10752" max="10752" width="4" style="1073" customWidth="1"/>
    <col min="10753" max="10753" width="15.140625" style="1073" customWidth="1"/>
    <col min="10754" max="10754" width="13.85546875" style="1073" customWidth="1"/>
    <col min="10755" max="10755" width="10.140625" style="1073" customWidth="1"/>
    <col min="10756" max="10756" width="9.140625" style="1073"/>
    <col min="10757" max="10757" width="3.42578125" style="1073" customWidth="1"/>
    <col min="10758" max="10758" width="19.5703125" style="1073" customWidth="1"/>
    <col min="10759" max="10759" width="12.28515625" style="1073" customWidth="1"/>
    <col min="10760" max="10760" width="10.42578125" style="1073" customWidth="1"/>
    <col min="10761" max="10761" width="9.140625" style="1073"/>
    <col min="10762" max="10762" width="3.5703125" style="1073" customWidth="1"/>
    <col min="10763" max="10763" width="16.42578125" style="1073" customWidth="1"/>
    <col min="10764" max="10764" width="11.7109375" style="1073" customWidth="1"/>
    <col min="10765" max="10765" width="10.140625" style="1073" customWidth="1"/>
    <col min="10766" max="10766" width="15.85546875" style="1073" customWidth="1"/>
    <col min="10767" max="10767" width="3.85546875" style="1073" customWidth="1"/>
    <col min="10768" max="10768" width="16.42578125" style="1073" customWidth="1"/>
    <col min="10769" max="10769" width="11.28515625" style="1073" customWidth="1"/>
    <col min="10770" max="10770" width="10.28515625" style="1073" customWidth="1"/>
    <col min="10771" max="10771" width="10" style="1073" customWidth="1"/>
    <col min="10772" max="11007" width="9.140625" style="1073"/>
    <col min="11008" max="11008" width="4" style="1073" customWidth="1"/>
    <col min="11009" max="11009" width="15.140625" style="1073" customWidth="1"/>
    <col min="11010" max="11010" width="13.85546875" style="1073" customWidth="1"/>
    <col min="11011" max="11011" width="10.140625" style="1073" customWidth="1"/>
    <col min="11012" max="11012" width="9.140625" style="1073"/>
    <col min="11013" max="11013" width="3.42578125" style="1073" customWidth="1"/>
    <col min="11014" max="11014" width="19.5703125" style="1073" customWidth="1"/>
    <col min="11015" max="11015" width="12.28515625" style="1073" customWidth="1"/>
    <col min="11016" max="11016" width="10.42578125" style="1073" customWidth="1"/>
    <col min="11017" max="11017" width="9.140625" style="1073"/>
    <col min="11018" max="11018" width="3.5703125" style="1073" customWidth="1"/>
    <col min="11019" max="11019" width="16.42578125" style="1073" customWidth="1"/>
    <col min="11020" max="11020" width="11.7109375" style="1073" customWidth="1"/>
    <col min="11021" max="11021" width="10.140625" style="1073" customWidth="1"/>
    <col min="11022" max="11022" width="15.85546875" style="1073" customWidth="1"/>
    <col min="11023" max="11023" width="3.85546875" style="1073" customWidth="1"/>
    <col min="11024" max="11024" width="16.42578125" style="1073" customWidth="1"/>
    <col min="11025" max="11025" width="11.28515625" style="1073" customWidth="1"/>
    <col min="11026" max="11026" width="10.28515625" style="1073" customWidth="1"/>
    <col min="11027" max="11027" width="10" style="1073" customWidth="1"/>
    <col min="11028" max="11263" width="9.140625" style="1073"/>
    <col min="11264" max="11264" width="4" style="1073" customWidth="1"/>
    <col min="11265" max="11265" width="15.140625" style="1073" customWidth="1"/>
    <col min="11266" max="11266" width="13.85546875" style="1073" customWidth="1"/>
    <col min="11267" max="11267" width="10.140625" style="1073" customWidth="1"/>
    <col min="11268" max="11268" width="9.140625" style="1073"/>
    <col min="11269" max="11269" width="3.42578125" style="1073" customWidth="1"/>
    <col min="11270" max="11270" width="19.5703125" style="1073" customWidth="1"/>
    <col min="11271" max="11271" width="12.28515625" style="1073" customWidth="1"/>
    <col min="11272" max="11272" width="10.42578125" style="1073" customWidth="1"/>
    <col min="11273" max="11273" width="9.140625" style="1073"/>
    <col min="11274" max="11274" width="3.5703125" style="1073" customWidth="1"/>
    <col min="11275" max="11275" width="16.42578125" style="1073" customWidth="1"/>
    <col min="11276" max="11276" width="11.7109375" style="1073" customWidth="1"/>
    <col min="11277" max="11277" width="10.140625" style="1073" customWidth="1"/>
    <col min="11278" max="11278" width="15.85546875" style="1073" customWidth="1"/>
    <col min="11279" max="11279" width="3.85546875" style="1073" customWidth="1"/>
    <col min="11280" max="11280" width="16.42578125" style="1073" customWidth="1"/>
    <col min="11281" max="11281" width="11.28515625" style="1073" customWidth="1"/>
    <col min="11282" max="11282" width="10.28515625" style="1073" customWidth="1"/>
    <col min="11283" max="11283" width="10" style="1073" customWidth="1"/>
    <col min="11284" max="11519" width="9.140625" style="1073"/>
    <col min="11520" max="11520" width="4" style="1073" customWidth="1"/>
    <col min="11521" max="11521" width="15.140625" style="1073" customWidth="1"/>
    <col min="11522" max="11522" width="13.85546875" style="1073" customWidth="1"/>
    <col min="11523" max="11523" width="10.140625" style="1073" customWidth="1"/>
    <col min="11524" max="11524" width="9.140625" style="1073"/>
    <col min="11525" max="11525" width="3.42578125" style="1073" customWidth="1"/>
    <col min="11526" max="11526" width="19.5703125" style="1073" customWidth="1"/>
    <col min="11527" max="11527" width="12.28515625" style="1073" customWidth="1"/>
    <col min="11528" max="11528" width="10.42578125" style="1073" customWidth="1"/>
    <col min="11529" max="11529" width="9.140625" style="1073"/>
    <col min="11530" max="11530" width="3.5703125" style="1073" customWidth="1"/>
    <col min="11531" max="11531" width="16.42578125" style="1073" customWidth="1"/>
    <col min="11532" max="11532" width="11.7109375" style="1073" customWidth="1"/>
    <col min="11533" max="11533" width="10.140625" style="1073" customWidth="1"/>
    <col min="11534" max="11534" width="15.85546875" style="1073" customWidth="1"/>
    <col min="11535" max="11535" width="3.85546875" style="1073" customWidth="1"/>
    <col min="11536" max="11536" width="16.42578125" style="1073" customWidth="1"/>
    <col min="11537" max="11537" width="11.28515625" style="1073" customWidth="1"/>
    <col min="11538" max="11538" width="10.28515625" style="1073" customWidth="1"/>
    <col min="11539" max="11539" width="10" style="1073" customWidth="1"/>
    <col min="11540" max="11775" width="9.140625" style="1073"/>
    <col min="11776" max="11776" width="4" style="1073" customWidth="1"/>
    <col min="11777" max="11777" width="15.140625" style="1073" customWidth="1"/>
    <col min="11778" max="11778" width="13.85546875" style="1073" customWidth="1"/>
    <col min="11779" max="11779" width="10.140625" style="1073" customWidth="1"/>
    <col min="11780" max="11780" width="9.140625" style="1073"/>
    <col min="11781" max="11781" width="3.42578125" style="1073" customWidth="1"/>
    <col min="11782" max="11782" width="19.5703125" style="1073" customWidth="1"/>
    <col min="11783" max="11783" width="12.28515625" style="1073" customWidth="1"/>
    <col min="11784" max="11784" width="10.42578125" style="1073" customWidth="1"/>
    <col min="11785" max="11785" width="9.140625" style="1073"/>
    <col min="11786" max="11786" width="3.5703125" style="1073" customWidth="1"/>
    <col min="11787" max="11787" width="16.42578125" style="1073" customWidth="1"/>
    <col min="11788" max="11788" width="11.7109375" style="1073" customWidth="1"/>
    <col min="11789" max="11789" width="10.140625" style="1073" customWidth="1"/>
    <col min="11790" max="11790" width="15.85546875" style="1073" customWidth="1"/>
    <col min="11791" max="11791" width="3.85546875" style="1073" customWidth="1"/>
    <col min="11792" max="11792" width="16.42578125" style="1073" customWidth="1"/>
    <col min="11793" max="11793" width="11.28515625" style="1073" customWidth="1"/>
    <col min="11794" max="11794" width="10.28515625" style="1073" customWidth="1"/>
    <col min="11795" max="11795" width="10" style="1073" customWidth="1"/>
    <col min="11796" max="12031" width="9.140625" style="1073"/>
    <col min="12032" max="12032" width="4" style="1073" customWidth="1"/>
    <col min="12033" max="12033" width="15.140625" style="1073" customWidth="1"/>
    <col min="12034" max="12034" width="13.85546875" style="1073" customWidth="1"/>
    <col min="12035" max="12035" width="10.140625" style="1073" customWidth="1"/>
    <col min="12036" max="12036" width="9.140625" style="1073"/>
    <col min="12037" max="12037" width="3.42578125" style="1073" customWidth="1"/>
    <col min="12038" max="12038" width="19.5703125" style="1073" customWidth="1"/>
    <col min="12039" max="12039" width="12.28515625" style="1073" customWidth="1"/>
    <col min="12040" max="12040" width="10.42578125" style="1073" customWidth="1"/>
    <col min="12041" max="12041" width="9.140625" style="1073"/>
    <col min="12042" max="12042" width="3.5703125" style="1073" customWidth="1"/>
    <col min="12043" max="12043" width="16.42578125" style="1073" customWidth="1"/>
    <col min="12044" max="12044" width="11.7109375" style="1073" customWidth="1"/>
    <col min="12045" max="12045" width="10.140625" style="1073" customWidth="1"/>
    <col min="12046" max="12046" width="15.85546875" style="1073" customWidth="1"/>
    <col min="12047" max="12047" width="3.85546875" style="1073" customWidth="1"/>
    <col min="12048" max="12048" width="16.42578125" style="1073" customWidth="1"/>
    <col min="12049" max="12049" width="11.28515625" style="1073" customWidth="1"/>
    <col min="12050" max="12050" width="10.28515625" style="1073" customWidth="1"/>
    <col min="12051" max="12051" width="10" style="1073" customWidth="1"/>
    <col min="12052" max="12287" width="9.140625" style="1073"/>
    <col min="12288" max="12288" width="4" style="1073" customWidth="1"/>
    <col min="12289" max="12289" width="15.140625" style="1073" customWidth="1"/>
    <col min="12290" max="12290" width="13.85546875" style="1073" customWidth="1"/>
    <col min="12291" max="12291" width="10.140625" style="1073" customWidth="1"/>
    <col min="12292" max="12292" width="9.140625" style="1073"/>
    <col min="12293" max="12293" width="3.42578125" style="1073" customWidth="1"/>
    <col min="12294" max="12294" width="19.5703125" style="1073" customWidth="1"/>
    <col min="12295" max="12295" width="12.28515625" style="1073" customWidth="1"/>
    <col min="12296" max="12296" width="10.42578125" style="1073" customWidth="1"/>
    <col min="12297" max="12297" width="9.140625" style="1073"/>
    <col min="12298" max="12298" width="3.5703125" style="1073" customWidth="1"/>
    <col min="12299" max="12299" width="16.42578125" style="1073" customWidth="1"/>
    <col min="12300" max="12300" width="11.7109375" style="1073" customWidth="1"/>
    <col min="12301" max="12301" width="10.140625" style="1073" customWidth="1"/>
    <col min="12302" max="12302" width="15.85546875" style="1073" customWidth="1"/>
    <col min="12303" max="12303" width="3.85546875" style="1073" customWidth="1"/>
    <col min="12304" max="12304" width="16.42578125" style="1073" customWidth="1"/>
    <col min="12305" max="12305" width="11.28515625" style="1073" customWidth="1"/>
    <col min="12306" max="12306" width="10.28515625" style="1073" customWidth="1"/>
    <col min="12307" max="12307" width="10" style="1073" customWidth="1"/>
    <col min="12308" max="12543" width="9.140625" style="1073"/>
    <col min="12544" max="12544" width="4" style="1073" customWidth="1"/>
    <col min="12545" max="12545" width="15.140625" style="1073" customWidth="1"/>
    <col min="12546" max="12546" width="13.85546875" style="1073" customWidth="1"/>
    <col min="12547" max="12547" width="10.140625" style="1073" customWidth="1"/>
    <col min="12548" max="12548" width="9.140625" style="1073"/>
    <col min="12549" max="12549" width="3.42578125" style="1073" customWidth="1"/>
    <col min="12550" max="12550" width="19.5703125" style="1073" customWidth="1"/>
    <col min="12551" max="12551" width="12.28515625" style="1073" customWidth="1"/>
    <col min="12552" max="12552" width="10.42578125" style="1073" customWidth="1"/>
    <col min="12553" max="12553" width="9.140625" style="1073"/>
    <col min="12554" max="12554" width="3.5703125" style="1073" customWidth="1"/>
    <col min="12555" max="12555" width="16.42578125" style="1073" customWidth="1"/>
    <col min="12556" max="12556" width="11.7109375" style="1073" customWidth="1"/>
    <col min="12557" max="12557" width="10.140625" style="1073" customWidth="1"/>
    <col min="12558" max="12558" width="15.85546875" style="1073" customWidth="1"/>
    <col min="12559" max="12559" width="3.85546875" style="1073" customWidth="1"/>
    <col min="12560" max="12560" width="16.42578125" style="1073" customWidth="1"/>
    <col min="12561" max="12561" width="11.28515625" style="1073" customWidth="1"/>
    <col min="12562" max="12562" width="10.28515625" style="1073" customWidth="1"/>
    <col min="12563" max="12563" width="10" style="1073" customWidth="1"/>
    <col min="12564" max="12799" width="9.140625" style="1073"/>
    <col min="12800" max="12800" width="4" style="1073" customWidth="1"/>
    <col min="12801" max="12801" width="15.140625" style="1073" customWidth="1"/>
    <col min="12802" max="12802" width="13.85546875" style="1073" customWidth="1"/>
    <col min="12803" max="12803" width="10.140625" style="1073" customWidth="1"/>
    <col min="12804" max="12804" width="9.140625" style="1073"/>
    <col min="12805" max="12805" width="3.42578125" style="1073" customWidth="1"/>
    <col min="12806" max="12806" width="19.5703125" style="1073" customWidth="1"/>
    <col min="12807" max="12807" width="12.28515625" style="1073" customWidth="1"/>
    <col min="12808" max="12808" width="10.42578125" style="1073" customWidth="1"/>
    <col min="12809" max="12809" width="9.140625" style="1073"/>
    <col min="12810" max="12810" width="3.5703125" style="1073" customWidth="1"/>
    <col min="12811" max="12811" width="16.42578125" style="1073" customWidth="1"/>
    <col min="12812" max="12812" width="11.7109375" style="1073" customWidth="1"/>
    <col min="12813" max="12813" width="10.140625" style="1073" customWidth="1"/>
    <col min="12814" max="12814" width="15.85546875" style="1073" customWidth="1"/>
    <col min="12815" max="12815" width="3.85546875" style="1073" customWidth="1"/>
    <col min="12816" max="12816" width="16.42578125" style="1073" customWidth="1"/>
    <col min="12817" max="12817" width="11.28515625" style="1073" customWidth="1"/>
    <col min="12818" max="12818" width="10.28515625" style="1073" customWidth="1"/>
    <col min="12819" max="12819" width="10" style="1073" customWidth="1"/>
    <col min="12820" max="13055" width="9.140625" style="1073"/>
    <col min="13056" max="13056" width="4" style="1073" customWidth="1"/>
    <col min="13057" max="13057" width="15.140625" style="1073" customWidth="1"/>
    <col min="13058" max="13058" width="13.85546875" style="1073" customWidth="1"/>
    <col min="13059" max="13059" width="10.140625" style="1073" customWidth="1"/>
    <col min="13060" max="13060" width="9.140625" style="1073"/>
    <col min="13061" max="13061" width="3.42578125" style="1073" customWidth="1"/>
    <col min="13062" max="13062" width="19.5703125" style="1073" customWidth="1"/>
    <col min="13063" max="13063" width="12.28515625" style="1073" customWidth="1"/>
    <col min="13064" max="13064" width="10.42578125" style="1073" customWidth="1"/>
    <col min="13065" max="13065" width="9.140625" style="1073"/>
    <col min="13066" max="13066" width="3.5703125" style="1073" customWidth="1"/>
    <col min="13067" max="13067" width="16.42578125" style="1073" customWidth="1"/>
    <col min="13068" max="13068" width="11.7109375" style="1073" customWidth="1"/>
    <col min="13069" max="13069" width="10.140625" style="1073" customWidth="1"/>
    <col min="13070" max="13070" width="15.85546875" style="1073" customWidth="1"/>
    <col min="13071" max="13071" width="3.85546875" style="1073" customWidth="1"/>
    <col min="13072" max="13072" width="16.42578125" style="1073" customWidth="1"/>
    <col min="13073" max="13073" width="11.28515625" style="1073" customWidth="1"/>
    <col min="13074" max="13074" width="10.28515625" style="1073" customWidth="1"/>
    <col min="13075" max="13075" width="10" style="1073" customWidth="1"/>
    <col min="13076" max="13311" width="9.140625" style="1073"/>
    <col min="13312" max="13312" width="4" style="1073" customWidth="1"/>
    <col min="13313" max="13313" width="15.140625" style="1073" customWidth="1"/>
    <col min="13314" max="13314" width="13.85546875" style="1073" customWidth="1"/>
    <col min="13315" max="13315" width="10.140625" style="1073" customWidth="1"/>
    <col min="13316" max="13316" width="9.140625" style="1073"/>
    <col min="13317" max="13317" width="3.42578125" style="1073" customWidth="1"/>
    <col min="13318" max="13318" width="19.5703125" style="1073" customWidth="1"/>
    <col min="13319" max="13319" width="12.28515625" style="1073" customWidth="1"/>
    <col min="13320" max="13320" width="10.42578125" style="1073" customWidth="1"/>
    <col min="13321" max="13321" width="9.140625" style="1073"/>
    <col min="13322" max="13322" width="3.5703125" style="1073" customWidth="1"/>
    <col min="13323" max="13323" width="16.42578125" style="1073" customWidth="1"/>
    <col min="13324" max="13324" width="11.7109375" style="1073" customWidth="1"/>
    <col min="13325" max="13325" width="10.140625" style="1073" customWidth="1"/>
    <col min="13326" max="13326" width="15.85546875" style="1073" customWidth="1"/>
    <col min="13327" max="13327" width="3.85546875" style="1073" customWidth="1"/>
    <col min="13328" max="13328" width="16.42578125" style="1073" customWidth="1"/>
    <col min="13329" max="13329" width="11.28515625" style="1073" customWidth="1"/>
    <col min="13330" max="13330" width="10.28515625" style="1073" customWidth="1"/>
    <col min="13331" max="13331" width="10" style="1073" customWidth="1"/>
    <col min="13332" max="13567" width="9.140625" style="1073"/>
    <col min="13568" max="13568" width="4" style="1073" customWidth="1"/>
    <col min="13569" max="13569" width="15.140625" style="1073" customWidth="1"/>
    <col min="13570" max="13570" width="13.85546875" style="1073" customWidth="1"/>
    <col min="13571" max="13571" width="10.140625" style="1073" customWidth="1"/>
    <col min="13572" max="13572" width="9.140625" style="1073"/>
    <col min="13573" max="13573" width="3.42578125" style="1073" customWidth="1"/>
    <col min="13574" max="13574" width="19.5703125" style="1073" customWidth="1"/>
    <col min="13575" max="13575" width="12.28515625" style="1073" customWidth="1"/>
    <col min="13576" max="13576" width="10.42578125" style="1073" customWidth="1"/>
    <col min="13577" max="13577" width="9.140625" style="1073"/>
    <col min="13578" max="13578" width="3.5703125" style="1073" customWidth="1"/>
    <col min="13579" max="13579" width="16.42578125" style="1073" customWidth="1"/>
    <col min="13580" max="13580" width="11.7109375" style="1073" customWidth="1"/>
    <col min="13581" max="13581" width="10.140625" style="1073" customWidth="1"/>
    <col min="13582" max="13582" width="15.85546875" style="1073" customWidth="1"/>
    <col min="13583" max="13583" width="3.85546875" style="1073" customWidth="1"/>
    <col min="13584" max="13584" width="16.42578125" style="1073" customWidth="1"/>
    <col min="13585" max="13585" width="11.28515625" style="1073" customWidth="1"/>
    <col min="13586" max="13586" width="10.28515625" style="1073" customWidth="1"/>
    <col min="13587" max="13587" width="10" style="1073" customWidth="1"/>
    <col min="13588" max="13823" width="9.140625" style="1073"/>
    <col min="13824" max="13824" width="4" style="1073" customWidth="1"/>
    <col min="13825" max="13825" width="15.140625" style="1073" customWidth="1"/>
    <col min="13826" max="13826" width="13.85546875" style="1073" customWidth="1"/>
    <col min="13827" max="13827" width="10.140625" style="1073" customWidth="1"/>
    <col min="13828" max="13828" width="9.140625" style="1073"/>
    <col min="13829" max="13829" width="3.42578125" style="1073" customWidth="1"/>
    <col min="13830" max="13830" width="19.5703125" style="1073" customWidth="1"/>
    <col min="13831" max="13831" width="12.28515625" style="1073" customWidth="1"/>
    <col min="13832" max="13832" width="10.42578125" style="1073" customWidth="1"/>
    <col min="13833" max="13833" width="9.140625" style="1073"/>
    <col min="13834" max="13834" width="3.5703125" style="1073" customWidth="1"/>
    <col min="13835" max="13835" width="16.42578125" style="1073" customWidth="1"/>
    <col min="13836" max="13836" width="11.7109375" style="1073" customWidth="1"/>
    <col min="13837" max="13837" width="10.140625" style="1073" customWidth="1"/>
    <col min="13838" max="13838" width="15.85546875" style="1073" customWidth="1"/>
    <col min="13839" max="13839" width="3.85546875" style="1073" customWidth="1"/>
    <col min="13840" max="13840" width="16.42578125" style="1073" customWidth="1"/>
    <col min="13841" max="13841" width="11.28515625" style="1073" customWidth="1"/>
    <col min="13842" max="13842" width="10.28515625" style="1073" customWidth="1"/>
    <col min="13843" max="13843" width="10" style="1073" customWidth="1"/>
    <col min="13844" max="14079" width="9.140625" style="1073"/>
    <col min="14080" max="14080" width="4" style="1073" customWidth="1"/>
    <col min="14081" max="14081" width="15.140625" style="1073" customWidth="1"/>
    <col min="14082" max="14082" width="13.85546875" style="1073" customWidth="1"/>
    <col min="14083" max="14083" width="10.140625" style="1073" customWidth="1"/>
    <col min="14084" max="14084" width="9.140625" style="1073"/>
    <col min="14085" max="14085" width="3.42578125" style="1073" customWidth="1"/>
    <col min="14086" max="14086" width="19.5703125" style="1073" customWidth="1"/>
    <col min="14087" max="14087" width="12.28515625" style="1073" customWidth="1"/>
    <col min="14088" max="14088" width="10.42578125" style="1073" customWidth="1"/>
    <col min="14089" max="14089" width="9.140625" style="1073"/>
    <col min="14090" max="14090" width="3.5703125" style="1073" customWidth="1"/>
    <col min="14091" max="14091" width="16.42578125" style="1073" customWidth="1"/>
    <col min="14092" max="14092" width="11.7109375" style="1073" customWidth="1"/>
    <col min="14093" max="14093" width="10.140625" style="1073" customWidth="1"/>
    <col min="14094" max="14094" width="15.85546875" style="1073" customWidth="1"/>
    <col min="14095" max="14095" width="3.85546875" style="1073" customWidth="1"/>
    <col min="14096" max="14096" width="16.42578125" style="1073" customWidth="1"/>
    <col min="14097" max="14097" width="11.28515625" style="1073" customWidth="1"/>
    <col min="14098" max="14098" width="10.28515625" style="1073" customWidth="1"/>
    <col min="14099" max="14099" width="10" style="1073" customWidth="1"/>
    <col min="14100" max="14335" width="9.140625" style="1073"/>
    <col min="14336" max="14336" width="4" style="1073" customWidth="1"/>
    <col min="14337" max="14337" width="15.140625" style="1073" customWidth="1"/>
    <col min="14338" max="14338" width="13.85546875" style="1073" customWidth="1"/>
    <col min="14339" max="14339" width="10.140625" style="1073" customWidth="1"/>
    <col min="14340" max="14340" width="9.140625" style="1073"/>
    <col min="14341" max="14341" width="3.42578125" style="1073" customWidth="1"/>
    <col min="14342" max="14342" width="19.5703125" style="1073" customWidth="1"/>
    <col min="14343" max="14343" width="12.28515625" style="1073" customWidth="1"/>
    <col min="14344" max="14344" width="10.42578125" style="1073" customWidth="1"/>
    <col min="14345" max="14345" width="9.140625" style="1073"/>
    <col min="14346" max="14346" width="3.5703125" style="1073" customWidth="1"/>
    <col min="14347" max="14347" width="16.42578125" style="1073" customWidth="1"/>
    <col min="14348" max="14348" width="11.7109375" style="1073" customWidth="1"/>
    <col min="14349" max="14349" width="10.140625" style="1073" customWidth="1"/>
    <col min="14350" max="14350" width="15.85546875" style="1073" customWidth="1"/>
    <col min="14351" max="14351" width="3.85546875" style="1073" customWidth="1"/>
    <col min="14352" max="14352" width="16.42578125" style="1073" customWidth="1"/>
    <col min="14353" max="14353" width="11.28515625" style="1073" customWidth="1"/>
    <col min="14354" max="14354" width="10.28515625" style="1073" customWidth="1"/>
    <col min="14355" max="14355" width="10" style="1073" customWidth="1"/>
    <col min="14356" max="14591" width="9.140625" style="1073"/>
    <col min="14592" max="14592" width="4" style="1073" customWidth="1"/>
    <col min="14593" max="14593" width="15.140625" style="1073" customWidth="1"/>
    <col min="14594" max="14594" width="13.85546875" style="1073" customWidth="1"/>
    <col min="14595" max="14595" width="10.140625" style="1073" customWidth="1"/>
    <col min="14596" max="14596" width="9.140625" style="1073"/>
    <col min="14597" max="14597" width="3.42578125" style="1073" customWidth="1"/>
    <col min="14598" max="14598" width="19.5703125" style="1073" customWidth="1"/>
    <col min="14599" max="14599" width="12.28515625" style="1073" customWidth="1"/>
    <col min="14600" max="14600" width="10.42578125" style="1073" customWidth="1"/>
    <col min="14601" max="14601" width="9.140625" style="1073"/>
    <col min="14602" max="14602" width="3.5703125" style="1073" customWidth="1"/>
    <col min="14603" max="14603" width="16.42578125" style="1073" customWidth="1"/>
    <col min="14604" max="14604" width="11.7109375" style="1073" customWidth="1"/>
    <col min="14605" max="14605" width="10.140625" style="1073" customWidth="1"/>
    <col min="14606" max="14606" width="15.85546875" style="1073" customWidth="1"/>
    <col min="14607" max="14607" width="3.85546875" style="1073" customWidth="1"/>
    <col min="14608" max="14608" width="16.42578125" style="1073" customWidth="1"/>
    <col min="14609" max="14609" width="11.28515625" style="1073" customWidth="1"/>
    <col min="14610" max="14610" width="10.28515625" style="1073" customWidth="1"/>
    <col min="14611" max="14611" width="10" style="1073" customWidth="1"/>
    <col min="14612" max="14847" width="9.140625" style="1073"/>
    <col min="14848" max="14848" width="4" style="1073" customWidth="1"/>
    <col min="14849" max="14849" width="15.140625" style="1073" customWidth="1"/>
    <col min="14850" max="14850" width="13.85546875" style="1073" customWidth="1"/>
    <col min="14851" max="14851" width="10.140625" style="1073" customWidth="1"/>
    <col min="14852" max="14852" width="9.140625" style="1073"/>
    <col min="14853" max="14853" width="3.42578125" style="1073" customWidth="1"/>
    <col min="14854" max="14854" width="19.5703125" style="1073" customWidth="1"/>
    <col min="14855" max="14855" width="12.28515625" style="1073" customWidth="1"/>
    <col min="14856" max="14856" width="10.42578125" style="1073" customWidth="1"/>
    <col min="14857" max="14857" width="9.140625" style="1073"/>
    <col min="14858" max="14858" width="3.5703125" style="1073" customWidth="1"/>
    <col min="14859" max="14859" width="16.42578125" style="1073" customWidth="1"/>
    <col min="14860" max="14860" width="11.7109375" style="1073" customWidth="1"/>
    <col min="14861" max="14861" width="10.140625" style="1073" customWidth="1"/>
    <col min="14862" max="14862" width="15.85546875" style="1073" customWidth="1"/>
    <col min="14863" max="14863" width="3.85546875" style="1073" customWidth="1"/>
    <col min="14864" max="14864" width="16.42578125" style="1073" customWidth="1"/>
    <col min="14865" max="14865" width="11.28515625" style="1073" customWidth="1"/>
    <col min="14866" max="14866" width="10.28515625" style="1073" customWidth="1"/>
    <col min="14867" max="14867" width="10" style="1073" customWidth="1"/>
    <col min="14868" max="15103" width="9.140625" style="1073"/>
    <col min="15104" max="15104" width="4" style="1073" customWidth="1"/>
    <col min="15105" max="15105" width="15.140625" style="1073" customWidth="1"/>
    <col min="15106" max="15106" width="13.85546875" style="1073" customWidth="1"/>
    <col min="15107" max="15107" width="10.140625" style="1073" customWidth="1"/>
    <col min="15108" max="15108" width="9.140625" style="1073"/>
    <col min="15109" max="15109" width="3.42578125" style="1073" customWidth="1"/>
    <col min="15110" max="15110" width="19.5703125" style="1073" customWidth="1"/>
    <col min="15111" max="15111" width="12.28515625" style="1073" customWidth="1"/>
    <col min="15112" max="15112" width="10.42578125" style="1073" customWidth="1"/>
    <col min="15113" max="15113" width="9.140625" style="1073"/>
    <col min="15114" max="15114" width="3.5703125" style="1073" customWidth="1"/>
    <col min="15115" max="15115" width="16.42578125" style="1073" customWidth="1"/>
    <col min="15116" max="15116" width="11.7109375" style="1073" customWidth="1"/>
    <col min="15117" max="15117" width="10.140625" style="1073" customWidth="1"/>
    <col min="15118" max="15118" width="15.85546875" style="1073" customWidth="1"/>
    <col min="15119" max="15119" width="3.85546875" style="1073" customWidth="1"/>
    <col min="15120" max="15120" width="16.42578125" style="1073" customWidth="1"/>
    <col min="15121" max="15121" width="11.28515625" style="1073" customWidth="1"/>
    <col min="15122" max="15122" width="10.28515625" style="1073" customWidth="1"/>
    <col min="15123" max="15123" width="10" style="1073" customWidth="1"/>
    <col min="15124" max="15359" width="9.140625" style="1073"/>
    <col min="15360" max="15360" width="4" style="1073" customWidth="1"/>
    <col min="15361" max="15361" width="15.140625" style="1073" customWidth="1"/>
    <col min="15362" max="15362" width="13.85546875" style="1073" customWidth="1"/>
    <col min="15363" max="15363" width="10.140625" style="1073" customWidth="1"/>
    <col min="15364" max="15364" width="9.140625" style="1073"/>
    <col min="15365" max="15365" width="3.42578125" style="1073" customWidth="1"/>
    <col min="15366" max="15366" width="19.5703125" style="1073" customWidth="1"/>
    <col min="15367" max="15367" width="12.28515625" style="1073" customWidth="1"/>
    <col min="15368" max="15368" width="10.42578125" style="1073" customWidth="1"/>
    <col min="15369" max="15369" width="9.140625" style="1073"/>
    <col min="15370" max="15370" width="3.5703125" style="1073" customWidth="1"/>
    <col min="15371" max="15371" width="16.42578125" style="1073" customWidth="1"/>
    <col min="15372" max="15372" width="11.7109375" style="1073" customWidth="1"/>
    <col min="15373" max="15373" width="10.140625" style="1073" customWidth="1"/>
    <col min="15374" max="15374" width="15.85546875" style="1073" customWidth="1"/>
    <col min="15375" max="15375" width="3.85546875" style="1073" customWidth="1"/>
    <col min="15376" max="15376" width="16.42578125" style="1073" customWidth="1"/>
    <col min="15377" max="15377" width="11.28515625" style="1073" customWidth="1"/>
    <col min="15378" max="15378" width="10.28515625" style="1073" customWidth="1"/>
    <col min="15379" max="15379" width="10" style="1073" customWidth="1"/>
    <col min="15380" max="15615" width="9.140625" style="1073"/>
    <col min="15616" max="15616" width="4" style="1073" customWidth="1"/>
    <col min="15617" max="15617" width="15.140625" style="1073" customWidth="1"/>
    <col min="15618" max="15618" width="13.85546875" style="1073" customWidth="1"/>
    <col min="15619" max="15619" width="10.140625" style="1073" customWidth="1"/>
    <col min="15620" max="15620" width="9.140625" style="1073"/>
    <col min="15621" max="15621" width="3.42578125" style="1073" customWidth="1"/>
    <col min="15622" max="15622" width="19.5703125" style="1073" customWidth="1"/>
    <col min="15623" max="15623" width="12.28515625" style="1073" customWidth="1"/>
    <col min="15624" max="15624" width="10.42578125" style="1073" customWidth="1"/>
    <col min="15625" max="15625" width="9.140625" style="1073"/>
    <col min="15626" max="15626" width="3.5703125" style="1073" customWidth="1"/>
    <col min="15627" max="15627" width="16.42578125" style="1073" customWidth="1"/>
    <col min="15628" max="15628" width="11.7109375" style="1073" customWidth="1"/>
    <col min="15629" max="15629" width="10.140625" style="1073" customWidth="1"/>
    <col min="15630" max="15630" width="15.85546875" style="1073" customWidth="1"/>
    <col min="15631" max="15631" width="3.85546875" style="1073" customWidth="1"/>
    <col min="15632" max="15632" width="16.42578125" style="1073" customWidth="1"/>
    <col min="15633" max="15633" width="11.28515625" style="1073" customWidth="1"/>
    <col min="15634" max="15634" width="10.28515625" style="1073" customWidth="1"/>
    <col min="15635" max="15635" width="10" style="1073" customWidth="1"/>
    <col min="15636" max="15871" width="9.140625" style="1073"/>
    <col min="15872" max="15872" width="4" style="1073" customWidth="1"/>
    <col min="15873" max="15873" width="15.140625" style="1073" customWidth="1"/>
    <col min="15874" max="15874" width="13.85546875" style="1073" customWidth="1"/>
    <col min="15875" max="15875" width="10.140625" style="1073" customWidth="1"/>
    <col min="15876" max="15876" width="9.140625" style="1073"/>
    <col min="15877" max="15877" width="3.42578125" style="1073" customWidth="1"/>
    <col min="15878" max="15878" width="19.5703125" style="1073" customWidth="1"/>
    <col min="15879" max="15879" width="12.28515625" style="1073" customWidth="1"/>
    <col min="15880" max="15880" width="10.42578125" style="1073" customWidth="1"/>
    <col min="15881" max="15881" width="9.140625" style="1073"/>
    <col min="15882" max="15882" width="3.5703125" style="1073" customWidth="1"/>
    <col min="15883" max="15883" width="16.42578125" style="1073" customWidth="1"/>
    <col min="15884" max="15884" width="11.7109375" style="1073" customWidth="1"/>
    <col min="15885" max="15885" width="10.140625" style="1073" customWidth="1"/>
    <col min="15886" max="15886" width="15.85546875" style="1073" customWidth="1"/>
    <col min="15887" max="15887" width="3.85546875" style="1073" customWidth="1"/>
    <col min="15888" max="15888" width="16.42578125" style="1073" customWidth="1"/>
    <col min="15889" max="15889" width="11.28515625" style="1073" customWidth="1"/>
    <col min="15890" max="15890" width="10.28515625" style="1073" customWidth="1"/>
    <col min="15891" max="15891" width="10" style="1073" customWidth="1"/>
    <col min="15892" max="16127" width="9.140625" style="1073"/>
    <col min="16128" max="16128" width="4" style="1073" customWidth="1"/>
    <col min="16129" max="16129" width="15.140625" style="1073" customWidth="1"/>
    <col min="16130" max="16130" width="13.85546875" style="1073" customWidth="1"/>
    <col min="16131" max="16131" width="10.140625" style="1073" customWidth="1"/>
    <col min="16132" max="16132" width="9.140625" style="1073"/>
    <col min="16133" max="16133" width="3.42578125" style="1073" customWidth="1"/>
    <col min="16134" max="16134" width="19.5703125" style="1073" customWidth="1"/>
    <col min="16135" max="16135" width="12.28515625" style="1073" customWidth="1"/>
    <col min="16136" max="16136" width="10.42578125" style="1073" customWidth="1"/>
    <col min="16137" max="16137" width="9.140625" style="1073"/>
    <col min="16138" max="16138" width="3.5703125" style="1073" customWidth="1"/>
    <col min="16139" max="16139" width="16.42578125" style="1073" customWidth="1"/>
    <col min="16140" max="16140" width="11.7109375" style="1073" customWidth="1"/>
    <col min="16141" max="16141" width="10.140625" style="1073" customWidth="1"/>
    <col min="16142" max="16142" width="15.85546875" style="1073" customWidth="1"/>
    <col min="16143" max="16143" width="3.85546875" style="1073" customWidth="1"/>
    <col min="16144" max="16144" width="16.42578125" style="1073" customWidth="1"/>
    <col min="16145" max="16145" width="11.28515625" style="1073" customWidth="1"/>
    <col min="16146" max="16146" width="10.28515625" style="1073" customWidth="1"/>
    <col min="16147" max="16147" width="10" style="1073" customWidth="1"/>
    <col min="16148" max="16384" width="9.140625" style="1073"/>
  </cols>
  <sheetData>
    <row r="1" spans="1:27" ht="18.75">
      <c r="A1" s="573" t="s">
        <v>278</v>
      </c>
    </row>
    <row r="2" spans="1:27" ht="18" customHeight="1">
      <c r="A2" s="1508" t="s">
        <v>491</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row>
    <row r="3" spans="1:27" ht="18" customHeight="1">
      <c r="A3" s="1511" t="s">
        <v>485</v>
      </c>
      <c r="B3" s="1511"/>
      <c r="C3" s="1511"/>
      <c r="D3" s="1511"/>
      <c r="E3" s="1511"/>
      <c r="F3" s="1511"/>
      <c r="G3" s="1511"/>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2925.57</v>
      </c>
      <c r="C8" s="589">
        <v>4368</v>
      </c>
      <c r="D8" s="712">
        <v>2.2532984172218589</v>
      </c>
      <c r="E8" s="805"/>
      <c r="F8" s="804" t="s">
        <v>418</v>
      </c>
      <c r="G8" s="589">
        <v>615.91999999999996</v>
      </c>
      <c r="H8" s="863">
        <v>3040</v>
      </c>
      <c r="I8" s="864">
        <v>2.750256753739674</v>
      </c>
      <c r="J8" s="640"/>
      <c r="K8" s="723" t="s">
        <v>166</v>
      </c>
      <c r="L8" s="589">
        <v>2125.3029999999999</v>
      </c>
      <c r="M8" s="589">
        <v>957.98400000000004</v>
      </c>
      <c r="N8" s="712">
        <v>2.218516175635501</v>
      </c>
      <c r="O8" s="640"/>
      <c r="P8" s="723" t="s">
        <v>169</v>
      </c>
      <c r="Q8" s="589">
        <v>1138.758</v>
      </c>
      <c r="R8" s="589">
        <v>307.50400000000002</v>
      </c>
      <c r="S8" s="712">
        <v>3.7032298766845306</v>
      </c>
    </row>
    <row r="9" spans="1:27" ht="15.75">
      <c r="A9" s="592" t="s">
        <v>180</v>
      </c>
      <c r="B9" s="591">
        <v>1696.479</v>
      </c>
      <c r="C9" s="591">
        <v>1147</v>
      </c>
      <c r="D9" s="632">
        <v>3.0363833568693992</v>
      </c>
      <c r="E9" s="806"/>
      <c r="F9" s="592" t="s">
        <v>184</v>
      </c>
      <c r="G9" s="591">
        <v>425.786</v>
      </c>
      <c r="H9" s="591">
        <v>2306</v>
      </c>
      <c r="I9" s="632">
        <v>2.4784828252606332</v>
      </c>
      <c r="J9" s="640"/>
      <c r="K9" s="590" t="s">
        <v>169</v>
      </c>
      <c r="L9" s="591">
        <v>1757.8579999999999</v>
      </c>
      <c r="M9" s="591">
        <v>531.303</v>
      </c>
      <c r="N9" s="632">
        <v>3.3085790970500826</v>
      </c>
      <c r="O9" s="640"/>
      <c r="P9" s="590" t="s">
        <v>418</v>
      </c>
      <c r="Q9" s="591">
        <v>1040.866</v>
      </c>
      <c r="R9" s="591">
        <v>262.334</v>
      </c>
      <c r="S9" s="632">
        <v>3.9677129155961484</v>
      </c>
    </row>
    <row r="10" spans="1:27" ht="15.75">
      <c r="A10" s="592" t="s">
        <v>418</v>
      </c>
      <c r="B10" s="591">
        <v>1628.8779999999999</v>
      </c>
      <c r="C10" s="593">
        <v>5060</v>
      </c>
      <c r="D10" s="633">
        <v>2.7996638089279697</v>
      </c>
      <c r="E10" s="805"/>
      <c r="F10" s="919" t="s">
        <v>188</v>
      </c>
      <c r="G10" s="914">
        <v>85.662000000000006</v>
      </c>
      <c r="H10" s="1298">
        <v>1018</v>
      </c>
      <c r="I10" s="1299">
        <v>1.3811996130280555</v>
      </c>
      <c r="J10" s="640"/>
      <c r="K10" s="590" t="s">
        <v>171</v>
      </c>
      <c r="L10" s="591">
        <v>880.61400000000003</v>
      </c>
      <c r="M10" s="591">
        <v>249.15899999999999</v>
      </c>
      <c r="N10" s="632">
        <v>3.5343455383911482</v>
      </c>
      <c r="O10" s="640"/>
      <c r="P10" s="590" t="s">
        <v>171</v>
      </c>
      <c r="Q10" s="591">
        <v>848.8</v>
      </c>
      <c r="R10" s="591">
        <v>279.35199999999998</v>
      </c>
      <c r="S10" s="632">
        <v>3.0384604370113695</v>
      </c>
    </row>
    <row r="11" spans="1:27" ht="16.5" thickBot="1">
      <c r="A11" s="592" t="s">
        <v>169</v>
      </c>
      <c r="B11" s="591">
        <v>1169.3440000000001</v>
      </c>
      <c r="C11" s="591">
        <v>1022</v>
      </c>
      <c r="D11" s="632">
        <v>2.1082556567204547</v>
      </c>
      <c r="E11" s="806"/>
      <c r="F11" s="919" t="s">
        <v>166</v>
      </c>
      <c r="G11" s="914">
        <v>55.026000000000003</v>
      </c>
      <c r="H11" s="1298">
        <v>442</v>
      </c>
      <c r="I11" s="1299">
        <v>1.9781428622784629</v>
      </c>
      <c r="J11" s="640"/>
      <c r="K11" s="590" t="s">
        <v>186</v>
      </c>
      <c r="L11" s="591">
        <v>823.95</v>
      </c>
      <c r="M11" s="591">
        <v>189.089</v>
      </c>
      <c r="N11" s="632">
        <v>4.3574718783218485</v>
      </c>
      <c r="O11" s="640"/>
      <c r="P11" s="590" t="s">
        <v>180</v>
      </c>
      <c r="Q11" s="591">
        <v>484.154</v>
      </c>
      <c r="R11" s="591">
        <v>147.869</v>
      </c>
      <c r="S11" s="632">
        <v>3.2742089281729099</v>
      </c>
    </row>
    <row r="12" spans="1:27" ht="16.5" thickBot="1">
      <c r="A12" s="592" t="s">
        <v>184</v>
      </c>
      <c r="B12" s="591">
        <v>979.97299999999996</v>
      </c>
      <c r="C12" s="591">
        <v>3618</v>
      </c>
      <c r="D12" s="632">
        <v>2.01870235061706</v>
      </c>
      <c r="E12" s="806"/>
      <c r="F12" s="1001" t="s">
        <v>296</v>
      </c>
      <c r="G12" s="594">
        <v>1206.721</v>
      </c>
      <c r="H12" s="1049">
        <v>6928</v>
      </c>
      <c r="I12" s="1050">
        <v>2.4479929728183585</v>
      </c>
      <c r="J12" s="640"/>
      <c r="K12" s="590" t="s">
        <v>418</v>
      </c>
      <c r="L12" s="591">
        <v>726.70500000000004</v>
      </c>
      <c r="M12" s="591">
        <v>132.20099999999999</v>
      </c>
      <c r="N12" s="632">
        <v>5.4969705221594394</v>
      </c>
      <c r="O12" s="640"/>
      <c r="P12" s="590" t="s">
        <v>168</v>
      </c>
      <c r="Q12" s="591">
        <v>376.08699999999999</v>
      </c>
      <c r="R12" s="591">
        <v>59.585999999999999</v>
      </c>
      <c r="S12" s="632">
        <v>6.3116671701406366</v>
      </c>
    </row>
    <row r="13" spans="1:27" ht="15.75">
      <c r="A13" s="592" t="s">
        <v>171</v>
      </c>
      <c r="B13" s="591">
        <v>848.91899999999998</v>
      </c>
      <c r="C13" s="591">
        <v>900</v>
      </c>
      <c r="D13" s="632">
        <v>1.6987757241997583</v>
      </c>
      <c r="E13" s="806"/>
      <c r="F13"/>
      <c r="G13"/>
      <c r="H13"/>
      <c r="I13"/>
      <c r="J13" s="640"/>
      <c r="K13" s="590" t="s">
        <v>179</v>
      </c>
      <c r="L13" s="591">
        <v>371.387</v>
      </c>
      <c r="M13" s="591">
        <v>168.875</v>
      </c>
      <c r="N13" s="632">
        <v>2.199182827535159</v>
      </c>
      <c r="O13" s="640"/>
      <c r="P13" s="590" t="s">
        <v>186</v>
      </c>
      <c r="Q13" s="591">
        <v>224.88800000000001</v>
      </c>
      <c r="R13" s="591">
        <v>53.942</v>
      </c>
      <c r="S13" s="632">
        <v>4.16907048311149</v>
      </c>
    </row>
    <row r="14" spans="1:27" ht="15.75">
      <c r="A14" s="592" t="s">
        <v>188</v>
      </c>
      <c r="B14" s="591">
        <v>741.79</v>
      </c>
      <c r="C14" s="591">
        <v>2159</v>
      </c>
      <c r="D14" s="632">
        <v>1.508837947236743</v>
      </c>
      <c r="E14" s="806"/>
      <c r="J14" s="640"/>
      <c r="K14" s="590" t="s">
        <v>183</v>
      </c>
      <c r="L14" s="591">
        <v>295.34800000000001</v>
      </c>
      <c r="M14" s="591">
        <v>80</v>
      </c>
      <c r="N14" s="632">
        <v>3.6918500000000001</v>
      </c>
      <c r="O14" s="640"/>
      <c r="P14" s="590" t="s">
        <v>405</v>
      </c>
      <c r="Q14" s="591">
        <v>109.47499999999999</v>
      </c>
      <c r="R14" s="591">
        <v>14.5</v>
      </c>
      <c r="S14" s="632">
        <v>7.55</v>
      </c>
    </row>
    <row r="15" spans="1:27" ht="15.75">
      <c r="A15" s="592" t="s">
        <v>166</v>
      </c>
      <c r="B15" s="591">
        <v>603.16600000000005</v>
      </c>
      <c r="C15" s="591">
        <v>2957</v>
      </c>
      <c r="D15" s="632">
        <v>2.7100301930196613</v>
      </c>
      <c r="E15" s="806"/>
      <c r="F15" s="106"/>
      <c r="G15" s="106"/>
      <c r="H15" s="106"/>
      <c r="I15" s="106"/>
      <c r="J15" s="640"/>
      <c r="K15" s="590" t="s">
        <v>187</v>
      </c>
      <c r="L15" s="591">
        <v>181.709</v>
      </c>
      <c r="M15" s="591">
        <v>86.018000000000001</v>
      </c>
      <c r="N15" s="632">
        <v>2.1124532074682043</v>
      </c>
      <c r="O15" s="640"/>
      <c r="P15" s="590" t="s">
        <v>166</v>
      </c>
      <c r="Q15" s="591">
        <v>56.832999999999998</v>
      </c>
      <c r="R15" s="591">
        <v>8.952</v>
      </c>
      <c r="S15" s="632">
        <v>6.3486371760500449</v>
      </c>
    </row>
    <row r="16" spans="1:27" ht="15.75">
      <c r="A16" s="592" t="s">
        <v>179</v>
      </c>
      <c r="B16" s="591">
        <v>570.21699999999998</v>
      </c>
      <c r="C16" s="593">
        <v>685</v>
      </c>
      <c r="D16" s="633">
        <v>1.859092065023898</v>
      </c>
      <c r="E16" s="806"/>
      <c r="F16" s="106"/>
      <c r="G16" s="106"/>
      <c r="H16" s="106"/>
      <c r="I16" s="106"/>
      <c r="J16" s="640"/>
      <c r="K16" s="590" t="s">
        <v>175</v>
      </c>
      <c r="L16" s="591">
        <v>180.15700000000001</v>
      </c>
      <c r="M16" s="591">
        <v>66.963999999999999</v>
      </c>
      <c r="N16" s="632">
        <v>2.690356012185652</v>
      </c>
      <c r="O16" s="640"/>
      <c r="P16" s="590" t="s">
        <v>184</v>
      </c>
      <c r="Q16" s="591">
        <v>29.904</v>
      </c>
      <c r="R16" s="591">
        <v>7.3109999999999999</v>
      </c>
      <c r="S16" s="632">
        <v>4.0902749281903983</v>
      </c>
    </row>
    <row r="17" spans="1:19" ht="16.5" thickBot="1">
      <c r="A17" s="592" t="s">
        <v>185</v>
      </c>
      <c r="B17" s="591">
        <v>445.78100000000001</v>
      </c>
      <c r="C17" s="591">
        <v>937</v>
      </c>
      <c r="D17" s="632">
        <v>1.8481952586671531</v>
      </c>
      <c r="E17" s="805"/>
      <c r="J17" s="640"/>
      <c r="K17" s="590" t="s">
        <v>168</v>
      </c>
      <c r="L17" s="591">
        <v>176.45500000000001</v>
      </c>
      <c r="M17" s="591">
        <v>33.831000000000003</v>
      </c>
      <c r="N17" s="632">
        <v>5.2157784280689308</v>
      </c>
      <c r="O17" s="640"/>
      <c r="P17" s="1008" t="s">
        <v>183</v>
      </c>
      <c r="Q17" s="914">
        <v>21.154</v>
      </c>
      <c r="R17" s="914">
        <v>8.8699999999999992</v>
      </c>
      <c r="S17" s="1009">
        <v>2.3848928974069898</v>
      </c>
    </row>
    <row r="18" spans="1:19" ht="16.5" thickBot="1">
      <c r="A18" s="1001" t="s">
        <v>296</v>
      </c>
      <c r="B18" s="594">
        <v>12191.366</v>
      </c>
      <c r="C18" s="594">
        <v>23856</v>
      </c>
      <c r="D18" s="711">
        <v>2.2361383667894175</v>
      </c>
      <c r="E18" s="807"/>
      <c r="F18" s="106"/>
      <c r="G18" s="106"/>
      <c r="H18" s="106"/>
      <c r="K18" s="590" t="s">
        <v>184</v>
      </c>
      <c r="L18" s="591">
        <v>173.36199999999999</v>
      </c>
      <c r="M18" s="591">
        <v>71.090999999999994</v>
      </c>
      <c r="N18" s="632">
        <v>2.4385927895232871</v>
      </c>
      <c r="O18" s="640"/>
      <c r="P18" s="915" t="s">
        <v>296</v>
      </c>
      <c r="Q18" s="594">
        <v>4351.8519999999999</v>
      </c>
      <c r="R18" s="594">
        <v>1152.5260000000001</v>
      </c>
      <c r="S18" s="711">
        <v>3.7759252285848643</v>
      </c>
    </row>
    <row r="19" spans="1:19" ht="16.5" thickBot="1">
      <c r="A19"/>
      <c r="B19"/>
      <c r="C19"/>
      <c r="D19"/>
      <c r="E19" s="808"/>
      <c r="F19" s="106"/>
      <c r="G19" s="106"/>
      <c r="H19" s="106"/>
      <c r="J19" s="640"/>
      <c r="K19" s="1008" t="s">
        <v>167</v>
      </c>
      <c r="L19" s="914">
        <v>122.23399999999999</v>
      </c>
      <c r="M19" s="914">
        <v>11.771000000000001</v>
      </c>
      <c r="N19" s="1009">
        <v>10.384334381106108</v>
      </c>
      <c r="O19" s="640"/>
      <c r="P19"/>
      <c r="Q19"/>
      <c r="R19"/>
      <c r="S19"/>
    </row>
    <row r="20" spans="1:19" ht="15" customHeight="1" thickBot="1">
      <c r="A20"/>
      <c r="B20"/>
      <c r="C20"/>
      <c r="D20"/>
      <c r="E20" s="808"/>
      <c r="F20" s="106"/>
      <c r="G20" s="106"/>
      <c r="H20" s="106"/>
      <c r="J20" s="640"/>
      <c r="K20" s="915" t="s">
        <v>296</v>
      </c>
      <c r="L20" s="594">
        <v>7998.1559999999999</v>
      </c>
      <c r="M20" s="594">
        <v>2636.1559999999999</v>
      </c>
      <c r="N20" s="1300">
        <v>3.0340222657536202</v>
      </c>
      <c r="O20" s="640"/>
      <c r="P20"/>
      <c r="Q20"/>
      <c r="R20"/>
      <c r="S20"/>
    </row>
    <row r="21" spans="1:19">
      <c r="A21"/>
      <c r="B21"/>
      <c r="C21"/>
      <c r="D21"/>
      <c r="E21" s="809"/>
      <c r="F21" s="106"/>
      <c r="G21" s="106"/>
      <c r="H21" s="106"/>
      <c r="J21" s="640"/>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row>
    <row r="25" spans="1:19">
      <c r="A25" s="63"/>
      <c r="B25" s="63"/>
      <c r="C25" s="106"/>
      <c r="D25" s="106"/>
      <c r="E25" s="106"/>
      <c r="F25" s="106"/>
      <c r="G25" s="106"/>
      <c r="H25" s="106"/>
      <c r="I25" s="106"/>
      <c r="K25"/>
      <c r="L25"/>
      <c r="M25"/>
      <c r="N25"/>
      <c r="P25" s="106"/>
      <c r="Q25" s="106"/>
      <c r="R25" s="106"/>
      <c r="S25" s="106"/>
    </row>
    <row r="26" spans="1:19">
      <c r="A26" s="63" t="s">
        <v>414</v>
      </c>
      <c r="B26" s="63"/>
      <c r="C26" s="106"/>
      <c r="D26" s="106"/>
      <c r="E26" s="106"/>
      <c r="F26" s="106"/>
      <c r="G26" s="106"/>
      <c r="H26" s="106"/>
      <c r="I26" s="106"/>
      <c r="K26"/>
      <c r="L26"/>
      <c r="M26"/>
      <c r="N26"/>
      <c r="P26" s="106"/>
      <c r="Q26" s="106"/>
      <c r="R26" s="106"/>
      <c r="S26" s="10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c r="B31"/>
      <c r="C31"/>
      <c r="D31"/>
      <c r="E31"/>
      <c r="F31"/>
      <c r="G31"/>
      <c r="H31"/>
      <c r="I31"/>
      <c r="J31" s="106"/>
      <c r="K31" s="106"/>
      <c r="L31" s="106"/>
      <c r="M31" s="106"/>
      <c r="N31" s="106"/>
      <c r="P31" s="106"/>
      <c r="Q31" s="106"/>
      <c r="R31" s="106"/>
      <c r="S31" s="106"/>
    </row>
    <row r="32" spans="1:19">
      <c r="A32"/>
      <c r="B32"/>
      <c r="C32"/>
      <c r="D32"/>
      <c r="E32"/>
      <c r="F32"/>
      <c r="G32"/>
      <c r="H32"/>
      <c r="I32"/>
      <c r="J32" s="106"/>
      <c r="K32" s="106"/>
      <c r="L32" s="106"/>
      <c r="M32" s="106"/>
      <c r="N32" s="106"/>
      <c r="P32" s="106"/>
      <c r="Q32" s="106"/>
      <c r="R32" s="106"/>
      <c r="S32" s="106"/>
    </row>
    <row r="33" spans="1:19">
      <c r="A33"/>
      <c r="B33"/>
      <c r="C33"/>
      <c r="D33"/>
      <c r="E33"/>
      <c r="F33"/>
      <c r="G33"/>
      <c r="H33"/>
      <c r="I33"/>
      <c r="J33" s="106"/>
      <c r="K33" s="106"/>
      <c r="L33" s="106"/>
      <c r="M33" s="106"/>
      <c r="N33" s="106"/>
      <c r="P33" s="106"/>
      <c r="Q33" s="106"/>
      <c r="R33" s="106"/>
      <c r="S33" s="106"/>
    </row>
    <row r="34" spans="1:19">
      <c r="A34"/>
      <c r="B34"/>
      <c r="C34"/>
      <c r="D34"/>
      <c r="E34"/>
      <c r="F34"/>
      <c r="G34"/>
      <c r="H34"/>
      <c r="I34"/>
      <c r="J34" s="106"/>
      <c r="K34" s="106"/>
      <c r="L34" s="106"/>
      <c r="M34" s="106"/>
      <c r="N34" s="106"/>
      <c r="P34" s="106"/>
      <c r="Q34" s="106"/>
      <c r="R34" s="106"/>
      <c r="S34" s="106"/>
    </row>
    <row r="35" spans="1:19">
      <c r="A35"/>
      <c r="B35"/>
      <c r="C35"/>
      <c r="D35"/>
      <c r="E35"/>
      <c r="F35"/>
      <c r="G35"/>
      <c r="H35"/>
      <c r="I35"/>
      <c r="J35" s="106"/>
      <c r="K35" s="106"/>
      <c r="L35" s="106"/>
      <c r="M35" s="106"/>
      <c r="N35" s="106"/>
    </row>
    <row r="36" spans="1:19">
      <c r="A36"/>
      <c r="B36"/>
      <c r="C36"/>
      <c r="D36"/>
      <c r="E36"/>
      <c r="F36"/>
      <c r="G36"/>
      <c r="H36"/>
      <c r="I36"/>
      <c r="J36" s="106"/>
      <c r="K36" s="106"/>
      <c r="L36" s="106"/>
      <c r="M36" s="106"/>
      <c r="N36" s="106"/>
    </row>
    <row r="37" spans="1:19">
      <c r="A37"/>
      <c r="B37"/>
      <c r="C37"/>
      <c r="D37"/>
      <c r="E37"/>
      <c r="F37"/>
      <c r="G37"/>
      <c r="H37"/>
      <c r="I37"/>
      <c r="J37" s="106"/>
      <c r="K37" s="106"/>
      <c r="L37" s="106"/>
    </row>
    <row r="38" spans="1:19">
      <c r="A38"/>
      <c r="B38"/>
      <c r="C38"/>
      <c r="D38"/>
      <c r="E38"/>
      <c r="F38"/>
      <c r="G38"/>
      <c r="H38"/>
      <c r="I38"/>
      <c r="J38" s="106"/>
      <c r="K38" s="106"/>
      <c r="L38" s="106"/>
    </row>
    <row r="39" spans="1:19">
      <c r="A39"/>
      <c r="B39"/>
      <c r="C39"/>
      <c r="D39"/>
      <c r="E39"/>
      <c r="F39"/>
      <c r="G39"/>
      <c r="H39"/>
      <c r="I39"/>
      <c r="J39" s="106"/>
      <c r="K39" s="106"/>
      <c r="L39" s="106"/>
    </row>
    <row r="40" spans="1:19">
      <c r="A40"/>
      <c r="B40"/>
      <c r="C40"/>
      <c r="D40"/>
      <c r="E40"/>
      <c r="F40"/>
      <c r="G40"/>
      <c r="H40"/>
      <c r="I40"/>
      <c r="J40" s="106"/>
      <c r="K40" s="106"/>
      <c r="L40" s="106"/>
    </row>
    <row r="41" spans="1:19">
      <c r="A41"/>
      <c r="B41"/>
      <c r="C41"/>
      <c r="D41"/>
      <c r="E41"/>
      <c r="F41"/>
      <c r="G41"/>
      <c r="H41"/>
      <c r="I41"/>
      <c r="J41" s="106"/>
      <c r="K41" s="106"/>
      <c r="L41" s="106"/>
    </row>
    <row r="42" spans="1:19">
      <c r="A42"/>
      <c r="B42"/>
      <c r="C42"/>
      <c r="D42"/>
      <c r="E42"/>
      <c r="F42"/>
      <c r="G42"/>
      <c r="H42"/>
      <c r="I42"/>
      <c r="J42" s="106"/>
      <c r="K42" s="106"/>
      <c r="L42" s="106"/>
    </row>
    <row r="43" spans="1:19">
      <c r="A43"/>
      <c r="B43"/>
      <c r="C43"/>
      <c r="D43"/>
      <c r="E43"/>
      <c r="F43"/>
      <c r="G43"/>
      <c r="H43"/>
      <c r="I43"/>
      <c r="J43" s="106"/>
      <c r="K43" s="106"/>
      <c r="L43" s="106"/>
    </row>
    <row r="44" spans="1:19">
      <c r="A44"/>
      <c r="B44"/>
      <c r="C44"/>
      <c r="D44"/>
      <c r="E44"/>
      <c r="F44"/>
      <c r="G44"/>
      <c r="H44"/>
      <c r="I44"/>
      <c r="J44" s="106"/>
      <c r="K44" s="106"/>
      <c r="L44" s="106"/>
    </row>
    <row r="45" spans="1:19">
      <c r="A45"/>
      <c r="B45"/>
      <c r="C45"/>
      <c r="D45"/>
      <c r="E45"/>
      <c r="F45"/>
      <c r="G45"/>
      <c r="H45"/>
      <c r="I45"/>
      <c r="J45" s="106"/>
      <c r="K45" s="106"/>
      <c r="L45" s="106"/>
    </row>
    <row r="46" spans="1:19">
      <c r="A46"/>
      <c r="B46"/>
      <c r="C46"/>
      <c r="D46"/>
      <c r="E46"/>
      <c r="F46"/>
      <c r="G46"/>
      <c r="H46"/>
      <c r="I46"/>
      <c r="J46" s="106"/>
      <c r="K46" s="106"/>
      <c r="L46" s="106"/>
    </row>
    <row r="47" spans="1:19">
      <c r="A47"/>
      <c r="B47"/>
      <c r="C47"/>
      <c r="D47"/>
      <c r="E47"/>
      <c r="F47"/>
      <c r="G47"/>
      <c r="H47"/>
      <c r="I47"/>
      <c r="J47" s="106"/>
      <c r="K47" s="106"/>
      <c r="L47" s="106"/>
    </row>
    <row r="48" spans="1:19">
      <c r="A48"/>
      <c r="B48"/>
      <c r="C48"/>
      <c r="D48"/>
      <c r="E48"/>
      <c r="F48"/>
      <c r="G48"/>
      <c r="H48"/>
      <c r="I48"/>
      <c r="J48" s="106"/>
      <c r="K48" s="106"/>
      <c r="L48" s="106"/>
    </row>
    <row r="49" spans="1:12">
      <c r="A49"/>
      <c r="B49"/>
      <c r="C49"/>
      <c r="D49"/>
      <c r="E49"/>
      <c r="F49"/>
      <c r="G49"/>
      <c r="H49"/>
      <c r="I49"/>
      <c r="J49" s="106"/>
      <c r="K49" s="106"/>
      <c r="L49" s="106"/>
    </row>
    <row r="50" spans="1:12">
      <c r="A50"/>
      <c r="B50"/>
      <c r="C50"/>
      <c r="D50"/>
      <c r="E50"/>
      <c r="F50"/>
      <c r="G50"/>
      <c r="H50"/>
      <c r="I50"/>
      <c r="J50" s="106"/>
      <c r="K50" s="106"/>
      <c r="L50" s="106"/>
    </row>
    <row r="51" spans="1:12">
      <c r="A51"/>
      <c r="B51"/>
      <c r="C51"/>
      <c r="D51"/>
      <c r="E51"/>
      <c r="F51"/>
      <c r="G51"/>
      <c r="H51"/>
      <c r="I51"/>
      <c r="J51" s="106"/>
      <c r="K51" s="106"/>
      <c r="L51" s="106"/>
    </row>
    <row r="52" spans="1:12">
      <c r="A52"/>
      <c r="B52"/>
      <c r="C52"/>
      <c r="D52"/>
      <c r="E52"/>
      <c r="F52"/>
      <c r="G52"/>
      <c r="H52"/>
      <c r="I52"/>
      <c r="J52" s="106"/>
      <c r="K52" s="106"/>
      <c r="L52" s="106"/>
    </row>
    <row r="53" spans="1:12">
      <c r="A53"/>
      <c r="B53"/>
      <c r="C53"/>
      <c r="D53"/>
      <c r="E53"/>
      <c r="F53"/>
      <c r="G53"/>
      <c r="H53"/>
      <c r="I53"/>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3">
    <sortCondition descending="1" ref="Q8:Q23"/>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73" customWidth="1"/>
    <col min="2" max="2" width="14.28515625" style="1073" customWidth="1"/>
    <col min="3" max="3" width="13.7109375" style="1073" customWidth="1"/>
    <col min="4" max="4" width="15" style="1073" customWidth="1"/>
    <col min="5" max="5" width="14.28515625" style="1073" customWidth="1"/>
    <col min="6" max="6" width="17.5703125" style="1073" customWidth="1"/>
    <col min="7" max="7" width="9.140625" style="1073"/>
    <col min="8" max="8" width="18.85546875" style="1073" bestFit="1" customWidth="1"/>
    <col min="9" max="9" width="12.5703125" style="1073" customWidth="1"/>
    <col min="10" max="251" width="9.140625" style="1073"/>
    <col min="252" max="252" width="4.42578125" style="1073" customWidth="1"/>
    <col min="253" max="253" width="20.85546875" style="1073" customWidth="1"/>
    <col min="254" max="255" width="12" style="1073" customWidth="1"/>
    <col min="256" max="256" width="14.5703125" style="1073" customWidth="1"/>
    <col min="257" max="257" width="12.42578125" style="1073" customWidth="1"/>
    <col min="258" max="258" width="19.7109375" style="1073" customWidth="1"/>
    <col min="259" max="259" width="9.140625" style="1073"/>
    <col min="260" max="260" width="16.85546875" style="1073" customWidth="1"/>
    <col min="261" max="261" width="12.5703125" style="1073" customWidth="1"/>
    <col min="262" max="262" width="11.7109375" style="1073" customWidth="1"/>
    <col min="263" max="263" width="12.28515625" style="1073" customWidth="1"/>
    <col min="264" max="507" width="9.140625" style="1073"/>
    <col min="508" max="508" width="4.42578125" style="1073" customWidth="1"/>
    <col min="509" max="509" width="20.85546875" style="1073" customWidth="1"/>
    <col min="510" max="511" width="12" style="1073" customWidth="1"/>
    <col min="512" max="512" width="14.5703125" style="1073" customWidth="1"/>
    <col min="513" max="513" width="12.42578125" style="1073" customWidth="1"/>
    <col min="514" max="514" width="19.7109375" style="1073" customWidth="1"/>
    <col min="515" max="515" width="9.140625" style="1073"/>
    <col min="516" max="516" width="16.85546875" style="1073" customWidth="1"/>
    <col min="517" max="517" width="12.5703125" style="1073" customWidth="1"/>
    <col min="518" max="518" width="11.7109375" style="1073" customWidth="1"/>
    <col min="519" max="519" width="12.28515625" style="1073" customWidth="1"/>
    <col min="520" max="763" width="9.140625" style="1073"/>
    <col min="764" max="764" width="4.42578125" style="1073" customWidth="1"/>
    <col min="765" max="765" width="20.85546875" style="1073" customWidth="1"/>
    <col min="766" max="767" width="12" style="1073" customWidth="1"/>
    <col min="768" max="768" width="14.5703125" style="1073" customWidth="1"/>
    <col min="769" max="769" width="12.42578125" style="1073" customWidth="1"/>
    <col min="770" max="770" width="19.7109375" style="1073" customWidth="1"/>
    <col min="771" max="771" width="9.140625" style="1073"/>
    <col min="772" max="772" width="16.85546875" style="1073" customWidth="1"/>
    <col min="773" max="773" width="12.5703125" style="1073" customWidth="1"/>
    <col min="774" max="774" width="11.7109375" style="1073" customWidth="1"/>
    <col min="775" max="775" width="12.28515625" style="1073" customWidth="1"/>
    <col min="776" max="1019" width="9.140625" style="1073"/>
    <col min="1020" max="1020" width="4.42578125" style="1073" customWidth="1"/>
    <col min="1021" max="1021" width="20.85546875" style="1073" customWidth="1"/>
    <col min="1022" max="1023" width="12" style="1073" customWidth="1"/>
    <col min="1024" max="1024" width="14.5703125" style="1073" customWidth="1"/>
    <col min="1025" max="1025" width="12.42578125" style="1073" customWidth="1"/>
    <col min="1026" max="1026" width="19.7109375" style="1073" customWidth="1"/>
    <col min="1027" max="1027" width="9.140625" style="1073"/>
    <col min="1028" max="1028" width="16.85546875" style="1073" customWidth="1"/>
    <col min="1029" max="1029" width="12.5703125" style="1073" customWidth="1"/>
    <col min="1030" max="1030" width="11.7109375" style="1073" customWidth="1"/>
    <col min="1031" max="1031" width="12.28515625" style="1073" customWidth="1"/>
    <col min="1032" max="1275" width="9.140625" style="1073"/>
    <col min="1276" max="1276" width="4.42578125" style="1073" customWidth="1"/>
    <col min="1277" max="1277" width="20.85546875" style="1073" customWidth="1"/>
    <col min="1278" max="1279" width="12" style="1073" customWidth="1"/>
    <col min="1280" max="1280" width="14.5703125" style="1073" customWidth="1"/>
    <col min="1281" max="1281" width="12.42578125" style="1073" customWidth="1"/>
    <col min="1282" max="1282" width="19.7109375" style="1073" customWidth="1"/>
    <col min="1283" max="1283" width="9.140625" style="1073"/>
    <col min="1284" max="1284" width="16.85546875" style="1073" customWidth="1"/>
    <col min="1285" max="1285" width="12.5703125" style="1073" customWidth="1"/>
    <col min="1286" max="1286" width="11.7109375" style="1073" customWidth="1"/>
    <col min="1287" max="1287" width="12.28515625" style="1073" customWidth="1"/>
    <col min="1288" max="1531" width="9.140625" style="1073"/>
    <col min="1532" max="1532" width="4.42578125" style="1073" customWidth="1"/>
    <col min="1533" max="1533" width="20.85546875" style="1073" customWidth="1"/>
    <col min="1534" max="1535" width="12" style="1073" customWidth="1"/>
    <col min="1536" max="1536" width="14.5703125" style="1073" customWidth="1"/>
    <col min="1537" max="1537" width="12.42578125" style="1073" customWidth="1"/>
    <col min="1538" max="1538" width="19.7109375" style="1073" customWidth="1"/>
    <col min="1539" max="1539" width="9.140625" style="1073"/>
    <col min="1540" max="1540" width="16.85546875" style="1073" customWidth="1"/>
    <col min="1541" max="1541" width="12.5703125" style="1073" customWidth="1"/>
    <col min="1542" max="1542" width="11.7109375" style="1073" customWidth="1"/>
    <col min="1543" max="1543" width="12.28515625" style="1073" customWidth="1"/>
    <col min="1544" max="1787" width="9.140625" style="1073"/>
    <col min="1788" max="1788" width="4.42578125" style="1073" customWidth="1"/>
    <col min="1789" max="1789" width="20.85546875" style="1073" customWidth="1"/>
    <col min="1790" max="1791" width="12" style="1073" customWidth="1"/>
    <col min="1792" max="1792" width="14.5703125" style="1073" customWidth="1"/>
    <col min="1793" max="1793" width="12.42578125" style="1073" customWidth="1"/>
    <col min="1794" max="1794" width="19.7109375" style="1073" customWidth="1"/>
    <col min="1795" max="1795" width="9.140625" style="1073"/>
    <col min="1796" max="1796" width="16.85546875" style="1073" customWidth="1"/>
    <col min="1797" max="1797" width="12.5703125" style="1073" customWidth="1"/>
    <col min="1798" max="1798" width="11.7109375" style="1073" customWidth="1"/>
    <col min="1799" max="1799" width="12.28515625" style="1073" customWidth="1"/>
    <col min="1800" max="2043" width="9.140625" style="1073"/>
    <col min="2044" max="2044" width="4.42578125" style="1073" customWidth="1"/>
    <col min="2045" max="2045" width="20.85546875" style="1073" customWidth="1"/>
    <col min="2046" max="2047" width="12" style="1073" customWidth="1"/>
    <col min="2048" max="2048" width="14.5703125" style="1073" customWidth="1"/>
    <col min="2049" max="2049" width="12.42578125" style="1073" customWidth="1"/>
    <col min="2050" max="2050" width="19.7109375" style="1073" customWidth="1"/>
    <col min="2051" max="2051" width="9.140625" style="1073"/>
    <col min="2052" max="2052" width="16.85546875" style="1073" customWidth="1"/>
    <col min="2053" max="2053" width="12.5703125" style="1073" customWidth="1"/>
    <col min="2054" max="2054" width="11.7109375" style="1073" customWidth="1"/>
    <col min="2055" max="2055" width="12.28515625" style="1073" customWidth="1"/>
    <col min="2056" max="2299" width="9.140625" style="1073"/>
    <col min="2300" max="2300" width="4.42578125" style="1073" customWidth="1"/>
    <col min="2301" max="2301" width="20.85546875" style="1073" customWidth="1"/>
    <col min="2302" max="2303" width="12" style="1073" customWidth="1"/>
    <col min="2304" max="2304" width="14.5703125" style="1073" customWidth="1"/>
    <col min="2305" max="2305" width="12.42578125" style="1073" customWidth="1"/>
    <col min="2306" max="2306" width="19.7109375" style="1073" customWidth="1"/>
    <col min="2307" max="2307" width="9.140625" style="1073"/>
    <col min="2308" max="2308" width="16.85546875" style="1073" customWidth="1"/>
    <col min="2309" max="2309" width="12.5703125" style="1073" customWidth="1"/>
    <col min="2310" max="2310" width="11.7109375" style="1073" customWidth="1"/>
    <col min="2311" max="2311" width="12.28515625" style="1073" customWidth="1"/>
    <col min="2312" max="2555" width="9.140625" style="1073"/>
    <col min="2556" max="2556" width="4.42578125" style="1073" customWidth="1"/>
    <col min="2557" max="2557" width="20.85546875" style="1073" customWidth="1"/>
    <col min="2558" max="2559" width="12" style="1073" customWidth="1"/>
    <col min="2560" max="2560" width="14.5703125" style="1073" customWidth="1"/>
    <col min="2561" max="2561" width="12.42578125" style="1073" customWidth="1"/>
    <col min="2562" max="2562" width="19.7109375" style="1073" customWidth="1"/>
    <col min="2563" max="2563" width="9.140625" style="1073"/>
    <col min="2564" max="2564" width="16.85546875" style="1073" customWidth="1"/>
    <col min="2565" max="2565" width="12.5703125" style="1073" customWidth="1"/>
    <col min="2566" max="2566" width="11.7109375" style="1073" customWidth="1"/>
    <col min="2567" max="2567" width="12.28515625" style="1073" customWidth="1"/>
    <col min="2568" max="2811" width="9.140625" style="1073"/>
    <col min="2812" max="2812" width="4.42578125" style="1073" customWidth="1"/>
    <col min="2813" max="2813" width="20.85546875" style="1073" customWidth="1"/>
    <col min="2814" max="2815" width="12" style="1073" customWidth="1"/>
    <col min="2816" max="2816" width="14.5703125" style="1073" customWidth="1"/>
    <col min="2817" max="2817" width="12.42578125" style="1073" customWidth="1"/>
    <col min="2818" max="2818" width="19.7109375" style="1073" customWidth="1"/>
    <col min="2819" max="2819" width="9.140625" style="1073"/>
    <col min="2820" max="2820" width="16.85546875" style="1073" customWidth="1"/>
    <col min="2821" max="2821" width="12.5703125" style="1073" customWidth="1"/>
    <col min="2822" max="2822" width="11.7109375" style="1073" customWidth="1"/>
    <col min="2823" max="2823" width="12.28515625" style="1073" customWidth="1"/>
    <col min="2824" max="3067" width="9.140625" style="1073"/>
    <col min="3068" max="3068" width="4.42578125" style="1073" customWidth="1"/>
    <col min="3069" max="3069" width="20.85546875" style="1073" customWidth="1"/>
    <col min="3070" max="3071" width="12" style="1073" customWidth="1"/>
    <col min="3072" max="3072" width="14.5703125" style="1073" customWidth="1"/>
    <col min="3073" max="3073" width="12.42578125" style="1073" customWidth="1"/>
    <col min="3074" max="3074" width="19.7109375" style="1073" customWidth="1"/>
    <col min="3075" max="3075" width="9.140625" style="1073"/>
    <col min="3076" max="3076" width="16.85546875" style="1073" customWidth="1"/>
    <col min="3077" max="3077" width="12.5703125" style="1073" customWidth="1"/>
    <col min="3078" max="3078" width="11.7109375" style="1073" customWidth="1"/>
    <col min="3079" max="3079" width="12.28515625" style="1073" customWidth="1"/>
    <col min="3080" max="3323" width="9.140625" style="1073"/>
    <col min="3324" max="3324" width="4.42578125" style="1073" customWidth="1"/>
    <col min="3325" max="3325" width="20.85546875" style="1073" customWidth="1"/>
    <col min="3326" max="3327" width="12" style="1073" customWidth="1"/>
    <col min="3328" max="3328" width="14.5703125" style="1073" customWidth="1"/>
    <col min="3329" max="3329" width="12.42578125" style="1073" customWidth="1"/>
    <col min="3330" max="3330" width="19.7109375" style="1073" customWidth="1"/>
    <col min="3331" max="3331" width="9.140625" style="1073"/>
    <col min="3332" max="3332" width="16.85546875" style="1073" customWidth="1"/>
    <col min="3333" max="3333" width="12.5703125" style="1073" customWidth="1"/>
    <col min="3334" max="3334" width="11.7109375" style="1073" customWidth="1"/>
    <col min="3335" max="3335" width="12.28515625" style="1073" customWidth="1"/>
    <col min="3336" max="3579" width="9.140625" style="1073"/>
    <col min="3580" max="3580" width="4.42578125" style="1073" customWidth="1"/>
    <col min="3581" max="3581" width="20.85546875" style="1073" customWidth="1"/>
    <col min="3582" max="3583" width="12" style="1073" customWidth="1"/>
    <col min="3584" max="3584" width="14.5703125" style="1073" customWidth="1"/>
    <col min="3585" max="3585" width="12.42578125" style="1073" customWidth="1"/>
    <col min="3586" max="3586" width="19.7109375" style="1073" customWidth="1"/>
    <col min="3587" max="3587" width="9.140625" style="1073"/>
    <col min="3588" max="3588" width="16.85546875" style="1073" customWidth="1"/>
    <col min="3589" max="3589" width="12.5703125" style="1073" customWidth="1"/>
    <col min="3590" max="3590" width="11.7109375" style="1073" customWidth="1"/>
    <col min="3591" max="3591" width="12.28515625" style="1073" customWidth="1"/>
    <col min="3592" max="3835" width="9.140625" style="1073"/>
    <col min="3836" max="3836" width="4.42578125" style="1073" customWidth="1"/>
    <col min="3837" max="3837" width="20.85546875" style="1073" customWidth="1"/>
    <col min="3838" max="3839" width="12" style="1073" customWidth="1"/>
    <col min="3840" max="3840" width="14.5703125" style="1073" customWidth="1"/>
    <col min="3841" max="3841" width="12.42578125" style="1073" customWidth="1"/>
    <col min="3842" max="3842" width="19.7109375" style="1073" customWidth="1"/>
    <col min="3843" max="3843" width="9.140625" style="1073"/>
    <col min="3844" max="3844" width="16.85546875" style="1073" customWidth="1"/>
    <col min="3845" max="3845" width="12.5703125" style="1073" customWidth="1"/>
    <col min="3846" max="3846" width="11.7109375" style="1073" customWidth="1"/>
    <col min="3847" max="3847" width="12.28515625" style="1073" customWidth="1"/>
    <col min="3848" max="4091" width="9.140625" style="1073"/>
    <col min="4092" max="4092" width="4.42578125" style="1073" customWidth="1"/>
    <col min="4093" max="4093" width="20.85546875" style="1073" customWidth="1"/>
    <col min="4094" max="4095" width="12" style="1073" customWidth="1"/>
    <col min="4096" max="4096" width="14.5703125" style="1073" customWidth="1"/>
    <col min="4097" max="4097" width="12.42578125" style="1073" customWidth="1"/>
    <col min="4098" max="4098" width="19.7109375" style="1073" customWidth="1"/>
    <col min="4099" max="4099" width="9.140625" style="1073"/>
    <col min="4100" max="4100" width="16.85546875" style="1073" customWidth="1"/>
    <col min="4101" max="4101" width="12.5703125" style="1073" customWidth="1"/>
    <col min="4102" max="4102" width="11.7109375" style="1073" customWidth="1"/>
    <col min="4103" max="4103" width="12.28515625" style="1073" customWidth="1"/>
    <col min="4104" max="4347" width="9.140625" style="1073"/>
    <col min="4348" max="4348" width="4.42578125" style="1073" customWidth="1"/>
    <col min="4349" max="4349" width="20.85546875" style="1073" customWidth="1"/>
    <col min="4350" max="4351" width="12" style="1073" customWidth="1"/>
    <col min="4352" max="4352" width="14.5703125" style="1073" customWidth="1"/>
    <col min="4353" max="4353" width="12.42578125" style="1073" customWidth="1"/>
    <col min="4354" max="4354" width="19.7109375" style="1073" customWidth="1"/>
    <col min="4355" max="4355" width="9.140625" style="1073"/>
    <col min="4356" max="4356" width="16.85546875" style="1073" customWidth="1"/>
    <col min="4357" max="4357" width="12.5703125" style="1073" customWidth="1"/>
    <col min="4358" max="4358" width="11.7109375" style="1073" customWidth="1"/>
    <col min="4359" max="4359" width="12.28515625" style="1073" customWidth="1"/>
    <col min="4360" max="4603" width="9.140625" style="1073"/>
    <col min="4604" max="4604" width="4.42578125" style="1073" customWidth="1"/>
    <col min="4605" max="4605" width="20.85546875" style="1073" customWidth="1"/>
    <col min="4606" max="4607" width="12" style="1073" customWidth="1"/>
    <col min="4608" max="4608" width="14.5703125" style="1073" customWidth="1"/>
    <col min="4609" max="4609" width="12.42578125" style="1073" customWidth="1"/>
    <col min="4610" max="4610" width="19.7109375" style="1073" customWidth="1"/>
    <col min="4611" max="4611" width="9.140625" style="1073"/>
    <col min="4612" max="4612" width="16.85546875" style="1073" customWidth="1"/>
    <col min="4613" max="4613" width="12.5703125" style="1073" customWidth="1"/>
    <col min="4614" max="4614" width="11.7109375" style="1073" customWidth="1"/>
    <col min="4615" max="4615" width="12.28515625" style="1073" customWidth="1"/>
    <col min="4616" max="4859" width="9.140625" style="1073"/>
    <col min="4860" max="4860" width="4.42578125" style="1073" customWidth="1"/>
    <col min="4861" max="4861" width="20.85546875" style="1073" customWidth="1"/>
    <col min="4862" max="4863" width="12" style="1073" customWidth="1"/>
    <col min="4864" max="4864" width="14.5703125" style="1073" customWidth="1"/>
    <col min="4865" max="4865" width="12.42578125" style="1073" customWidth="1"/>
    <col min="4866" max="4866" width="19.7109375" style="1073" customWidth="1"/>
    <col min="4867" max="4867" width="9.140625" style="1073"/>
    <col min="4868" max="4868" width="16.85546875" style="1073" customWidth="1"/>
    <col min="4869" max="4869" width="12.5703125" style="1073" customWidth="1"/>
    <col min="4870" max="4870" width="11.7109375" style="1073" customWidth="1"/>
    <col min="4871" max="4871" width="12.28515625" style="1073" customWidth="1"/>
    <col min="4872" max="5115" width="9.140625" style="1073"/>
    <col min="5116" max="5116" width="4.42578125" style="1073" customWidth="1"/>
    <col min="5117" max="5117" width="20.85546875" style="1073" customWidth="1"/>
    <col min="5118" max="5119" width="12" style="1073" customWidth="1"/>
    <col min="5120" max="5120" width="14.5703125" style="1073" customWidth="1"/>
    <col min="5121" max="5121" width="12.42578125" style="1073" customWidth="1"/>
    <col min="5122" max="5122" width="19.7109375" style="1073" customWidth="1"/>
    <col min="5123" max="5123" width="9.140625" style="1073"/>
    <col min="5124" max="5124" width="16.85546875" style="1073" customWidth="1"/>
    <col min="5125" max="5125" width="12.5703125" style="1073" customWidth="1"/>
    <col min="5126" max="5126" width="11.7109375" style="1073" customWidth="1"/>
    <col min="5127" max="5127" width="12.28515625" style="1073" customWidth="1"/>
    <col min="5128" max="5371" width="9.140625" style="1073"/>
    <col min="5372" max="5372" width="4.42578125" style="1073" customWidth="1"/>
    <col min="5373" max="5373" width="20.85546875" style="1073" customWidth="1"/>
    <col min="5374" max="5375" width="12" style="1073" customWidth="1"/>
    <col min="5376" max="5376" width="14.5703125" style="1073" customWidth="1"/>
    <col min="5377" max="5377" width="12.42578125" style="1073" customWidth="1"/>
    <col min="5378" max="5378" width="19.7109375" style="1073" customWidth="1"/>
    <col min="5379" max="5379" width="9.140625" style="1073"/>
    <col min="5380" max="5380" width="16.85546875" style="1073" customWidth="1"/>
    <col min="5381" max="5381" width="12.5703125" style="1073" customWidth="1"/>
    <col min="5382" max="5382" width="11.7109375" style="1073" customWidth="1"/>
    <col min="5383" max="5383" width="12.28515625" style="1073" customWidth="1"/>
    <col min="5384" max="5627" width="9.140625" style="1073"/>
    <col min="5628" max="5628" width="4.42578125" style="1073" customWidth="1"/>
    <col min="5629" max="5629" width="20.85546875" style="1073" customWidth="1"/>
    <col min="5630" max="5631" width="12" style="1073" customWidth="1"/>
    <col min="5632" max="5632" width="14.5703125" style="1073" customWidth="1"/>
    <col min="5633" max="5633" width="12.42578125" style="1073" customWidth="1"/>
    <col min="5634" max="5634" width="19.7109375" style="1073" customWidth="1"/>
    <col min="5635" max="5635" width="9.140625" style="1073"/>
    <col min="5636" max="5636" width="16.85546875" style="1073" customWidth="1"/>
    <col min="5637" max="5637" width="12.5703125" style="1073" customWidth="1"/>
    <col min="5638" max="5638" width="11.7109375" style="1073" customWidth="1"/>
    <col min="5639" max="5639" width="12.28515625" style="1073" customWidth="1"/>
    <col min="5640" max="5883" width="9.140625" style="1073"/>
    <col min="5884" max="5884" width="4.42578125" style="1073" customWidth="1"/>
    <col min="5885" max="5885" width="20.85546875" style="1073" customWidth="1"/>
    <col min="5886" max="5887" width="12" style="1073" customWidth="1"/>
    <col min="5888" max="5888" width="14.5703125" style="1073" customWidth="1"/>
    <col min="5889" max="5889" width="12.42578125" style="1073" customWidth="1"/>
    <col min="5890" max="5890" width="19.7109375" style="1073" customWidth="1"/>
    <col min="5891" max="5891" width="9.140625" style="1073"/>
    <col min="5892" max="5892" width="16.85546875" style="1073" customWidth="1"/>
    <col min="5893" max="5893" width="12.5703125" style="1073" customWidth="1"/>
    <col min="5894" max="5894" width="11.7109375" style="1073" customWidth="1"/>
    <col min="5895" max="5895" width="12.28515625" style="1073" customWidth="1"/>
    <col min="5896" max="6139" width="9.140625" style="1073"/>
    <col min="6140" max="6140" width="4.42578125" style="1073" customWidth="1"/>
    <col min="6141" max="6141" width="20.85546875" style="1073" customWidth="1"/>
    <col min="6142" max="6143" width="12" style="1073" customWidth="1"/>
    <col min="6144" max="6144" width="14.5703125" style="1073" customWidth="1"/>
    <col min="6145" max="6145" width="12.42578125" style="1073" customWidth="1"/>
    <col min="6146" max="6146" width="19.7109375" style="1073" customWidth="1"/>
    <col min="6147" max="6147" width="9.140625" style="1073"/>
    <col min="6148" max="6148" width="16.85546875" style="1073" customWidth="1"/>
    <col min="6149" max="6149" width="12.5703125" style="1073" customWidth="1"/>
    <col min="6150" max="6150" width="11.7109375" style="1073" customWidth="1"/>
    <col min="6151" max="6151" width="12.28515625" style="1073" customWidth="1"/>
    <col min="6152" max="6395" width="9.140625" style="1073"/>
    <col min="6396" max="6396" width="4.42578125" style="1073" customWidth="1"/>
    <col min="6397" max="6397" width="20.85546875" style="1073" customWidth="1"/>
    <col min="6398" max="6399" width="12" style="1073" customWidth="1"/>
    <col min="6400" max="6400" width="14.5703125" style="1073" customWidth="1"/>
    <col min="6401" max="6401" width="12.42578125" style="1073" customWidth="1"/>
    <col min="6402" max="6402" width="19.7109375" style="1073" customWidth="1"/>
    <col min="6403" max="6403" width="9.140625" style="1073"/>
    <col min="6404" max="6404" width="16.85546875" style="1073" customWidth="1"/>
    <col min="6405" max="6405" width="12.5703125" style="1073" customWidth="1"/>
    <col min="6406" max="6406" width="11.7109375" style="1073" customWidth="1"/>
    <col min="6407" max="6407" width="12.28515625" style="1073" customWidth="1"/>
    <col min="6408" max="6651" width="9.140625" style="1073"/>
    <col min="6652" max="6652" width="4.42578125" style="1073" customWidth="1"/>
    <col min="6653" max="6653" width="20.85546875" style="1073" customWidth="1"/>
    <col min="6654" max="6655" width="12" style="1073" customWidth="1"/>
    <col min="6656" max="6656" width="14.5703125" style="1073" customWidth="1"/>
    <col min="6657" max="6657" width="12.42578125" style="1073" customWidth="1"/>
    <col min="6658" max="6658" width="19.7109375" style="1073" customWidth="1"/>
    <col min="6659" max="6659" width="9.140625" style="1073"/>
    <col min="6660" max="6660" width="16.85546875" style="1073" customWidth="1"/>
    <col min="6661" max="6661" width="12.5703125" style="1073" customWidth="1"/>
    <col min="6662" max="6662" width="11.7109375" style="1073" customWidth="1"/>
    <col min="6663" max="6663" width="12.28515625" style="1073" customWidth="1"/>
    <col min="6664" max="6907" width="9.140625" style="1073"/>
    <col min="6908" max="6908" width="4.42578125" style="1073" customWidth="1"/>
    <col min="6909" max="6909" width="20.85546875" style="1073" customWidth="1"/>
    <col min="6910" max="6911" width="12" style="1073" customWidth="1"/>
    <col min="6912" max="6912" width="14.5703125" style="1073" customWidth="1"/>
    <col min="6913" max="6913" width="12.42578125" style="1073" customWidth="1"/>
    <col min="6914" max="6914" width="19.7109375" style="1073" customWidth="1"/>
    <col min="6915" max="6915" width="9.140625" style="1073"/>
    <col min="6916" max="6916" width="16.85546875" style="1073" customWidth="1"/>
    <col min="6917" max="6917" width="12.5703125" style="1073" customWidth="1"/>
    <col min="6918" max="6918" width="11.7109375" style="1073" customWidth="1"/>
    <col min="6919" max="6919" width="12.28515625" style="1073" customWidth="1"/>
    <col min="6920" max="7163" width="9.140625" style="1073"/>
    <col min="7164" max="7164" width="4.42578125" style="1073" customWidth="1"/>
    <col min="7165" max="7165" width="20.85546875" style="1073" customWidth="1"/>
    <col min="7166" max="7167" width="12" style="1073" customWidth="1"/>
    <col min="7168" max="7168" width="14.5703125" style="1073" customWidth="1"/>
    <col min="7169" max="7169" width="12.42578125" style="1073" customWidth="1"/>
    <col min="7170" max="7170" width="19.7109375" style="1073" customWidth="1"/>
    <col min="7171" max="7171" width="9.140625" style="1073"/>
    <col min="7172" max="7172" width="16.85546875" style="1073" customWidth="1"/>
    <col min="7173" max="7173" width="12.5703125" style="1073" customWidth="1"/>
    <col min="7174" max="7174" width="11.7109375" style="1073" customWidth="1"/>
    <col min="7175" max="7175" width="12.28515625" style="1073" customWidth="1"/>
    <col min="7176" max="7419" width="9.140625" style="1073"/>
    <col min="7420" max="7420" width="4.42578125" style="1073" customWidth="1"/>
    <col min="7421" max="7421" width="20.85546875" style="1073" customWidth="1"/>
    <col min="7422" max="7423" width="12" style="1073" customWidth="1"/>
    <col min="7424" max="7424" width="14.5703125" style="1073" customWidth="1"/>
    <col min="7425" max="7425" width="12.42578125" style="1073" customWidth="1"/>
    <col min="7426" max="7426" width="19.7109375" style="1073" customWidth="1"/>
    <col min="7427" max="7427" width="9.140625" style="1073"/>
    <col min="7428" max="7428" width="16.85546875" style="1073" customWidth="1"/>
    <col min="7429" max="7429" width="12.5703125" style="1073" customWidth="1"/>
    <col min="7430" max="7430" width="11.7109375" style="1073" customWidth="1"/>
    <col min="7431" max="7431" width="12.28515625" style="1073" customWidth="1"/>
    <col min="7432" max="7675" width="9.140625" style="1073"/>
    <col min="7676" max="7676" width="4.42578125" style="1073" customWidth="1"/>
    <col min="7677" max="7677" width="20.85546875" style="1073" customWidth="1"/>
    <col min="7678" max="7679" width="12" style="1073" customWidth="1"/>
    <col min="7680" max="7680" width="14.5703125" style="1073" customWidth="1"/>
    <col min="7681" max="7681" width="12.42578125" style="1073" customWidth="1"/>
    <col min="7682" max="7682" width="19.7109375" style="1073" customWidth="1"/>
    <col min="7683" max="7683" width="9.140625" style="1073"/>
    <col min="7684" max="7684" width="16.85546875" style="1073" customWidth="1"/>
    <col min="7685" max="7685" width="12.5703125" style="1073" customWidth="1"/>
    <col min="7686" max="7686" width="11.7109375" style="1073" customWidth="1"/>
    <col min="7687" max="7687" width="12.28515625" style="1073" customWidth="1"/>
    <col min="7688" max="7931" width="9.140625" style="1073"/>
    <col min="7932" max="7932" width="4.42578125" style="1073" customWidth="1"/>
    <col min="7933" max="7933" width="20.85546875" style="1073" customWidth="1"/>
    <col min="7934" max="7935" width="12" style="1073" customWidth="1"/>
    <col min="7936" max="7936" width="14.5703125" style="1073" customWidth="1"/>
    <col min="7937" max="7937" width="12.42578125" style="1073" customWidth="1"/>
    <col min="7938" max="7938" width="19.7109375" style="1073" customWidth="1"/>
    <col min="7939" max="7939" width="9.140625" style="1073"/>
    <col min="7940" max="7940" width="16.85546875" style="1073" customWidth="1"/>
    <col min="7941" max="7941" width="12.5703125" style="1073" customWidth="1"/>
    <col min="7942" max="7942" width="11.7109375" style="1073" customWidth="1"/>
    <col min="7943" max="7943" width="12.28515625" style="1073" customWidth="1"/>
    <col min="7944" max="8187" width="9.140625" style="1073"/>
    <col min="8188" max="8188" width="4.42578125" style="1073" customWidth="1"/>
    <col min="8189" max="8189" width="20.85546875" style="1073" customWidth="1"/>
    <col min="8190" max="8191" width="12" style="1073" customWidth="1"/>
    <col min="8192" max="8192" width="14.5703125" style="1073" customWidth="1"/>
    <col min="8193" max="8193" width="12.42578125" style="1073" customWidth="1"/>
    <col min="8194" max="8194" width="19.7109375" style="1073" customWidth="1"/>
    <col min="8195" max="8195" width="9.140625" style="1073"/>
    <col min="8196" max="8196" width="16.85546875" style="1073" customWidth="1"/>
    <col min="8197" max="8197" width="12.5703125" style="1073" customWidth="1"/>
    <col min="8198" max="8198" width="11.7109375" style="1073" customWidth="1"/>
    <col min="8199" max="8199" width="12.28515625" style="1073" customWidth="1"/>
    <col min="8200" max="8443" width="9.140625" style="1073"/>
    <col min="8444" max="8444" width="4.42578125" style="1073" customWidth="1"/>
    <col min="8445" max="8445" width="20.85546875" style="1073" customWidth="1"/>
    <col min="8446" max="8447" width="12" style="1073" customWidth="1"/>
    <col min="8448" max="8448" width="14.5703125" style="1073" customWidth="1"/>
    <col min="8449" max="8449" width="12.42578125" style="1073" customWidth="1"/>
    <col min="8450" max="8450" width="19.7109375" style="1073" customWidth="1"/>
    <col min="8451" max="8451" width="9.140625" style="1073"/>
    <col min="8452" max="8452" width="16.85546875" style="1073" customWidth="1"/>
    <col min="8453" max="8453" width="12.5703125" style="1073" customWidth="1"/>
    <col min="8454" max="8454" width="11.7109375" style="1073" customWidth="1"/>
    <col min="8455" max="8455" width="12.28515625" style="1073" customWidth="1"/>
    <col min="8456" max="8699" width="9.140625" style="1073"/>
    <col min="8700" max="8700" width="4.42578125" style="1073" customWidth="1"/>
    <col min="8701" max="8701" width="20.85546875" style="1073" customWidth="1"/>
    <col min="8702" max="8703" width="12" style="1073" customWidth="1"/>
    <col min="8704" max="8704" width="14.5703125" style="1073" customWidth="1"/>
    <col min="8705" max="8705" width="12.42578125" style="1073" customWidth="1"/>
    <col min="8706" max="8706" width="19.7109375" style="1073" customWidth="1"/>
    <col min="8707" max="8707" width="9.140625" style="1073"/>
    <col min="8708" max="8708" width="16.85546875" style="1073" customWidth="1"/>
    <col min="8709" max="8709" width="12.5703125" style="1073" customWidth="1"/>
    <col min="8710" max="8710" width="11.7109375" style="1073" customWidth="1"/>
    <col min="8711" max="8711" width="12.28515625" style="1073" customWidth="1"/>
    <col min="8712" max="8955" width="9.140625" style="1073"/>
    <col min="8956" max="8956" width="4.42578125" style="1073" customWidth="1"/>
    <col min="8957" max="8957" width="20.85546875" style="1073" customWidth="1"/>
    <col min="8958" max="8959" width="12" style="1073" customWidth="1"/>
    <col min="8960" max="8960" width="14.5703125" style="1073" customWidth="1"/>
    <col min="8961" max="8961" width="12.42578125" style="1073" customWidth="1"/>
    <col min="8962" max="8962" width="19.7109375" style="1073" customWidth="1"/>
    <col min="8963" max="8963" width="9.140625" style="1073"/>
    <col min="8964" max="8964" width="16.85546875" style="1073" customWidth="1"/>
    <col min="8965" max="8965" width="12.5703125" style="1073" customWidth="1"/>
    <col min="8966" max="8966" width="11.7109375" style="1073" customWidth="1"/>
    <col min="8967" max="8967" width="12.28515625" style="1073" customWidth="1"/>
    <col min="8968" max="9211" width="9.140625" style="1073"/>
    <col min="9212" max="9212" width="4.42578125" style="1073" customWidth="1"/>
    <col min="9213" max="9213" width="20.85546875" style="1073" customWidth="1"/>
    <col min="9214" max="9215" width="12" style="1073" customWidth="1"/>
    <col min="9216" max="9216" width="14.5703125" style="1073" customWidth="1"/>
    <col min="9217" max="9217" width="12.42578125" style="1073" customWidth="1"/>
    <col min="9218" max="9218" width="19.7109375" style="1073" customWidth="1"/>
    <col min="9219" max="9219" width="9.140625" style="1073"/>
    <col min="9220" max="9220" width="16.85546875" style="1073" customWidth="1"/>
    <col min="9221" max="9221" width="12.5703125" style="1073" customWidth="1"/>
    <col min="9222" max="9222" width="11.7109375" style="1073" customWidth="1"/>
    <col min="9223" max="9223" width="12.28515625" style="1073" customWidth="1"/>
    <col min="9224" max="9467" width="9.140625" style="1073"/>
    <col min="9468" max="9468" width="4.42578125" style="1073" customWidth="1"/>
    <col min="9469" max="9469" width="20.85546875" style="1073" customWidth="1"/>
    <col min="9470" max="9471" width="12" style="1073" customWidth="1"/>
    <col min="9472" max="9472" width="14.5703125" style="1073" customWidth="1"/>
    <col min="9473" max="9473" width="12.42578125" style="1073" customWidth="1"/>
    <col min="9474" max="9474" width="19.7109375" style="1073" customWidth="1"/>
    <col min="9475" max="9475" width="9.140625" style="1073"/>
    <col min="9476" max="9476" width="16.85546875" style="1073" customWidth="1"/>
    <col min="9477" max="9477" width="12.5703125" style="1073" customWidth="1"/>
    <col min="9478" max="9478" width="11.7109375" style="1073" customWidth="1"/>
    <col min="9479" max="9479" width="12.28515625" style="1073" customWidth="1"/>
    <col min="9480" max="9723" width="9.140625" style="1073"/>
    <col min="9724" max="9724" width="4.42578125" style="1073" customWidth="1"/>
    <col min="9725" max="9725" width="20.85546875" style="1073" customWidth="1"/>
    <col min="9726" max="9727" width="12" style="1073" customWidth="1"/>
    <col min="9728" max="9728" width="14.5703125" style="1073" customWidth="1"/>
    <col min="9729" max="9729" width="12.42578125" style="1073" customWidth="1"/>
    <col min="9730" max="9730" width="19.7109375" style="1073" customWidth="1"/>
    <col min="9731" max="9731" width="9.140625" style="1073"/>
    <col min="9732" max="9732" width="16.85546875" style="1073" customWidth="1"/>
    <col min="9733" max="9733" width="12.5703125" style="1073" customWidth="1"/>
    <col min="9734" max="9734" width="11.7109375" style="1073" customWidth="1"/>
    <col min="9735" max="9735" width="12.28515625" style="1073" customWidth="1"/>
    <col min="9736" max="9979" width="9.140625" style="1073"/>
    <col min="9980" max="9980" width="4.42578125" style="1073" customWidth="1"/>
    <col min="9981" max="9981" width="20.85546875" style="1073" customWidth="1"/>
    <col min="9982" max="9983" width="12" style="1073" customWidth="1"/>
    <col min="9984" max="9984" width="14.5703125" style="1073" customWidth="1"/>
    <col min="9985" max="9985" width="12.42578125" style="1073" customWidth="1"/>
    <col min="9986" max="9986" width="19.7109375" style="1073" customWidth="1"/>
    <col min="9987" max="9987" width="9.140625" style="1073"/>
    <col min="9988" max="9988" width="16.85546875" style="1073" customWidth="1"/>
    <col min="9989" max="9989" width="12.5703125" style="1073" customWidth="1"/>
    <col min="9990" max="9990" width="11.7109375" style="1073" customWidth="1"/>
    <col min="9991" max="9991" width="12.28515625" style="1073" customWidth="1"/>
    <col min="9992" max="10235" width="9.140625" style="1073"/>
    <col min="10236" max="10236" width="4.42578125" style="1073" customWidth="1"/>
    <col min="10237" max="10237" width="20.85546875" style="1073" customWidth="1"/>
    <col min="10238" max="10239" width="12" style="1073" customWidth="1"/>
    <col min="10240" max="10240" width="14.5703125" style="1073" customWidth="1"/>
    <col min="10241" max="10241" width="12.42578125" style="1073" customWidth="1"/>
    <col min="10242" max="10242" width="19.7109375" style="1073" customWidth="1"/>
    <col min="10243" max="10243" width="9.140625" style="1073"/>
    <col min="10244" max="10244" width="16.85546875" style="1073" customWidth="1"/>
    <col min="10245" max="10245" width="12.5703125" style="1073" customWidth="1"/>
    <col min="10246" max="10246" width="11.7109375" style="1073" customWidth="1"/>
    <col min="10247" max="10247" width="12.28515625" style="1073" customWidth="1"/>
    <col min="10248" max="10491" width="9.140625" style="1073"/>
    <col min="10492" max="10492" width="4.42578125" style="1073" customWidth="1"/>
    <col min="10493" max="10493" width="20.85546875" style="1073" customWidth="1"/>
    <col min="10494" max="10495" width="12" style="1073" customWidth="1"/>
    <col min="10496" max="10496" width="14.5703125" style="1073" customWidth="1"/>
    <col min="10497" max="10497" width="12.42578125" style="1073" customWidth="1"/>
    <col min="10498" max="10498" width="19.7109375" style="1073" customWidth="1"/>
    <col min="10499" max="10499" width="9.140625" style="1073"/>
    <col min="10500" max="10500" width="16.85546875" style="1073" customWidth="1"/>
    <col min="10501" max="10501" width="12.5703125" style="1073" customWidth="1"/>
    <col min="10502" max="10502" width="11.7109375" style="1073" customWidth="1"/>
    <col min="10503" max="10503" width="12.28515625" style="1073" customWidth="1"/>
    <col min="10504" max="10747" width="9.140625" style="1073"/>
    <col min="10748" max="10748" width="4.42578125" style="1073" customWidth="1"/>
    <col min="10749" max="10749" width="20.85546875" style="1073" customWidth="1"/>
    <col min="10750" max="10751" width="12" style="1073" customWidth="1"/>
    <col min="10752" max="10752" width="14.5703125" style="1073" customWidth="1"/>
    <col min="10753" max="10753" width="12.42578125" style="1073" customWidth="1"/>
    <col min="10754" max="10754" width="19.7109375" style="1073" customWidth="1"/>
    <col min="10755" max="10755" width="9.140625" style="1073"/>
    <col min="10756" max="10756" width="16.85546875" style="1073" customWidth="1"/>
    <col min="10757" max="10757" width="12.5703125" style="1073" customWidth="1"/>
    <col min="10758" max="10758" width="11.7109375" style="1073" customWidth="1"/>
    <col min="10759" max="10759" width="12.28515625" style="1073" customWidth="1"/>
    <col min="10760" max="11003" width="9.140625" style="1073"/>
    <col min="11004" max="11004" width="4.42578125" style="1073" customWidth="1"/>
    <col min="11005" max="11005" width="20.85546875" style="1073" customWidth="1"/>
    <col min="11006" max="11007" width="12" style="1073" customWidth="1"/>
    <col min="11008" max="11008" width="14.5703125" style="1073" customWidth="1"/>
    <col min="11009" max="11009" width="12.42578125" style="1073" customWidth="1"/>
    <col min="11010" max="11010" width="19.7109375" style="1073" customWidth="1"/>
    <col min="11011" max="11011" width="9.140625" style="1073"/>
    <col min="11012" max="11012" width="16.85546875" style="1073" customWidth="1"/>
    <col min="11013" max="11013" width="12.5703125" style="1073" customWidth="1"/>
    <col min="11014" max="11014" width="11.7109375" style="1073" customWidth="1"/>
    <col min="11015" max="11015" width="12.28515625" style="1073" customWidth="1"/>
    <col min="11016" max="11259" width="9.140625" style="1073"/>
    <col min="11260" max="11260" width="4.42578125" style="1073" customWidth="1"/>
    <col min="11261" max="11261" width="20.85546875" style="1073" customWidth="1"/>
    <col min="11262" max="11263" width="12" style="1073" customWidth="1"/>
    <col min="11264" max="11264" width="14.5703125" style="1073" customWidth="1"/>
    <col min="11265" max="11265" width="12.42578125" style="1073" customWidth="1"/>
    <col min="11266" max="11266" width="19.7109375" style="1073" customWidth="1"/>
    <col min="11267" max="11267" width="9.140625" style="1073"/>
    <col min="11268" max="11268" width="16.85546875" style="1073" customWidth="1"/>
    <col min="11269" max="11269" width="12.5703125" style="1073" customWidth="1"/>
    <col min="11270" max="11270" width="11.7109375" style="1073" customWidth="1"/>
    <col min="11271" max="11271" width="12.28515625" style="1073" customWidth="1"/>
    <col min="11272" max="11515" width="9.140625" style="1073"/>
    <col min="11516" max="11516" width="4.42578125" style="1073" customWidth="1"/>
    <col min="11517" max="11517" width="20.85546875" style="1073" customWidth="1"/>
    <col min="11518" max="11519" width="12" style="1073" customWidth="1"/>
    <col min="11520" max="11520" width="14.5703125" style="1073" customWidth="1"/>
    <col min="11521" max="11521" width="12.42578125" style="1073" customWidth="1"/>
    <col min="11522" max="11522" width="19.7109375" style="1073" customWidth="1"/>
    <col min="11523" max="11523" width="9.140625" style="1073"/>
    <col min="11524" max="11524" width="16.85546875" style="1073" customWidth="1"/>
    <col min="11525" max="11525" width="12.5703125" style="1073" customWidth="1"/>
    <col min="11526" max="11526" width="11.7109375" style="1073" customWidth="1"/>
    <col min="11527" max="11527" width="12.28515625" style="1073" customWidth="1"/>
    <col min="11528" max="11771" width="9.140625" style="1073"/>
    <col min="11772" max="11772" width="4.42578125" style="1073" customWidth="1"/>
    <col min="11773" max="11773" width="20.85546875" style="1073" customWidth="1"/>
    <col min="11774" max="11775" width="12" style="1073" customWidth="1"/>
    <col min="11776" max="11776" width="14.5703125" style="1073" customWidth="1"/>
    <col min="11777" max="11777" width="12.42578125" style="1073" customWidth="1"/>
    <col min="11778" max="11778" width="19.7109375" style="1073" customWidth="1"/>
    <col min="11779" max="11779" width="9.140625" style="1073"/>
    <col min="11780" max="11780" width="16.85546875" style="1073" customWidth="1"/>
    <col min="11781" max="11781" width="12.5703125" style="1073" customWidth="1"/>
    <col min="11782" max="11782" width="11.7109375" style="1073" customWidth="1"/>
    <col min="11783" max="11783" width="12.28515625" style="1073" customWidth="1"/>
    <col min="11784" max="12027" width="9.140625" style="1073"/>
    <col min="12028" max="12028" width="4.42578125" style="1073" customWidth="1"/>
    <col min="12029" max="12029" width="20.85546875" style="1073" customWidth="1"/>
    <col min="12030" max="12031" width="12" style="1073" customWidth="1"/>
    <col min="12032" max="12032" width="14.5703125" style="1073" customWidth="1"/>
    <col min="12033" max="12033" width="12.42578125" style="1073" customWidth="1"/>
    <col min="12034" max="12034" width="19.7109375" style="1073" customWidth="1"/>
    <col min="12035" max="12035" width="9.140625" style="1073"/>
    <col min="12036" max="12036" width="16.85546875" style="1073" customWidth="1"/>
    <col min="12037" max="12037" width="12.5703125" style="1073" customWidth="1"/>
    <col min="12038" max="12038" width="11.7109375" style="1073" customWidth="1"/>
    <col min="12039" max="12039" width="12.28515625" style="1073" customWidth="1"/>
    <col min="12040" max="12283" width="9.140625" style="1073"/>
    <col min="12284" max="12284" width="4.42578125" style="1073" customWidth="1"/>
    <col min="12285" max="12285" width="20.85546875" style="1073" customWidth="1"/>
    <col min="12286" max="12287" width="12" style="1073" customWidth="1"/>
    <col min="12288" max="12288" width="14.5703125" style="1073" customWidth="1"/>
    <col min="12289" max="12289" width="12.42578125" style="1073" customWidth="1"/>
    <col min="12290" max="12290" width="19.7109375" style="1073" customWidth="1"/>
    <col min="12291" max="12291" width="9.140625" style="1073"/>
    <col min="12292" max="12292" width="16.85546875" style="1073" customWidth="1"/>
    <col min="12293" max="12293" width="12.5703125" style="1073" customWidth="1"/>
    <col min="12294" max="12294" width="11.7109375" style="1073" customWidth="1"/>
    <col min="12295" max="12295" width="12.28515625" style="1073" customWidth="1"/>
    <col min="12296" max="12539" width="9.140625" style="1073"/>
    <col min="12540" max="12540" width="4.42578125" style="1073" customWidth="1"/>
    <col min="12541" max="12541" width="20.85546875" style="1073" customWidth="1"/>
    <col min="12542" max="12543" width="12" style="1073" customWidth="1"/>
    <col min="12544" max="12544" width="14.5703125" style="1073" customWidth="1"/>
    <col min="12545" max="12545" width="12.42578125" style="1073" customWidth="1"/>
    <col min="12546" max="12546" width="19.7109375" style="1073" customWidth="1"/>
    <col min="12547" max="12547" width="9.140625" style="1073"/>
    <col min="12548" max="12548" width="16.85546875" style="1073" customWidth="1"/>
    <col min="12549" max="12549" width="12.5703125" style="1073" customWidth="1"/>
    <col min="12550" max="12550" width="11.7109375" style="1073" customWidth="1"/>
    <col min="12551" max="12551" width="12.28515625" style="1073" customWidth="1"/>
    <col min="12552" max="12795" width="9.140625" style="1073"/>
    <col min="12796" max="12796" width="4.42578125" style="1073" customWidth="1"/>
    <col min="12797" max="12797" width="20.85546875" style="1073" customWidth="1"/>
    <col min="12798" max="12799" width="12" style="1073" customWidth="1"/>
    <col min="12800" max="12800" width="14.5703125" style="1073" customWidth="1"/>
    <col min="12801" max="12801" width="12.42578125" style="1073" customWidth="1"/>
    <col min="12802" max="12802" width="19.7109375" style="1073" customWidth="1"/>
    <col min="12803" max="12803" width="9.140625" style="1073"/>
    <col min="12804" max="12804" width="16.85546875" style="1073" customWidth="1"/>
    <col min="12805" max="12805" width="12.5703125" style="1073" customWidth="1"/>
    <col min="12806" max="12806" width="11.7109375" style="1073" customWidth="1"/>
    <col min="12807" max="12807" width="12.28515625" style="1073" customWidth="1"/>
    <col min="12808" max="13051" width="9.140625" style="1073"/>
    <col min="13052" max="13052" width="4.42578125" style="1073" customWidth="1"/>
    <col min="13053" max="13053" width="20.85546875" style="1073" customWidth="1"/>
    <col min="13054" max="13055" width="12" style="1073" customWidth="1"/>
    <col min="13056" max="13056" width="14.5703125" style="1073" customWidth="1"/>
    <col min="13057" max="13057" width="12.42578125" style="1073" customWidth="1"/>
    <col min="13058" max="13058" width="19.7109375" style="1073" customWidth="1"/>
    <col min="13059" max="13059" width="9.140625" style="1073"/>
    <col min="13060" max="13060" width="16.85546875" style="1073" customWidth="1"/>
    <col min="13061" max="13061" width="12.5703125" style="1073" customWidth="1"/>
    <col min="13062" max="13062" width="11.7109375" style="1073" customWidth="1"/>
    <col min="13063" max="13063" width="12.28515625" style="1073" customWidth="1"/>
    <col min="13064" max="13307" width="9.140625" style="1073"/>
    <col min="13308" max="13308" width="4.42578125" style="1073" customWidth="1"/>
    <col min="13309" max="13309" width="20.85546875" style="1073" customWidth="1"/>
    <col min="13310" max="13311" width="12" style="1073" customWidth="1"/>
    <col min="13312" max="13312" width="14.5703125" style="1073" customWidth="1"/>
    <col min="13313" max="13313" width="12.42578125" style="1073" customWidth="1"/>
    <col min="13314" max="13314" width="19.7109375" style="1073" customWidth="1"/>
    <col min="13315" max="13315" width="9.140625" style="1073"/>
    <col min="13316" max="13316" width="16.85546875" style="1073" customWidth="1"/>
    <col min="13317" max="13317" width="12.5703125" style="1073" customWidth="1"/>
    <col min="13318" max="13318" width="11.7109375" style="1073" customWidth="1"/>
    <col min="13319" max="13319" width="12.28515625" style="1073" customWidth="1"/>
    <col min="13320" max="13563" width="9.140625" style="1073"/>
    <col min="13564" max="13564" width="4.42578125" style="1073" customWidth="1"/>
    <col min="13565" max="13565" width="20.85546875" style="1073" customWidth="1"/>
    <col min="13566" max="13567" width="12" style="1073" customWidth="1"/>
    <col min="13568" max="13568" width="14.5703125" style="1073" customWidth="1"/>
    <col min="13569" max="13569" width="12.42578125" style="1073" customWidth="1"/>
    <col min="13570" max="13570" width="19.7109375" style="1073" customWidth="1"/>
    <col min="13571" max="13571" width="9.140625" style="1073"/>
    <col min="13572" max="13572" width="16.85546875" style="1073" customWidth="1"/>
    <col min="13573" max="13573" width="12.5703125" style="1073" customWidth="1"/>
    <col min="13574" max="13574" width="11.7109375" style="1073" customWidth="1"/>
    <col min="13575" max="13575" width="12.28515625" style="1073" customWidth="1"/>
    <col min="13576" max="13819" width="9.140625" style="1073"/>
    <col min="13820" max="13820" width="4.42578125" style="1073" customWidth="1"/>
    <col min="13821" max="13821" width="20.85546875" style="1073" customWidth="1"/>
    <col min="13822" max="13823" width="12" style="1073" customWidth="1"/>
    <col min="13824" max="13824" width="14.5703125" style="1073" customWidth="1"/>
    <col min="13825" max="13825" width="12.42578125" style="1073" customWidth="1"/>
    <col min="13826" max="13826" width="19.7109375" style="1073" customWidth="1"/>
    <col min="13827" max="13827" width="9.140625" style="1073"/>
    <col min="13828" max="13828" width="16.85546875" style="1073" customWidth="1"/>
    <col min="13829" max="13829" width="12.5703125" style="1073" customWidth="1"/>
    <col min="13830" max="13830" width="11.7109375" style="1073" customWidth="1"/>
    <col min="13831" max="13831" width="12.28515625" style="1073" customWidth="1"/>
    <col min="13832" max="14075" width="9.140625" style="1073"/>
    <col min="14076" max="14076" width="4.42578125" style="1073" customWidth="1"/>
    <col min="14077" max="14077" width="20.85546875" style="1073" customWidth="1"/>
    <col min="14078" max="14079" width="12" style="1073" customWidth="1"/>
    <col min="14080" max="14080" width="14.5703125" style="1073" customWidth="1"/>
    <col min="14081" max="14081" width="12.42578125" style="1073" customWidth="1"/>
    <col min="14082" max="14082" width="19.7109375" style="1073" customWidth="1"/>
    <col min="14083" max="14083" width="9.140625" style="1073"/>
    <col min="14084" max="14084" width="16.85546875" style="1073" customWidth="1"/>
    <col min="14085" max="14085" width="12.5703125" style="1073" customWidth="1"/>
    <col min="14086" max="14086" width="11.7109375" style="1073" customWidth="1"/>
    <col min="14087" max="14087" width="12.28515625" style="1073" customWidth="1"/>
    <col min="14088" max="14331" width="9.140625" style="1073"/>
    <col min="14332" max="14332" width="4.42578125" style="1073" customWidth="1"/>
    <col min="14333" max="14333" width="20.85546875" style="1073" customWidth="1"/>
    <col min="14334" max="14335" width="12" style="1073" customWidth="1"/>
    <col min="14336" max="14336" width="14.5703125" style="1073" customWidth="1"/>
    <col min="14337" max="14337" width="12.42578125" style="1073" customWidth="1"/>
    <col min="14338" max="14338" width="19.7109375" style="1073" customWidth="1"/>
    <col min="14339" max="14339" width="9.140625" style="1073"/>
    <col min="14340" max="14340" width="16.85546875" style="1073" customWidth="1"/>
    <col min="14341" max="14341" width="12.5703125" style="1073" customWidth="1"/>
    <col min="14342" max="14342" width="11.7109375" style="1073" customWidth="1"/>
    <col min="14343" max="14343" width="12.28515625" style="1073" customWidth="1"/>
    <col min="14344" max="14587" width="9.140625" style="1073"/>
    <col min="14588" max="14588" width="4.42578125" style="1073" customWidth="1"/>
    <col min="14589" max="14589" width="20.85546875" style="1073" customWidth="1"/>
    <col min="14590" max="14591" width="12" style="1073" customWidth="1"/>
    <col min="14592" max="14592" width="14.5703125" style="1073" customWidth="1"/>
    <col min="14593" max="14593" width="12.42578125" style="1073" customWidth="1"/>
    <col min="14594" max="14594" width="19.7109375" style="1073" customWidth="1"/>
    <col min="14595" max="14595" width="9.140625" style="1073"/>
    <col min="14596" max="14596" width="16.85546875" style="1073" customWidth="1"/>
    <col min="14597" max="14597" width="12.5703125" style="1073" customWidth="1"/>
    <col min="14598" max="14598" width="11.7109375" style="1073" customWidth="1"/>
    <col min="14599" max="14599" width="12.28515625" style="1073" customWidth="1"/>
    <col min="14600" max="14843" width="9.140625" style="1073"/>
    <col min="14844" max="14844" width="4.42578125" style="1073" customWidth="1"/>
    <col min="14845" max="14845" width="20.85546875" style="1073" customWidth="1"/>
    <col min="14846" max="14847" width="12" style="1073" customWidth="1"/>
    <col min="14848" max="14848" width="14.5703125" style="1073" customWidth="1"/>
    <col min="14849" max="14849" width="12.42578125" style="1073" customWidth="1"/>
    <col min="14850" max="14850" width="19.7109375" style="1073" customWidth="1"/>
    <col min="14851" max="14851" width="9.140625" style="1073"/>
    <col min="14852" max="14852" width="16.85546875" style="1073" customWidth="1"/>
    <col min="14853" max="14853" width="12.5703125" style="1073" customWidth="1"/>
    <col min="14854" max="14854" width="11.7109375" style="1073" customWidth="1"/>
    <col min="14855" max="14855" width="12.28515625" style="1073" customWidth="1"/>
    <col min="14856" max="15099" width="9.140625" style="1073"/>
    <col min="15100" max="15100" width="4.42578125" style="1073" customWidth="1"/>
    <col min="15101" max="15101" width="20.85546875" style="1073" customWidth="1"/>
    <col min="15102" max="15103" width="12" style="1073" customWidth="1"/>
    <col min="15104" max="15104" width="14.5703125" style="1073" customWidth="1"/>
    <col min="15105" max="15105" width="12.42578125" style="1073" customWidth="1"/>
    <col min="15106" max="15106" width="19.7109375" style="1073" customWidth="1"/>
    <col min="15107" max="15107" width="9.140625" style="1073"/>
    <col min="15108" max="15108" width="16.85546875" style="1073" customWidth="1"/>
    <col min="15109" max="15109" width="12.5703125" style="1073" customWidth="1"/>
    <col min="15110" max="15110" width="11.7109375" style="1073" customWidth="1"/>
    <col min="15111" max="15111" width="12.28515625" style="1073" customWidth="1"/>
    <col min="15112" max="15355" width="9.140625" style="1073"/>
    <col min="15356" max="15356" width="4.42578125" style="1073" customWidth="1"/>
    <col min="15357" max="15357" width="20.85546875" style="1073" customWidth="1"/>
    <col min="15358" max="15359" width="12" style="1073" customWidth="1"/>
    <col min="15360" max="15360" width="14.5703125" style="1073" customWidth="1"/>
    <col min="15361" max="15361" width="12.42578125" style="1073" customWidth="1"/>
    <col min="15362" max="15362" width="19.7109375" style="1073" customWidth="1"/>
    <col min="15363" max="15363" width="9.140625" style="1073"/>
    <col min="15364" max="15364" width="16.85546875" style="1073" customWidth="1"/>
    <col min="15365" max="15365" width="12.5703125" style="1073" customWidth="1"/>
    <col min="15366" max="15366" width="11.7109375" style="1073" customWidth="1"/>
    <col min="15367" max="15367" width="12.28515625" style="1073" customWidth="1"/>
    <col min="15368" max="15611" width="9.140625" style="1073"/>
    <col min="15612" max="15612" width="4.42578125" style="1073" customWidth="1"/>
    <col min="15613" max="15613" width="20.85546875" style="1073" customWidth="1"/>
    <col min="15614" max="15615" width="12" style="1073" customWidth="1"/>
    <col min="15616" max="15616" width="14.5703125" style="1073" customWidth="1"/>
    <col min="15617" max="15617" width="12.42578125" style="1073" customWidth="1"/>
    <col min="15618" max="15618" width="19.7109375" style="1073" customWidth="1"/>
    <col min="15619" max="15619" width="9.140625" style="1073"/>
    <col min="15620" max="15620" width="16.85546875" style="1073" customWidth="1"/>
    <col min="15621" max="15621" width="12.5703125" style="1073" customWidth="1"/>
    <col min="15622" max="15622" width="11.7109375" style="1073" customWidth="1"/>
    <col min="15623" max="15623" width="12.28515625" style="1073" customWidth="1"/>
    <col min="15624" max="15867" width="9.140625" style="1073"/>
    <col min="15868" max="15868" width="4.42578125" style="1073" customWidth="1"/>
    <col min="15869" max="15869" width="20.85546875" style="1073" customWidth="1"/>
    <col min="15870" max="15871" width="12" style="1073" customWidth="1"/>
    <col min="15872" max="15872" width="14.5703125" style="1073" customWidth="1"/>
    <col min="15873" max="15873" width="12.42578125" style="1073" customWidth="1"/>
    <col min="15874" max="15874" width="19.7109375" style="1073" customWidth="1"/>
    <col min="15875" max="15875" width="9.140625" style="1073"/>
    <col min="15876" max="15876" width="16.85546875" style="1073" customWidth="1"/>
    <col min="15877" max="15877" width="12.5703125" style="1073" customWidth="1"/>
    <col min="15878" max="15878" width="11.7109375" style="1073" customWidth="1"/>
    <col min="15879" max="15879" width="12.28515625" style="1073" customWidth="1"/>
    <col min="15880" max="16123" width="9.140625" style="1073"/>
    <col min="16124" max="16124" width="4.42578125" style="1073" customWidth="1"/>
    <col min="16125" max="16125" width="20.85546875" style="1073" customWidth="1"/>
    <col min="16126" max="16127" width="12" style="1073" customWidth="1"/>
    <col min="16128" max="16128" width="14.5703125" style="1073" customWidth="1"/>
    <col min="16129" max="16129" width="12.42578125" style="1073" customWidth="1"/>
    <col min="16130" max="16130" width="19.7109375" style="1073" customWidth="1"/>
    <col min="16131" max="16131" width="9.140625" style="1073"/>
    <col min="16132" max="16132" width="16.85546875" style="1073" customWidth="1"/>
    <col min="16133" max="16133" width="12.5703125" style="1073" customWidth="1"/>
    <col min="16134" max="16134" width="11.7109375" style="1073" customWidth="1"/>
    <col min="16135" max="16135" width="12.28515625" style="1073" customWidth="1"/>
    <col min="16136" max="16384" width="9.140625" style="1073"/>
  </cols>
  <sheetData>
    <row r="1" spans="1:20" ht="15.75">
      <c r="A1" s="553" t="s">
        <v>278</v>
      </c>
    </row>
    <row r="2" spans="1:20" ht="26.25" customHeight="1">
      <c r="A2" s="554" t="s">
        <v>279</v>
      </c>
    </row>
    <row r="5" spans="1:20" ht="38.25" customHeight="1" thickBot="1">
      <c r="A5" s="1494" t="s">
        <v>460</v>
      </c>
      <c r="B5" s="1494"/>
      <c r="C5" s="1494"/>
      <c r="D5" s="1494"/>
      <c r="E5" s="1494"/>
      <c r="F5" s="1494"/>
      <c r="H5" s="631" t="s">
        <v>305</v>
      </c>
    </row>
    <row r="6" spans="1:20" ht="15.75" customHeight="1" thickBot="1">
      <c r="A6" s="1495" t="s">
        <v>144</v>
      </c>
      <c r="B6" s="1497" t="s">
        <v>462</v>
      </c>
      <c r="C6" s="1498"/>
      <c r="D6" s="1499"/>
      <c r="E6" s="1500" t="s">
        <v>465</v>
      </c>
      <c r="F6" s="1502" t="s">
        <v>466</v>
      </c>
    </row>
    <row r="7" spans="1:20" ht="21" customHeight="1" thickBot="1">
      <c r="A7" s="1496"/>
      <c r="B7" s="1087" t="s">
        <v>286</v>
      </c>
      <c r="C7" s="1087" t="s">
        <v>294</v>
      </c>
      <c r="D7" s="1087" t="s">
        <v>295</v>
      </c>
      <c r="E7" s="1501"/>
      <c r="F7" s="1503"/>
    </row>
    <row r="8" spans="1:20" ht="17.25" customHeight="1" thickBot="1">
      <c r="A8" s="826" t="s">
        <v>145</v>
      </c>
      <c r="B8" s="714">
        <v>16251.866</v>
      </c>
      <c r="C8" s="714">
        <v>5059.6899999999996</v>
      </c>
      <c r="D8" s="859">
        <f t="shared" ref="D8:D13" si="0">(C8/B8)*100</f>
        <v>31.132978822247242</v>
      </c>
      <c r="E8" s="714">
        <v>14038.891</v>
      </c>
      <c r="F8" s="859">
        <f t="shared" ref="F8:F13" si="1">((B8-E8)/E8)*100</f>
        <v>15.763175310642419</v>
      </c>
      <c r="H8" s="659" t="s">
        <v>146</v>
      </c>
    </row>
    <row r="9" spans="1:20" ht="18" customHeight="1" thickBot="1">
      <c r="A9" s="827" t="s">
        <v>147</v>
      </c>
      <c r="B9" s="715">
        <v>48409</v>
      </c>
      <c r="C9" s="715">
        <v>11376</v>
      </c>
      <c r="D9" s="860">
        <f t="shared" si="0"/>
        <v>23.499762440868434</v>
      </c>
      <c r="E9" s="715">
        <v>50520</v>
      </c>
      <c r="F9" s="860">
        <f t="shared" si="1"/>
        <v>-4.1785431512272364</v>
      </c>
      <c r="H9" s="630">
        <f>B9-E9</f>
        <v>-2111</v>
      </c>
      <c r="O9"/>
      <c r="P9"/>
      <c r="Q9"/>
      <c r="R9"/>
      <c r="S9"/>
      <c r="T9"/>
    </row>
    <row r="10" spans="1:20" ht="15" customHeight="1" thickBot="1">
      <c r="A10" s="828" t="s">
        <v>280</v>
      </c>
      <c r="B10" s="716">
        <v>14811</v>
      </c>
      <c r="C10" s="1048">
        <v>0</v>
      </c>
      <c r="D10" s="860">
        <f t="shared" si="0"/>
        <v>0</v>
      </c>
      <c r="E10" s="717">
        <v>21098</v>
      </c>
      <c r="F10" s="860">
        <f t="shared" si="1"/>
        <v>-29.799033083704618</v>
      </c>
      <c r="O10"/>
      <c r="P10"/>
      <c r="Q10"/>
      <c r="R10"/>
      <c r="S10"/>
      <c r="T10"/>
    </row>
    <row r="11" spans="1:20" ht="17.25" customHeight="1" thickBot="1">
      <c r="A11" s="827" t="s">
        <v>148</v>
      </c>
      <c r="B11" s="1182">
        <v>270617.55</v>
      </c>
      <c r="C11" s="718">
        <v>11085.616</v>
      </c>
      <c r="D11" s="861">
        <f t="shared" si="0"/>
        <v>4.0964142938992687</v>
      </c>
      <c r="E11" s="718">
        <v>275566.08799999999</v>
      </c>
      <c r="F11" s="861">
        <f t="shared" si="1"/>
        <v>-1.7957717641947295</v>
      </c>
      <c r="J11" s="823"/>
      <c r="O11"/>
      <c r="P11"/>
      <c r="Q11"/>
      <c r="R11"/>
      <c r="S11"/>
      <c r="T11"/>
    </row>
    <row r="12" spans="1:20" ht="15" customHeight="1" thickBot="1">
      <c r="A12" s="826" t="s">
        <v>149</v>
      </c>
      <c r="B12" s="714">
        <v>103137.30899999999</v>
      </c>
      <c r="C12" s="714">
        <v>20918.491000000002</v>
      </c>
      <c r="D12" s="860">
        <f t="shared" si="0"/>
        <v>20.282176452751933</v>
      </c>
      <c r="E12" s="714">
        <v>106578.781</v>
      </c>
      <c r="F12" s="860">
        <f t="shared" si="1"/>
        <v>-3.2290404972824831</v>
      </c>
      <c r="O12"/>
      <c r="P12"/>
      <c r="Q12"/>
      <c r="R12"/>
      <c r="S12"/>
      <c r="T12"/>
    </row>
    <row r="13" spans="1:20" ht="15" customHeight="1" thickBot="1">
      <c r="A13" s="826" t="s">
        <v>150</v>
      </c>
      <c r="B13" s="714">
        <f>B11+B12</f>
        <v>373754.859</v>
      </c>
      <c r="C13" s="714">
        <f>C11+C12</f>
        <v>32004.107000000004</v>
      </c>
      <c r="D13" s="862">
        <f t="shared" si="0"/>
        <v>8.5628604496617413</v>
      </c>
      <c r="E13" s="714">
        <f>E11+E12</f>
        <v>382144.86900000001</v>
      </c>
      <c r="F13" s="862">
        <f t="shared" si="1"/>
        <v>-2.1955050768979469</v>
      </c>
      <c r="O13"/>
      <c r="P13"/>
      <c r="Q13"/>
      <c r="R13"/>
      <c r="S13"/>
      <c r="T13"/>
    </row>
    <row r="14" spans="1:20">
      <c r="E14" s="1039"/>
      <c r="O14"/>
      <c r="P14"/>
      <c r="Q14"/>
      <c r="R14"/>
      <c r="S14"/>
      <c r="T14"/>
    </row>
    <row r="15" spans="1:20">
      <c r="L15" s="1039"/>
      <c r="O15"/>
      <c r="P15"/>
      <c r="Q15"/>
      <c r="R15"/>
      <c r="S15"/>
      <c r="T15"/>
    </row>
    <row r="16" spans="1:20" ht="15.75">
      <c r="A16" s="557" t="s">
        <v>281</v>
      </c>
      <c r="L16" s="1039"/>
      <c r="O16"/>
      <c r="P16"/>
      <c r="Q16"/>
      <c r="R16"/>
      <c r="S16"/>
      <c r="T16"/>
    </row>
    <row r="17" spans="1:20">
      <c r="L17" s="1039"/>
      <c r="O17"/>
      <c r="P17"/>
      <c r="Q17"/>
      <c r="R17"/>
      <c r="S17"/>
      <c r="T17"/>
    </row>
    <row r="18" spans="1:20" ht="33" customHeight="1" thickBot="1">
      <c r="A18" s="1494" t="s">
        <v>461</v>
      </c>
      <c r="B18" s="1494"/>
      <c r="C18" s="1494"/>
      <c r="D18" s="1494"/>
      <c r="E18" s="1494"/>
      <c r="F18" s="1494"/>
      <c r="L18" s="1039"/>
      <c r="O18"/>
      <c r="P18"/>
      <c r="Q18"/>
      <c r="R18"/>
      <c r="S18"/>
      <c r="T18"/>
    </row>
    <row r="19" spans="1:20" ht="16.5" customHeight="1" thickBot="1">
      <c r="A19" s="1505" t="s">
        <v>151</v>
      </c>
      <c r="B19" s="1497" t="s">
        <v>462</v>
      </c>
      <c r="C19" s="1498"/>
      <c r="D19" s="1499"/>
      <c r="E19" s="1500" t="s">
        <v>465</v>
      </c>
      <c r="F19" s="1502" t="s">
        <v>466</v>
      </c>
      <c r="L19" s="1039"/>
      <c r="O19"/>
      <c r="P19"/>
      <c r="Q19"/>
      <c r="R19"/>
      <c r="S19"/>
      <c r="T19"/>
    </row>
    <row r="20" spans="1:20" ht="21" customHeight="1" thickBot="1">
      <c r="A20" s="1506"/>
      <c r="B20" s="825" t="s">
        <v>286</v>
      </c>
      <c r="C20" s="825" t="s">
        <v>410</v>
      </c>
      <c r="D20" s="825" t="s">
        <v>411</v>
      </c>
      <c r="E20" s="1501"/>
      <c r="F20" s="1503"/>
      <c r="L20" s="1092"/>
      <c r="O20"/>
      <c r="P20"/>
      <c r="Q20"/>
      <c r="R20"/>
      <c r="S20"/>
      <c r="T20"/>
    </row>
    <row r="21" spans="1:20" ht="15.75" thickBot="1">
      <c r="A21" s="555" t="s">
        <v>145</v>
      </c>
      <c r="B21" s="714">
        <v>29945.039000000001</v>
      </c>
      <c r="C21" s="719">
        <v>0</v>
      </c>
      <c r="D21" s="859">
        <f t="shared" ref="D21:D26" si="2">(C21/B21)*100</f>
        <v>0</v>
      </c>
      <c r="E21" s="714">
        <v>32996.713000000003</v>
      </c>
      <c r="F21" s="859">
        <f t="shared" ref="F21:F26" si="3">((B21-E21)/E21)*100</f>
        <v>-9.2484181681975492</v>
      </c>
      <c r="H21" s="659" t="s">
        <v>152</v>
      </c>
      <c r="O21"/>
      <c r="P21"/>
      <c r="Q21"/>
      <c r="R21"/>
      <c r="S21"/>
      <c r="T21"/>
    </row>
    <row r="22" spans="1:20" ht="15.75" thickBot="1">
      <c r="A22" s="555" t="s">
        <v>147</v>
      </c>
      <c r="B22" s="714">
        <v>120960</v>
      </c>
      <c r="C22" s="719">
        <v>0</v>
      </c>
      <c r="D22" s="860">
        <f t="shared" si="2"/>
        <v>0</v>
      </c>
      <c r="E22" s="714">
        <v>161383</v>
      </c>
      <c r="F22" s="860">
        <f t="shared" si="3"/>
        <v>-25.047867495337179</v>
      </c>
      <c r="H22" s="630">
        <f>B22-E22</f>
        <v>-40423</v>
      </c>
      <c r="O22"/>
      <c r="P22"/>
      <c r="Q22"/>
      <c r="R22"/>
      <c r="S22"/>
      <c r="T22"/>
    </row>
    <row r="23" spans="1:20" ht="15.75" thickBot="1">
      <c r="A23" s="556" t="s">
        <v>280</v>
      </c>
      <c r="B23" s="717">
        <v>32776</v>
      </c>
      <c r="C23" s="720">
        <v>0</v>
      </c>
      <c r="D23" s="860">
        <f t="shared" si="2"/>
        <v>0</v>
      </c>
      <c r="E23" s="717">
        <v>48910</v>
      </c>
      <c r="F23" s="860">
        <f t="shared" si="3"/>
        <v>-32.987119198527907</v>
      </c>
      <c r="O23"/>
      <c r="P23"/>
      <c r="Q23"/>
      <c r="R23"/>
      <c r="S23"/>
      <c r="T23"/>
    </row>
    <row r="24" spans="1:20" ht="15.75" thickBot="1">
      <c r="A24" s="555" t="s">
        <v>148</v>
      </c>
      <c r="B24" s="714">
        <v>15975.705</v>
      </c>
      <c r="C24" s="721">
        <v>33.841999999999999</v>
      </c>
      <c r="D24" s="861">
        <f t="shared" si="2"/>
        <v>0.21183415692765983</v>
      </c>
      <c r="E24" s="714">
        <v>19137.920999999998</v>
      </c>
      <c r="F24" s="861">
        <f t="shared" si="3"/>
        <v>-16.523299474378636</v>
      </c>
      <c r="O24"/>
      <c r="P24"/>
      <c r="Q24"/>
      <c r="R24"/>
      <c r="S24"/>
      <c r="T24"/>
    </row>
    <row r="25" spans="1:20" ht="15.75" thickBot="1">
      <c r="A25" s="555" t="s">
        <v>149</v>
      </c>
      <c r="B25" s="714">
        <v>5661.9340000000002</v>
      </c>
      <c r="C25" s="721">
        <v>26.254999999999999</v>
      </c>
      <c r="D25" s="860">
        <f t="shared" si="2"/>
        <v>0.46371080976924134</v>
      </c>
      <c r="E25" s="714">
        <v>5243.3869999999997</v>
      </c>
      <c r="F25" s="860">
        <f t="shared" si="3"/>
        <v>7.9823785656103681</v>
      </c>
      <c r="O25"/>
      <c r="P25"/>
      <c r="Q25"/>
      <c r="R25"/>
      <c r="S25"/>
      <c r="T25"/>
    </row>
    <row r="26" spans="1:20" ht="15.75" thickBot="1">
      <c r="A26" s="555" t="s">
        <v>150</v>
      </c>
      <c r="B26" s="714">
        <f>B24+B25</f>
        <v>21637.638999999999</v>
      </c>
      <c r="C26" s="722">
        <f>C24+C25</f>
        <v>60.096999999999994</v>
      </c>
      <c r="D26" s="862">
        <f t="shared" si="2"/>
        <v>0.27774287203885784</v>
      </c>
      <c r="E26" s="714">
        <f>E24+E25</f>
        <v>24381.307999999997</v>
      </c>
      <c r="F26" s="862">
        <f t="shared" si="3"/>
        <v>-11.253165744840262</v>
      </c>
      <c r="O26"/>
      <c r="P26"/>
      <c r="Q26"/>
      <c r="R26"/>
      <c r="S26"/>
      <c r="T26"/>
    </row>
    <row r="27" spans="1:20" ht="16.5" customHeight="1">
      <c r="A27" s="1507"/>
      <c r="B27" s="1507"/>
      <c r="C27" s="1507"/>
      <c r="D27" s="1507"/>
      <c r="E27" s="1507"/>
      <c r="F27" s="1507"/>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23"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504"/>
      <c r="D32" s="1504"/>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504"/>
      <c r="C43" s="1504"/>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73" customWidth="1"/>
    <col min="2" max="2" width="11.140625" style="1073" customWidth="1"/>
    <col min="3" max="3" width="12.140625" style="1073" customWidth="1"/>
    <col min="4" max="4" width="8.85546875" style="1073" bestFit="1" customWidth="1"/>
    <col min="5" max="5" width="3" style="1073" customWidth="1"/>
    <col min="6" max="6" width="20.28515625" style="1073" customWidth="1"/>
    <col min="7" max="7" width="10.5703125" style="1073" customWidth="1"/>
    <col min="8" max="8" width="9.85546875" style="823" bestFit="1" customWidth="1"/>
    <col min="9" max="9" width="8.85546875" style="1073" bestFit="1" customWidth="1"/>
    <col min="10" max="10" width="2.85546875" style="1073" customWidth="1"/>
    <col min="11" max="11" width="19.85546875" style="1073" customWidth="1"/>
    <col min="12" max="12" width="12.140625" style="1073" customWidth="1"/>
    <col min="13" max="13" width="11.7109375" style="1073" customWidth="1"/>
    <col min="14" max="14" width="8.85546875" style="1073" bestFit="1" customWidth="1"/>
    <col min="15" max="15" width="4.42578125" style="1073" customWidth="1"/>
    <col min="16" max="16" width="16.7109375" style="1073" customWidth="1"/>
    <col min="17" max="17" width="12.42578125" style="1073" customWidth="1"/>
    <col min="18" max="18" width="15" style="1073" customWidth="1"/>
    <col min="19" max="19" width="8.85546875" style="1073" bestFit="1" customWidth="1"/>
    <col min="20" max="252" width="9.140625" style="1073"/>
    <col min="253" max="253" width="5" style="1073" customWidth="1"/>
    <col min="254" max="254" width="17.7109375" style="1073" customWidth="1"/>
    <col min="255" max="255" width="13.85546875" style="1073" customWidth="1"/>
    <col min="256" max="256" width="13.140625" style="1073" customWidth="1"/>
    <col min="257" max="257" width="12.28515625" style="1073" customWidth="1"/>
    <col min="258" max="258" width="3" style="1073" customWidth="1"/>
    <col min="259" max="259" width="20.28515625" style="1073" customWidth="1"/>
    <col min="260" max="260" width="12.5703125" style="1073" customWidth="1"/>
    <col min="261" max="261" width="11.7109375" style="1073" customWidth="1"/>
    <col min="262" max="262" width="9.140625" style="1073"/>
    <col min="263" max="263" width="2.85546875" style="1073" customWidth="1"/>
    <col min="264" max="264" width="18.5703125" style="1073" customWidth="1"/>
    <col min="265" max="265" width="14.42578125" style="1073" customWidth="1"/>
    <col min="266" max="266" width="13.7109375" style="1073" customWidth="1"/>
    <col min="267" max="267" width="10.140625" style="1073" customWidth="1"/>
    <col min="268" max="268" width="4.42578125" style="1073" customWidth="1"/>
    <col min="269" max="269" width="24" style="1073" customWidth="1"/>
    <col min="270" max="270" width="13.140625" style="1073" customWidth="1"/>
    <col min="271" max="271" width="13" style="1073" customWidth="1"/>
    <col min="272" max="272" width="10.42578125" style="1073" customWidth="1"/>
    <col min="273" max="508" width="9.140625" style="1073"/>
    <col min="509" max="509" width="5" style="1073" customWidth="1"/>
    <col min="510" max="510" width="17.7109375" style="1073" customWidth="1"/>
    <col min="511" max="511" width="13.85546875" style="1073" customWidth="1"/>
    <col min="512" max="512" width="13.140625" style="1073" customWidth="1"/>
    <col min="513" max="513" width="12.28515625" style="1073" customWidth="1"/>
    <col min="514" max="514" width="3" style="1073" customWidth="1"/>
    <col min="515" max="515" width="20.28515625" style="1073" customWidth="1"/>
    <col min="516" max="516" width="12.5703125" style="1073" customWidth="1"/>
    <col min="517" max="517" width="11.7109375" style="1073" customWidth="1"/>
    <col min="518" max="518" width="9.140625" style="1073"/>
    <col min="519" max="519" width="2.85546875" style="1073" customWidth="1"/>
    <col min="520" max="520" width="18.5703125" style="1073" customWidth="1"/>
    <col min="521" max="521" width="14.42578125" style="1073" customWidth="1"/>
    <col min="522" max="522" width="13.7109375" style="1073" customWidth="1"/>
    <col min="523" max="523" width="10.140625" style="1073" customWidth="1"/>
    <col min="524" max="524" width="4.42578125" style="1073" customWidth="1"/>
    <col min="525" max="525" width="24" style="1073" customWidth="1"/>
    <col min="526" max="526" width="13.140625" style="1073" customWidth="1"/>
    <col min="527" max="527" width="13" style="1073" customWidth="1"/>
    <col min="528" max="528" width="10.42578125" style="1073" customWidth="1"/>
    <col min="529" max="764" width="9.140625" style="1073"/>
    <col min="765" max="765" width="5" style="1073" customWidth="1"/>
    <col min="766" max="766" width="17.7109375" style="1073" customWidth="1"/>
    <col min="767" max="767" width="13.85546875" style="1073" customWidth="1"/>
    <col min="768" max="768" width="13.140625" style="1073" customWidth="1"/>
    <col min="769" max="769" width="12.28515625" style="1073" customWidth="1"/>
    <col min="770" max="770" width="3" style="1073" customWidth="1"/>
    <col min="771" max="771" width="20.28515625" style="1073" customWidth="1"/>
    <col min="772" max="772" width="12.5703125" style="1073" customWidth="1"/>
    <col min="773" max="773" width="11.7109375" style="1073" customWidth="1"/>
    <col min="774" max="774" width="9.140625" style="1073"/>
    <col min="775" max="775" width="2.85546875" style="1073" customWidth="1"/>
    <col min="776" max="776" width="18.5703125" style="1073" customWidth="1"/>
    <col min="777" max="777" width="14.42578125" style="1073" customWidth="1"/>
    <col min="778" max="778" width="13.7109375" style="1073" customWidth="1"/>
    <col min="779" max="779" width="10.140625" style="1073" customWidth="1"/>
    <col min="780" max="780" width="4.42578125" style="1073" customWidth="1"/>
    <col min="781" max="781" width="24" style="1073" customWidth="1"/>
    <col min="782" max="782" width="13.140625" style="1073" customWidth="1"/>
    <col min="783" max="783" width="13" style="1073" customWidth="1"/>
    <col min="784" max="784" width="10.42578125" style="1073" customWidth="1"/>
    <col min="785" max="1020" width="9.140625" style="1073"/>
    <col min="1021" max="1021" width="5" style="1073" customWidth="1"/>
    <col min="1022" max="1022" width="17.7109375" style="1073" customWidth="1"/>
    <col min="1023" max="1023" width="13.85546875" style="1073" customWidth="1"/>
    <col min="1024" max="1024" width="13.140625" style="1073" customWidth="1"/>
    <col min="1025" max="1025" width="12.28515625" style="1073" customWidth="1"/>
    <col min="1026" max="1026" width="3" style="1073" customWidth="1"/>
    <col min="1027" max="1027" width="20.28515625" style="1073" customWidth="1"/>
    <col min="1028" max="1028" width="12.5703125" style="1073" customWidth="1"/>
    <col min="1029" max="1029" width="11.7109375" style="1073" customWidth="1"/>
    <col min="1030" max="1030" width="9.140625" style="1073"/>
    <col min="1031" max="1031" width="2.85546875" style="1073" customWidth="1"/>
    <col min="1032" max="1032" width="18.5703125" style="1073" customWidth="1"/>
    <col min="1033" max="1033" width="14.42578125" style="1073" customWidth="1"/>
    <col min="1034" max="1034" width="13.7109375" style="1073" customWidth="1"/>
    <col min="1035" max="1035" width="10.140625" style="1073" customWidth="1"/>
    <col min="1036" max="1036" width="4.42578125" style="1073" customWidth="1"/>
    <col min="1037" max="1037" width="24" style="1073" customWidth="1"/>
    <col min="1038" max="1038" width="13.140625" style="1073" customWidth="1"/>
    <col min="1039" max="1039" width="13" style="1073" customWidth="1"/>
    <col min="1040" max="1040" width="10.42578125" style="1073" customWidth="1"/>
    <col min="1041" max="1276" width="9.140625" style="1073"/>
    <col min="1277" max="1277" width="5" style="1073" customWidth="1"/>
    <col min="1278" max="1278" width="17.7109375" style="1073" customWidth="1"/>
    <col min="1279" max="1279" width="13.85546875" style="1073" customWidth="1"/>
    <col min="1280" max="1280" width="13.140625" style="1073" customWidth="1"/>
    <col min="1281" max="1281" width="12.28515625" style="1073" customWidth="1"/>
    <col min="1282" max="1282" width="3" style="1073" customWidth="1"/>
    <col min="1283" max="1283" width="20.28515625" style="1073" customWidth="1"/>
    <col min="1284" max="1284" width="12.5703125" style="1073" customWidth="1"/>
    <col min="1285" max="1285" width="11.7109375" style="1073" customWidth="1"/>
    <col min="1286" max="1286" width="9.140625" style="1073"/>
    <col min="1287" max="1287" width="2.85546875" style="1073" customWidth="1"/>
    <col min="1288" max="1288" width="18.5703125" style="1073" customWidth="1"/>
    <col min="1289" max="1289" width="14.42578125" style="1073" customWidth="1"/>
    <col min="1290" max="1290" width="13.7109375" style="1073" customWidth="1"/>
    <col min="1291" max="1291" width="10.140625" style="1073" customWidth="1"/>
    <col min="1292" max="1292" width="4.42578125" style="1073" customWidth="1"/>
    <col min="1293" max="1293" width="24" style="1073" customWidth="1"/>
    <col min="1294" max="1294" width="13.140625" style="1073" customWidth="1"/>
    <col min="1295" max="1295" width="13" style="1073" customWidth="1"/>
    <col min="1296" max="1296" width="10.42578125" style="1073" customWidth="1"/>
    <col min="1297" max="1532" width="9.140625" style="1073"/>
    <col min="1533" max="1533" width="5" style="1073" customWidth="1"/>
    <col min="1534" max="1534" width="17.7109375" style="1073" customWidth="1"/>
    <col min="1535" max="1535" width="13.85546875" style="1073" customWidth="1"/>
    <col min="1536" max="1536" width="13.140625" style="1073" customWidth="1"/>
    <col min="1537" max="1537" width="12.28515625" style="1073" customWidth="1"/>
    <col min="1538" max="1538" width="3" style="1073" customWidth="1"/>
    <col min="1539" max="1539" width="20.28515625" style="1073" customWidth="1"/>
    <col min="1540" max="1540" width="12.5703125" style="1073" customWidth="1"/>
    <col min="1541" max="1541" width="11.7109375" style="1073" customWidth="1"/>
    <col min="1542" max="1542" width="9.140625" style="1073"/>
    <col min="1543" max="1543" width="2.85546875" style="1073" customWidth="1"/>
    <col min="1544" max="1544" width="18.5703125" style="1073" customWidth="1"/>
    <col min="1545" max="1545" width="14.42578125" style="1073" customWidth="1"/>
    <col min="1546" max="1546" width="13.7109375" style="1073" customWidth="1"/>
    <col min="1547" max="1547" width="10.140625" style="1073" customWidth="1"/>
    <col min="1548" max="1548" width="4.42578125" style="1073" customWidth="1"/>
    <col min="1549" max="1549" width="24" style="1073" customWidth="1"/>
    <col min="1550" max="1550" width="13.140625" style="1073" customWidth="1"/>
    <col min="1551" max="1551" width="13" style="1073" customWidth="1"/>
    <col min="1552" max="1552" width="10.42578125" style="1073" customWidth="1"/>
    <col min="1553" max="1788" width="9.140625" style="1073"/>
    <col min="1789" max="1789" width="5" style="1073" customWidth="1"/>
    <col min="1790" max="1790" width="17.7109375" style="1073" customWidth="1"/>
    <col min="1791" max="1791" width="13.85546875" style="1073" customWidth="1"/>
    <col min="1792" max="1792" width="13.140625" style="1073" customWidth="1"/>
    <col min="1793" max="1793" width="12.28515625" style="1073" customWidth="1"/>
    <col min="1794" max="1794" width="3" style="1073" customWidth="1"/>
    <col min="1795" max="1795" width="20.28515625" style="1073" customWidth="1"/>
    <col min="1796" max="1796" width="12.5703125" style="1073" customWidth="1"/>
    <col min="1797" max="1797" width="11.7109375" style="1073" customWidth="1"/>
    <col min="1798" max="1798" width="9.140625" style="1073"/>
    <col min="1799" max="1799" width="2.85546875" style="1073" customWidth="1"/>
    <col min="1800" max="1800" width="18.5703125" style="1073" customWidth="1"/>
    <col min="1801" max="1801" width="14.42578125" style="1073" customWidth="1"/>
    <col min="1802" max="1802" width="13.7109375" style="1073" customWidth="1"/>
    <col min="1803" max="1803" width="10.140625" style="1073" customWidth="1"/>
    <col min="1804" max="1804" width="4.42578125" style="1073" customWidth="1"/>
    <col min="1805" max="1805" width="24" style="1073" customWidth="1"/>
    <col min="1806" max="1806" width="13.140625" style="1073" customWidth="1"/>
    <col min="1807" max="1807" width="13" style="1073" customWidth="1"/>
    <col min="1808" max="1808" width="10.42578125" style="1073" customWidth="1"/>
    <col min="1809" max="2044" width="9.140625" style="1073"/>
    <col min="2045" max="2045" width="5" style="1073" customWidth="1"/>
    <col min="2046" max="2046" width="17.7109375" style="1073" customWidth="1"/>
    <col min="2047" max="2047" width="13.85546875" style="1073" customWidth="1"/>
    <col min="2048" max="2048" width="13.140625" style="1073" customWidth="1"/>
    <col min="2049" max="2049" width="12.28515625" style="1073" customWidth="1"/>
    <col min="2050" max="2050" width="3" style="1073" customWidth="1"/>
    <col min="2051" max="2051" width="20.28515625" style="1073" customWidth="1"/>
    <col min="2052" max="2052" width="12.5703125" style="1073" customWidth="1"/>
    <col min="2053" max="2053" width="11.7109375" style="1073" customWidth="1"/>
    <col min="2054" max="2054" width="9.140625" style="1073"/>
    <col min="2055" max="2055" width="2.85546875" style="1073" customWidth="1"/>
    <col min="2056" max="2056" width="18.5703125" style="1073" customWidth="1"/>
    <col min="2057" max="2057" width="14.42578125" style="1073" customWidth="1"/>
    <col min="2058" max="2058" width="13.7109375" style="1073" customWidth="1"/>
    <col min="2059" max="2059" width="10.140625" style="1073" customWidth="1"/>
    <col min="2060" max="2060" width="4.42578125" style="1073" customWidth="1"/>
    <col min="2061" max="2061" width="24" style="1073" customWidth="1"/>
    <col min="2062" max="2062" width="13.140625" style="1073" customWidth="1"/>
    <col min="2063" max="2063" width="13" style="1073" customWidth="1"/>
    <col min="2064" max="2064" width="10.42578125" style="1073" customWidth="1"/>
    <col min="2065" max="2300" width="9.140625" style="1073"/>
    <col min="2301" max="2301" width="5" style="1073" customWidth="1"/>
    <col min="2302" max="2302" width="17.7109375" style="1073" customWidth="1"/>
    <col min="2303" max="2303" width="13.85546875" style="1073" customWidth="1"/>
    <col min="2304" max="2304" width="13.140625" style="1073" customWidth="1"/>
    <col min="2305" max="2305" width="12.28515625" style="1073" customWidth="1"/>
    <col min="2306" max="2306" width="3" style="1073" customWidth="1"/>
    <col min="2307" max="2307" width="20.28515625" style="1073" customWidth="1"/>
    <col min="2308" max="2308" width="12.5703125" style="1073" customWidth="1"/>
    <col min="2309" max="2309" width="11.7109375" style="1073" customWidth="1"/>
    <col min="2310" max="2310" width="9.140625" style="1073"/>
    <col min="2311" max="2311" width="2.85546875" style="1073" customWidth="1"/>
    <col min="2312" max="2312" width="18.5703125" style="1073" customWidth="1"/>
    <col min="2313" max="2313" width="14.42578125" style="1073" customWidth="1"/>
    <col min="2314" max="2314" width="13.7109375" style="1073" customWidth="1"/>
    <col min="2315" max="2315" width="10.140625" style="1073" customWidth="1"/>
    <col min="2316" max="2316" width="4.42578125" style="1073" customWidth="1"/>
    <col min="2317" max="2317" width="24" style="1073" customWidth="1"/>
    <col min="2318" max="2318" width="13.140625" style="1073" customWidth="1"/>
    <col min="2319" max="2319" width="13" style="1073" customWidth="1"/>
    <col min="2320" max="2320" width="10.42578125" style="1073" customWidth="1"/>
    <col min="2321" max="2556" width="9.140625" style="1073"/>
    <col min="2557" max="2557" width="5" style="1073" customWidth="1"/>
    <col min="2558" max="2558" width="17.7109375" style="1073" customWidth="1"/>
    <col min="2559" max="2559" width="13.85546875" style="1073" customWidth="1"/>
    <col min="2560" max="2560" width="13.140625" style="1073" customWidth="1"/>
    <col min="2561" max="2561" width="12.28515625" style="1073" customWidth="1"/>
    <col min="2562" max="2562" width="3" style="1073" customWidth="1"/>
    <col min="2563" max="2563" width="20.28515625" style="1073" customWidth="1"/>
    <col min="2564" max="2564" width="12.5703125" style="1073" customWidth="1"/>
    <col min="2565" max="2565" width="11.7109375" style="1073" customWidth="1"/>
    <col min="2566" max="2566" width="9.140625" style="1073"/>
    <col min="2567" max="2567" width="2.85546875" style="1073" customWidth="1"/>
    <col min="2568" max="2568" width="18.5703125" style="1073" customWidth="1"/>
    <col min="2569" max="2569" width="14.42578125" style="1073" customWidth="1"/>
    <col min="2570" max="2570" width="13.7109375" style="1073" customWidth="1"/>
    <col min="2571" max="2571" width="10.140625" style="1073" customWidth="1"/>
    <col min="2572" max="2572" width="4.42578125" style="1073" customWidth="1"/>
    <col min="2573" max="2573" width="24" style="1073" customWidth="1"/>
    <col min="2574" max="2574" width="13.140625" style="1073" customWidth="1"/>
    <col min="2575" max="2575" width="13" style="1073" customWidth="1"/>
    <col min="2576" max="2576" width="10.42578125" style="1073" customWidth="1"/>
    <col min="2577" max="2812" width="9.140625" style="1073"/>
    <col min="2813" max="2813" width="5" style="1073" customWidth="1"/>
    <col min="2814" max="2814" width="17.7109375" style="1073" customWidth="1"/>
    <col min="2815" max="2815" width="13.85546875" style="1073" customWidth="1"/>
    <col min="2816" max="2816" width="13.140625" style="1073" customWidth="1"/>
    <col min="2817" max="2817" width="12.28515625" style="1073" customWidth="1"/>
    <col min="2818" max="2818" width="3" style="1073" customWidth="1"/>
    <col min="2819" max="2819" width="20.28515625" style="1073" customWidth="1"/>
    <col min="2820" max="2820" width="12.5703125" style="1073" customWidth="1"/>
    <col min="2821" max="2821" width="11.7109375" style="1073" customWidth="1"/>
    <col min="2822" max="2822" width="9.140625" style="1073"/>
    <col min="2823" max="2823" width="2.85546875" style="1073" customWidth="1"/>
    <col min="2824" max="2824" width="18.5703125" style="1073" customWidth="1"/>
    <col min="2825" max="2825" width="14.42578125" style="1073" customWidth="1"/>
    <col min="2826" max="2826" width="13.7109375" style="1073" customWidth="1"/>
    <col min="2827" max="2827" width="10.140625" style="1073" customWidth="1"/>
    <col min="2828" max="2828" width="4.42578125" style="1073" customWidth="1"/>
    <col min="2829" max="2829" width="24" style="1073" customWidth="1"/>
    <col min="2830" max="2830" width="13.140625" style="1073" customWidth="1"/>
    <col min="2831" max="2831" width="13" style="1073" customWidth="1"/>
    <col min="2832" max="2832" width="10.42578125" style="1073" customWidth="1"/>
    <col min="2833" max="3068" width="9.140625" style="1073"/>
    <col min="3069" max="3069" width="5" style="1073" customWidth="1"/>
    <col min="3070" max="3070" width="17.7109375" style="1073" customWidth="1"/>
    <col min="3071" max="3071" width="13.85546875" style="1073" customWidth="1"/>
    <col min="3072" max="3072" width="13.140625" style="1073" customWidth="1"/>
    <col min="3073" max="3073" width="12.28515625" style="1073" customWidth="1"/>
    <col min="3074" max="3074" width="3" style="1073" customWidth="1"/>
    <col min="3075" max="3075" width="20.28515625" style="1073" customWidth="1"/>
    <col min="3076" max="3076" width="12.5703125" style="1073" customWidth="1"/>
    <col min="3077" max="3077" width="11.7109375" style="1073" customWidth="1"/>
    <col min="3078" max="3078" width="9.140625" style="1073"/>
    <col min="3079" max="3079" width="2.85546875" style="1073" customWidth="1"/>
    <col min="3080" max="3080" width="18.5703125" style="1073" customWidth="1"/>
    <col min="3081" max="3081" width="14.42578125" style="1073" customWidth="1"/>
    <col min="3082" max="3082" width="13.7109375" style="1073" customWidth="1"/>
    <col min="3083" max="3083" width="10.140625" style="1073" customWidth="1"/>
    <col min="3084" max="3084" width="4.42578125" style="1073" customWidth="1"/>
    <col min="3085" max="3085" width="24" style="1073" customWidth="1"/>
    <col min="3086" max="3086" width="13.140625" style="1073" customWidth="1"/>
    <col min="3087" max="3087" width="13" style="1073" customWidth="1"/>
    <col min="3088" max="3088" width="10.42578125" style="1073" customWidth="1"/>
    <col min="3089" max="3324" width="9.140625" style="1073"/>
    <col min="3325" max="3325" width="5" style="1073" customWidth="1"/>
    <col min="3326" max="3326" width="17.7109375" style="1073" customWidth="1"/>
    <col min="3327" max="3327" width="13.85546875" style="1073" customWidth="1"/>
    <col min="3328" max="3328" width="13.140625" style="1073" customWidth="1"/>
    <col min="3329" max="3329" width="12.28515625" style="1073" customWidth="1"/>
    <col min="3330" max="3330" width="3" style="1073" customWidth="1"/>
    <col min="3331" max="3331" width="20.28515625" style="1073" customWidth="1"/>
    <col min="3332" max="3332" width="12.5703125" style="1073" customWidth="1"/>
    <col min="3333" max="3333" width="11.7109375" style="1073" customWidth="1"/>
    <col min="3334" max="3334" width="9.140625" style="1073"/>
    <col min="3335" max="3335" width="2.85546875" style="1073" customWidth="1"/>
    <col min="3336" max="3336" width="18.5703125" style="1073" customWidth="1"/>
    <col min="3337" max="3337" width="14.42578125" style="1073" customWidth="1"/>
    <col min="3338" max="3338" width="13.7109375" style="1073" customWidth="1"/>
    <col min="3339" max="3339" width="10.140625" style="1073" customWidth="1"/>
    <col min="3340" max="3340" width="4.42578125" style="1073" customWidth="1"/>
    <col min="3341" max="3341" width="24" style="1073" customWidth="1"/>
    <col min="3342" max="3342" width="13.140625" style="1073" customWidth="1"/>
    <col min="3343" max="3343" width="13" style="1073" customWidth="1"/>
    <col min="3344" max="3344" width="10.42578125" style="1073" customWidth="1"/>
    <col min="3345" max="3580" width="9.140625" style="1073"/>
    <col min="3581" max="3581" width="5" style="1073" customWidth="1"/>
    <col min="3582" max="3582" width="17.7109375" style="1073" customWidth="1"/>
    <col min="3583" max="3583" width="13.85546875" style="1073" customWidth="1"/>
    <col min="3584" max="3584" width="13.140625" style="1073" customWidth="1"/>
    <col min="3585" max="3585" width="12.28515625" style="1073" customWidth="1"/>
    <col min="3586" max="3586" width="3" style="1073" customWidth="1"/>
    <col min="3587" max="3587" width="20.28515625" style="1073" customWidth="1"/>
    <col min="3588" max="3588" width="12.5703125" style="1073" customWidth="1"/>
    <col min="3589" max="3589" width="11.7109375" style="1073" customWidth="1"/>
    <col min="3590" max="3590" width="9.140625" style="1073"/>
    <col min="3591" max="3591" width="2.85546875" style="1073" customWidth="1"/>
    <col min="3592" max="3592" width="18.5703125" style="1073" customWidth="1"/>
    <col min="3593" max="3593" width="14.42578125" style="1073" customWidth="1"/>
    <col min="3594" max="3594" width="13.7109375" style="1073" customWidth="1"/>
    <col min="3595" max="3595" width="10.140625" style="1073" customWidth="1"/>
    <col min="3596" max="3596" width="4.42578125" style="1073" customWidth="1"/>
    <col min="3597" max="3597" width="24" style="1073" customWidth="1"/>
    <col min="3598" max="3598" width="13.140625" style="1073" customWidth="1"/>
    <col min="3599" max="3599" width="13" style="1073" customWidth="1"/>
    <col min="3600" max="3600" width="10.42578125" style="1073" customWidth="1"/>
    <col min="3601" max="3836" width="9.140625" style="1073"/>
    <col min="3837" max="3837" width="5" style="1073" customWidth="1"/>
    <col min="3838" max="3838" width="17.7109375" style="1073" customWidth="1"/>
    <col min="3839" max="3839" width="13.85546875" style="1073" customWidth="1"/>
    <col min="3840" max="3840" width="13.140625" style="1073" customWidth="1"/>
    <col min="3841" max="3841" width="12.28515625" style="1073" customWidth="1"/>
    <col min="3842" max="3842" width="3" style="1073" customWidth="1"/>
    <col min="3843" max="3843" width="20.28515625" style="1073" customWidth="1"/>
    <col min="3844" max="3844" width="12.5703125" style="1073" customWidth="1"/>
    <col min="3845" max="3845" width="11.7109375" style="1073" customWidth="1"/>
    <col min="3846" max="3846" width="9.140625" style="1073"/>
    <col min="3847" max="3847" width="2.85546875" style="1073" customWidth="1"/>
    <col min="3848" max="3848" width="18.5703125" style="1073" customWidth="1"/>
    <col min="3849" max="3849" width="14.42578125" style="1073" customWidth="1"/>
    <col min="3850" max="3850" width="13.7109375" style="1073" customWidth="1"/>
    <col min="3851" max="3851" width="10.140625" style="1073" customWidth="1"/>
    <col min="3852" max="3852" width="4.42578125" style="1073" customWidth="1"/>
    <col min="3853" max="3853" width="24" style="1073" customWidth="1"/>
    <col min="3854" max="3854" width="13.140625" style="1073" customWidth="1"/>
    <col min="3855" max="3855" width="13" style="1073" customWidth="1"/>
    <col min="3856" max="3856" width="10.42578125" style="1073" customWidth="1"/>
    <col min="3857" max="4092" width="9.140625" style="1073"/>
    <col min="4093" max="4093" width="5" style="1073" customWidth="1"/>
    <col min="4094" max="4094" width="17.7109375" style="1073" customWidth="1"/>
    <col min="4095" max="4095" width="13.85546875" style="1073" customWidth="1"/>
    <col min="4096" max="4096" width="13.140625" style="1073" customWidth="1"/>
    <col min="4097" max="4097" width="12.28515625" style="1073" customWidth="1"/>
    <col min="4098" max="4098" width="3" style="1073" customWidth="1"/>
    <col min="4099" max="4099" width="20.28515625" style="1073" customWidth="1"/>
    <col min="4100" max="4100" width="12.5703125" style="1073" customWidth="1"/>
    <col min="4101" max="4101" width="11.7109375" style="1073" customWidth="1"/>
    <col min="4102" max="4102" width="9.140625" style="1073"/>
    <col min="4103" max="4103" width="2.85546875" style="1073" customWidth="1"/>
    <col min="4104" max="4104" width="18.5703125" style="1073" customWidth="1"/>
    <col min="4105" max="4105" width="14.42578125" style="1073" customWidth="1"/>
    <col min="4106" max="4106" width="13.7109375" style="1073" customWidth="1"/>
    <col min="4107" max="4107" width="10.140625" style="1073" customWidth="1"/>
    <col min="4108" max="4108" width="4.42578125" style="1073" customWidth="1"/>
    <col min="4109" max="4109" width="24" style="1073" customWidth="1"/>
    <col min="4110" max="4110" width="13.140625" style="1073" customWidth="1"/>
    <col min="4111" max="4111" width="13" style="1073" customWidth="1"/>
    <col min="4112" max="4112" width="10.42578125" style="1073" customWidth="1"/>
    <col min="4113" max="4348" width="9.140625" style="1073"/>
    <col min="4349" max="4349" width="5" style="1073" customWidth="1"/>
    <col min="4350" max="4350" width="17.7109375" style="1073" customWidth="1"/>
    <col min="4351" max="4351" width="13.85546875" style="1073" customWidth="1"/>
    <col min="4352" max="4352" width="13.140625" style="1073" customWidth="1"/>
    <col min="4353" max="4353" width="12.28515625" style="1073" customWidth="1"/>
    <col min="4354" max="4354" width="3" style="1073" customWidth="1"/>
    <col min="4355" max="4355" width="20.28515625" style="1073" customWidth="1"/>
    <col min="4356" max="4356" width="12.5703125" style="1073" customWidth="1"/>
    <col min="4357" max="4357" width="11.7109375" style="1073" customWidth="1"/>
    <col min="4358" max="4358" width="9.140625" style="1073"/>
    <col min="4359" max="4359" width="2.85546875" style="1073" customWidth="1"/>
    <col min="4360" max="4360" width="18.5703125" style="1073" customWidth="1"/>
    <col min="4361" max="4361" width="14.42578125" style="1073" customWidth="1"/>
    <col min="4362" max="4362" width="13.7109375" style="1073" customWidth="1"/>
    <col min="4363" max="4363" width="10.140625" style="1073" customWidth="1"/>
    <col min="4364" max="4364" width="4.42578125" style="1073" customWidth="1"/>
    <col min="4365" max="4365" width="24" style="1073" customWidth="1"/>
    <col min="4366" max="4366" width="13.140625" style="1073" customWidth="1"/>
    <col min="4367" max="4367" width="13" style="1073" customWidth="1"/>
    <col min="4368" max="4368" width="10.42578125" style="1073" customWidth="1"/>
    <col min="4369" max="4604" width="9.140625" style="1073"/>
    <col min="4605" max="4605" width="5" style="1073" customWidth="1"/>
    <col min="4606" max="4606" width="17.7109375" style="1073" customWidth="1"/>
    <col min="4607" max="4607" width="13.85546875" style="1073" customWidth="1"/>
    <col min="4608" max="4608" width="13.140625" style="1073" customWidth="1"/>
    <col min="4609" max="4609" width="12.28515625" style="1073" customWidth="1"/>
    <col min="4610" max="4610" width="3" style="1073" customWidth="1"/>
    <col min="4611" max="4611" width="20.28515625" style="1073" customWidth="1"/>
    <col min="4612" max="4612" width="12.5703125" style="1073" customWidth="1"/>
    <col min="4613" max="4613" width="11.7109375" style="1073" customWidth="1"/>
    <col min="4614" max="4614" width="9.140625" style="1073"/>
    <col min="4615" max="4615" width="2.85546875" style="1073" customWidth="1"/>
    <col min="4616" max="4616" width="18.5703125" style="1073" customWidth="1"/>
    <col min="4617" max="4617" width="14.42578125" style="1073" customWidth="1"/>
    <col min="4618" max="4618" width="13.7109375" style="1073" customWidth="1"/>
    <col min="4619" max="4619" width="10.140625" style="1073" customWidth="1"/>
    <col min="4620" max="4620" width="4.42578125" style="1073" customWidth="1"/>
    <col min="4621" max="4621" width="24" style="1073" customWidth="1"/>
    <col min="4622" max="4622" width="13.140625" style="1073" customWidth="1"/>
    <col min="4623" max="4623" width="13" style="1073" customWidth="1"/>
    <col min="4624" max="4624" width="10.42578125" style="1073" customWidth="1"/>
    <col min="4625" max="4860" width="9.140625" style="1073"/>
    <col min="4861" max="4861" width="5" style="1073" customWidth="1"/>
    <col min="4862" max="4862" width="17.7109375" style="1073" customWidth="1"/>
    <col min="4863" max="4863" width="13.85546875" style="1073" customWidth="1"/>
    <col min="4864" max="4864" width="13.140625" style="1073" customWidth="1"/>
    <col min="4865" max="4865" width="12.28515625" style="1073" customWidth="1"/>
    <col min="4866" max="4866" width="3" style="1073" customWidth="1"/>
    <col min="4867" max="4867" width="20.28515625" style="1073" customWidth="1"/>
    <col min="4868" max="4868" width="12.5703125" style="1073" customWidth="1"/>
    <col min="4869" max="4869" width="11.7109375" style="1073" customWidth="1"/>
    <col min="4870" max="4870" width="9.140625" style="1073"/>
    <col min="4871" max="4871" width="2.85546875" style="1073" customWidth="1"/>
    <col min="4872" max="4872" width="18.5703125" style="1073" customWidth="1"/>
    <col min="4873" max="4873" width="14.42578125" style="1073" customWidth="1"/>
    <col min="4874" max="4874" width="13.7109375" style="1073" customWidth="1"/>
    <col min="4875" max="4875" width="10.140625" style="1073" customWidth="1"/>
    <col min="4876" max="4876" width="4.42578125" style="1073" customWidth="1"/>
    <col min="4877" max="4877" width="24" style="1073" customWidth="1"/>
    <col min="4878" max="4878" width="13.140625" style="1073" customWidth="1"/>
    <col min="4879" max="4879" width="13" style="1073" customWidth="1"/>
    <col min="4880" max="4880" width="10.42578125" style="1073" customWidth="1"/>
    <col min="4881" max="5116" width="9.140625" style="1073"/>
    <col min="5117" max="5117" width="5" style="1073" customWidth="1"/>
    <col min="5118" max="5118" width="17.7109375" style="1073" customWidth="1"/>
    <col min="5119" max="5119" width="13.85546875" style="1073" customWidth="1"/>
    <col min="5120" max="5120" width="13.140625" style="1073" customWidth="1"/>
    <col min="5121" max="5121" width="12.28515625" style="1073" customWidth="1"/>
    <col min="5122" max="5122" width="3" style="1073" customWidth="1"/>
    <col min="5123" max="5123" width="20.28515625" style="1073" customWidth="1"/>
    <col min="5124" max="5124" width="12.5703125" style="1073" customWidth="1"/>
    <col min="5125" max="5125" width="11.7109375" style="1073" customWidth="1"/>
    <col min="5126" max="5126" width="9.140625" style="1073"/>
    <col min="5127" max="5127" width="2.85546875" style="1073" customWidth="1"/>
    <col min="5128" max="5128" width="18.5703125" style="1073" customWidth="1"/>
    <col min="5129" max="5129" width="14.42578125" style="1073" customWidth="1"/>
    <col min="5130" max="5130" width="13.7109375" style="1073" customWidth="1"/>
    <col min="5131" max="5131" width="10.140625" style="1073" customWidth="1"/>
    <col min="5132" max="5132" width="4.42578125" style="1073" customWidth="1"/>
    <col min="5133" max="5133" width="24" style="1073" customWidth="1"/>
    <col min="5134" max="5134" width="13.140625" style="1073" customWidth="1"/>
    <col min="5135" max="5135" width="13" style="1073" customWidth="1"/>
    <col min="5136" max="5136" width="10.42578125" style="1073" customWidth="1"/>
    <col min="5137" max="5372" width="9.140625" style="1073"/>
    <col min="5373" max="5373" width="5" style="1073" customWidth="1"/>
    <col min="5374" max="5374" width="17.7109375" style="1073" customWidth="1"/>
    <col min="5375" max="5375" width="13.85546875" style="1073" customWidth="1"/>
    <col min="5376" max="5376" width="13.140625" style="1073" customWidth="1"/>
    <col min="5377" max="5377" width="12.28515625" style="1073" customWidth="1"/>
    <col min="5378" max="5378" width="3" style="1073" customWidth="1"/>
    <col min="5379" max="5379" width="20.28515625" style="1073" customWidth="1"/>
    <col min="5380" max="5380" width="12.5703125" style="1073" customWidth="1"/>
    <col min="5381" max="5381" width="11.7109375" style="1073" customWidth="1"/>
    <col min="5382" max="5382" width="9.140625" style="1073"/>
    <col min="5383" max="5383" width="2.85546875" style="1073" customWidth="1"/>
    <col min="5384" max="5384" width="18.5703125" style="1073" customWidth="1"/>
    <col min="5385" max="5385" width="14.42578125" style="1073" customWidth="1"/>
    <col min="5386" max="5386" width="13.7109375" style="1073" customWidth="1"/>
    <col min="5387" max="5387" width="10.140625" style="1073" customWidth="1"/>
    <col min="5388" max="5388" width="4.42578125" style="1073" customWidth="1"/>
    <col min="5389" max="5389" width="24" style="1073" customWidth="1"/>
    <col min="5390" max="5390" width="13.140625" style="1073" customWidth="1"/>
    <col min="5391" max="5391" width="13" style="1073" customWidth="1"/>
    <col min="5392" max="5392" width="10.42578125" style="1073" customWidth="1"/>
    <col min="5393" max="5628" width="9.140625" style="1073"/>
    <col min="5629" max="5629" width="5" style="1073" customWidth="1"/>
    <col min="5630" max="5630" width="17.7109375" style="1073" customWidth="1"/>
    <col min="5631" max="5631" width="13.85546875" style="1073" customWidth="1"/>
    <col min="5632" max="5632" width="13.140625" style="1073" customWidth="1"/>
    <col min="5633" max="5633" width="12.28515625" style="1073" customWidth="1"/>
    <col min="5634" max="5634" width="3" style="1073" customWidth="1"/>
    <col min="5635" max="5635" width="20.28515625" style="1073" customWidth="1"/>
    <col min="5636" max="5636" width="12.5703125" style="1073" customWidth="1"/>
    <col min="5637" max="5637" width="11.7109375" style="1073" customWidth="1"/>
    <col min="5638" max="5638" width="9.140625" style="1073"/>
    <col min="5639" max="5639" width="2.85546875" style="1073" customWidth="1"/>
    <col min="5640" max="5640" width="18.5703125" style="1073" customWidth="1"/>
    <col min="5641" max="5641" width="14.42578125" style="1073" customWidth="1"/>
    <col min="5642" max="5642" width="13.7109375" style="1073" customWidth="1"/>
    <col min="5643" max="5643" width="10.140625" style="1073" customWidth="1"/>
    <col min="5644" max="5644" width="4.42578125" style="1073" customWidth="1"/>
    <col min="5645" max="5645" width="24" style="1073" customWidth="1"/>
    <col min="5646" max="5646" width="13.140625" style="1073" customWidth="1"/>
    <col min="5647" max="5647" width="13" style="1073" customWidth="1"/>
    <col min="5648" max="5648" width="10.42578125" style="1073" customWidth="1"/>
    <col min="5649" max="5884" width="9.140625" style="1073"/>
    <col min="5885" max="5885" width="5" style="1073" customWidth="1"/>
    <col min="5886" max="5886" width="17.7109375" style="1073" customWidth="1"/>
    <col min="5887" max="5887" width="13.85546875" style="1073" customWidth="1"/>
    <col min="5888" max="5888" width="13.140625" style="1073" customWidth="1"/>
    <col min="5889" max="5889" width="12.28515625" style="1073" customWidth="1"/>
    <col min="5890" max="5890" width="3" style="1073" customWidth="1"/>
    <col min="5891" max="5891" width="20.28515625" style="1073" customWidth="1"/>
    <col min="5892" max="5892" width="12.5703125" style="1073" customWidth="1"/>
    <col min="5893" max="5893" width="11.7109375" style="1073" customWidth="1"/>
    <col min="5894" max="5894" width="9.140625" style="1073"/>
    <col min="5895" max="5895" width="2.85546875" style="1073" customWidth="1"/>
    <col min="5896" max="5896" width="18.5703125" style="1073" customWidth="1"/>
    <col min="5897" max="5897" width="14.42578125" style="1073" customWidth="1"/>
    <col min="5898" max="5898" width="13.7109375" style="1073" customWidth="1"/>
    <col min="5899" max="5899" width="10.140625" style="1073" customWidth="1"/>
    <col min="5900" max="5900" width="4.42578125" style="1073" customWidth="1"/>
    <col min="5901" max="5901" width="24" style="1073" customWidth="1"/>
    <col min="5902" max="5902" width="13.140625" style="1073" customWidth="1"/>
    <col min="5903" max="5903" width="13" style="1073" customWidth="1"/>
    <col min="5904" max="5904" width="10.42578125" style="1073" customWidth="1"/>
    <col min="5905" max="6140" width="9.140625" style="1073"/>
    <col min="6141" max="6141" width="5" style="1073" customWidth="1"/>
    <col min="6142" max="6142" width="17.7109375" style="1073" customWidth="1"/>
    <col min="6143" max="6143" width="13.85546875" style="1073" customWidth="1"/>
    <col min="6144" max="6144" width="13.140625" style="1073" customWidth="1"/>
    <col min="6145" max="6145" width="12.28515625" style="1073" customWidth="1"/>
    <col min="6146" max="6146" width="3" style="1073" customWidth="1"/>
    <col min="6147" max="6147" width="20.28515625" style="1073" customWidth="1"/>
    <col min="6148" max="6148" width="12.5703125" style="1073" customWidth="1"/>
    <col min="6149" max="6149" width="11.7109375" style="1073" customWidth="1"/>
    <col min="6150" max="6150" width="9.140625" style="1073"/>
    <col min="6151" max="6151" width="2.85546875" style="1073" customWidth="1"/>
    <col min="6152" max="6152" width="18.5703125" style="1073" customWidth="1"/>
    <col min="6153" max="6153" width="14.42578125" style="1073" customWidth="1"/>
    <col min="6154" max="6154" width="13.7109375" style="1073" customWidth="1"/>
    <col min="6155" max="6155" width="10.140625" style="1073" customWidth="1"/>
    <col min="6156" max="6156" width="4.42578125" style="1073" customWidth="1"/>
    <col min="6157" max="6157" width="24" style="1073" customWidth="1"/>
    <col min="6158" max="6158" width="13.140625" style="1073" customWidth="1"/>
    <col min="6159" max="6159" width="13" style="1073" customWidth="1"/>
    <col min="6160" max="6160" width="10.42578125" style="1073" customWidth="1"/>
    <col min="6161" max="6396" width="9.140625" style="1073"/>
    <col min="6397" max="6397" width="5" style="1073" customWidth="1"/>
    <col min="6398" max="6398" width="17.7109375" style="1073" customWidth="1"/>
    <col min="6399" max="6399" width="13.85546875" style="1073" customWidth="1"/>
    <col min="6400" max="6400" width="13.140625" style="1073" customWidth="1"/>
    <col min="6401" max="6401" width="12.28515625" style="1073" customWidth="1"/>
    <col min="6402" max="6402" width="3" style="1073" customWidth="1"/>
    <col min="6403" max="6403" width="20.28515625" style="1073" customWidth="1"/>
    <col min="6404" max="6404" width="12.5703125" style="1073" customWidth="1"/>
    <col min="6405" max="6405" width="11.7109375" style="1073" customWidth="1"/>
    <col min="6406" max="6406" width="9.140625" style="1073"/>
    <col min="6407" max="6407" width="2.85546875" style="1073" customWidth="1"/>
    <col min="6408" max="6408" width="18.5703125" style="1073" customWidth="1"/>
    <col min="6409" max="6409" width="14.42578125" style="1073" customWidth="1"/>
    <col min="6410" max="6410" width="13.7109375" style="1073" customWidth="1"/>
    <col min="6411" max="6411" width="10.140625" style="1073" customWidth="1"/>
    <col min="6412" max="6412" width="4.42578125" style="1073" customWidth="1"/>
    <col min="6413" max="6413" width="24" style="1073" customWidth="1"/>
    <col min="6414" max="6414" width="13.140625" style="1073" customWidth="1"/>
    <col min="6415" max="6415" width="13" style="1073" customWidth="1"/>
    <col min="6416" max="6416" width="10.42578125" style="1073" customWidth="1"/>
    <col min="6417" max="6652" width="9.140625" style="1073"/>
    <col min="6653" max="6653" width="5" style="1073" customWidth="1"/>
    <col min="6654" max="6654" width="17.7109375" style="1073" customWidth="1"/>
    <col min="6655" max="6655" width="13.85546875" style="1073" customWidth="1"/>
    <col min="6656" max="6656" width="13.140625" style="1073" customWidth="1"/>
    <col min="6657" max="6657" width="12.28515625" style="1073" customWidth="1"/>
    <col min="6658" max="6658" width="3" style="1073" customWidth="1"/>
    <col min="6659" max="6659" width="20.28515625" style="1073" customWidth="1"/>
    <col min="6660" max="6660" width="12.5703125" style="1073" customWidth="1"/>
    <col min="6661" max="6661" width="11.7109375" style="1073" customWidth="1"/>
    <col min="6662" max="6662" width="9.140625" style="1073"/>
    <col min="6663" max="6663" width="2.85546875" style="1073" customWidth="1"/>
    <col min="6664" max="6664" width="18.5703125" style="1073" customWidth="1"/>
    <col min="6665" max="6665" width="14.42578125" style="1073" customWidth="1"/>
    <col min="6666" max="6666" width="13.7109375" style="1073" customWidth="1"/>
    <col min="6667" max="6667" width="10.140625" style="1073" customWidth="1"/>
    <col min="6668" max="6668" width="4.42578125" style="1073" customWidth="1"/>
    <col min="6669" max="6669" width="24" style="1073" customWidth="1"/>
    <col min="6670" max="6670" width="13.140625" style="1073" customWidth="1"/>
    <col min="6671" max="6671" width="13" style="1073" customWidth="1"/>
    <col min="6672" max="6672" width="10.42578125" style="1073" customWidth="1"/>
    <col min="6673" max="6908" width="9.140625" style="1073"/>
    <col min="6909" max="6909" width="5" style="1073" customWidth="1"/>
    <col min="6910" max="6910" width="17.7109375" style="1073" customWidth="1"/>
    <col min="6911" max="6911" width="13.85546875" style="1073" customWidth="1"/>
    <col min="6912" max="6912" width="13.140625" style="1073" customWidth="1"/>
    <col min="6913" max="6913" width="12.28515625" style="1073" customWidth="1"/>
    <col min="6914" max="6914" width="3" style="1073" customWidth="1"/>
    <col min="6915" max="6915" width="20.28515625" style="1073" customWidth="1"/>
    <col min="6916" max="6916" width="12.5703125" style="1073" customWidth="1"/>
    <col min="6917" max="6917" width="11.7109375" style="1073" customWidth="1"/>
    <col min="6918" max="6918" width="9.140625" style="1073"/>
    <col min="6919" max="6919" width="2.85546875" style="1073" customWidth="1"/>
    <col min="6920" max="6920" width="18.5703125" style="1073" customWidth="1"/>
    <col min="6921" max="6921" width="14.42578125" style="1073" customWidth="1"/>
    <col min="6922" max="6922" width="13.7109375" style="1073" customWidth="1"/>
    <col min="6923" max="6923" width="10.140625" style="1073" customWidth="1"/>
    <col min="6924" max="6924" width="4.42578125" style="1073" customWidth="1"/>
    <col min="6925" max="6925" width="24" style="1073" customWidth="1"/>
    <col min="6926" max="6926" width="13.140625" style="1073" customWidth="1"/>
    <col min="6927" max="6927" width="13" style="1073" customWidth="1"/>
    <col min="6928" max="6928" width="10.42578125" style="1073" customWidth="1"/>
    <col min="6929" max="7164" width="9.140625" style="1073"/>
    <col min="7165" max="7165" width="5" style="1073" customWidth="1"/>
    <col min="7166" max="7166" width="17.7109375" style="1073" customWidth="1"/>
    <col min="7167" max="7167" width="13.85546875" style="1073" customWidth="1"/>
    <col min="7168" max="7168" width="13.140625" style="1073" customWidth="1"/>
    <col min="7169" max="7169" width="12.28515625" style="1073" customWidth="1"/>
    <col min="7170" max="7170" width="3" style="1073" customWidth="1"/>
    <col min="7171" max="7171" width="20.28515625" style="1073" customWidth="1"/>
    <col min="7172" max="7172" width="12.5703125" style="1073" customWidth="1"/>
    <col min="7173" max="7173" width="11.7109375" style="1073" customWidth="1"/>
    <col min="7174" max="7174" width="9.140625" style="1073"/>
    <col min="7175" max="7175" width="2.85546875" style="1073" customWidth="1"/>
    <col min="7176" max="7176" width="18.5703125" style="1073" customWidth="1"/>
    <col min="7177" max="7177" width="14.42578125" style="1073" customWidth="1"/>
    <col min="7178" max="7178" width="13.7109375" style="1073" customWidth="1"/>
    <col min="7179" max="7179" width="10.140625" style="1073" customWidth="1"/>
    <col min="7180" max="7180" width="4.42578125" style="1073" customWidth="1"/>
    <col min="7181" max="7181" width="24" style="1073" customWidth="1"/>
    <col min="7182" max="7182" width="13.140625" style="1073" customWidth="1"/>
    <col min="7183" max="7183" width="13" style="1073" customWidth="1"/>
    <col min="7184" max="7184" width="10.42578125" style="1073" customWidth="1"/>
    <col min="7185" max="7420" width="9.140625" style="1073"/>
    <col min="7421" max="7421" width="5" style="1073" customWidth="1"/>
    <col min="7422" max="7422" width="17.7109375" style="1073" customWidth="1"/>
    <col min="7423" max="7423" width="13.85546875" style="1073" customWidth="1"/>
    <col min="7424" max="7424" width="13.140625" style="1073" customWidth="1"/>
    <col min="7425" max="7425" width="12.28515625" style="1073" customWidth="1"/>
    <col min="7426" max="7426" width="3" style="1073" customWidth="1"/>
    <col min="7427" max="7427" width="20.28515625" style="1073" customWidth="1"/>
    <col min="7428" max="7428" width="12.5703125" style="1073" customWidth="1"/>
    <col min="7429" max="7429" width="11.7109375" style="1073" customWidth="1"/>
    <col min="7430" max="7430" width="9.140625" style="1073"/>
    <col min="7431" max="7431" width="2.85546875" style="1073" customWidth="1"/>
    <col min="7432" max="7432" width="18.5703125" style="1073" customWidth="1"/>
    <col min="7433" max="7433" width="14.42578125" style="1073" customWidth="1"/>
    <col min="7434" max="7434" width="13.7109375" style="1073" customWidth="1"/>
    <col min="7435" max="7435" width="10.140625" style="1073" customWidth="1"/>
    <col min="7436" max="7436" width="4.42578125" style="1073" customWidth="1"/>
    <col min="7437" max="7437" width="24" style="1073" customWidth="1"/>
    <col min="7438" max="7438" width="13.140625" style="1073" customWidth="1"/>
    <col min="7439" max="7439" width="13" style="1073" customWidth="1"/>
    <col min="7440" max="7440" width="10.42578125" style="1073" customWidth="1"/>
    <col min="7441" max="7676" width="9.140625" style="1073"/>
    <col min="7677" max="7677" width="5" style="1073" customWidth="1"/>
    <col min="7678" max="7678" width="17.7109375" style="1073" customWidth="1"/>
    <col min="7679" max="7679" width="13.85546875" style="1073" customWidth="1"/>
    <col min="7680" max="7680" width="13.140625" style="1073" customWidth="1"/>
    <col min="7681" max="7681" width="12.28515625" style="1073" customWidth="1"/>
    <col min="7682" max="7682" width="3" style="1073" customWidth="1"/>
    <col min="7683" max="7683" width="20.28515625" style="1073" customWidth="1"/>
    <col min="7684" max="7684" width="12.5703125" style="1073" customWidth="1"/>
    <col min="7685" max="7685" width="11.7109375" style="1073" customWidth="1"/>
    <col min="7686" max="7686" width="9.140625" style="1073"/>
    <col min="7687" max="7687" width="2.85546875" style="1073" customWidth="1"/>
    <col min="7688" max="7688" width="18.5703125" style="1073" customWidth="1"/>
    <col min="7689" max="7689" width="14.42578125" style="1073" customWidth="1"/>
    <col min="7690" max="7690" width="13.7109375" style="1073" customWidth="1"/>
    <col min="7691" max="7691" width="10.140625" style="1073" customWidth="1"/>
    <col min="7692" max="7692" width="4.42578125" style="1073" customWidth="1"/>
    <col min="7693" max="7693" width="24" style="1073" customWidth="1"/>
    <col min="7694" max="7694" width="13.140625" style="1073" customWidth="1"/>
    <col min="7695" max="7695" width="13" style="1073" customWidth="1"/>
    <col min="7696" max="7696" width="10.42578125" style="1073" customWidth="1"/>
    <col min="7697" max="7932" width="9.140625" style="1073"/>
    <col min="7933" max="7933" width="5" style="1073" customWidth="1"/>
    <col min="7934" max="7934" width="17.7109375" style="1073" customWidth="1"/>
    <col min="7935" max="7935" width="13.85546875" style="1073" customWidth="1"/>
    <col min="7936" max="7936" width="13.140625" style="1073" customWidth="1"/>
    <col min="7937" max="7937" width="12.28515625" style="1073" customWidth="1"/>
    <col min="7938" max="7938" width="3" style="1073" customWidth="1"/>
    <col min="7939" max="7939" width="20.28515625" style="1073" customWidth="1"/>
    <col min="7940" max="7940" width="12.5703125" style="1073" customWidth="1"/>
    <col min="7941" max="7941" width="11.7109375" style="1073" customWidth="1"/>
    <col min="7942" max="7942" width="9.140625" style="1073"/>
    <col min="7943" max="7943" width="2.85546875" style="1073" customWidth="1"/>
    <col min="7944" max="7944" width="18.5703125" style="1073" customWidth="1"/>
    <col min="7945" max="7945" width="14.42578125" style="1073" customWidth="1"/>
    <col min="7946" max="7946" width="13.7109375" style="1073" customWidth="1"/>
    <col min="7947" max="7947" width="10.140625" style="1073" customWidth="1"/>
    <col min="7948" max="7948" width="4.42578125" style="1073" customWidth="1"/>
    <col min="7949" max="7949" width="24" style="1073" customWidth="1"/>
    <col min="7950" max="7950" width="13.140625" style="1073" customWidth="1"/>
    <col min="7951" max="7951" width="13" style="1073" customWidth="1"/>
    <col min="7952" max="7952" width="10.42578125" style="1073" customWidth="1"/>
    <col min="7953" max="8188" width="9.140625" style="1073"/>
    <col min="8189" max="8189" width="5" style="1073" customWidth="1"/>
    <col min="8190" max="8190" width="17.7109375" style="1073" customWidth="1"/>
    <col min="8191" max="8191" width="13.85546875" style="1073" customWidth="1"/>
    <col min="8192" max="8192" width="13.140625" style="1073" customWidth="1"/>
    <col min="8193" max="8193" width="12.28515625" style="1073" customWidth="1"/>
    <col min="8194" max="8194" width="3" style="1073" customWidth="1"/>
    <col min="8195" max="8195" width="20.28515625" style="1073" customWidth="1"/>
    <col min="8196" max="8196" width="12.5703125" style="1073" customWidth="1"/>
    <col min="8197" max="8197" width="11.7109375" style="1073" customWidth="1"/>
    <col min="8198" max="8198" width="9.140625" style="1073"/>
    <col min="8199" max="8199" width="2.85546875" style="1073" customWidth="1"/>
    <col min="8200" max="8200" width="18.5703125" style="1073" customWidth="1"/>
    <col min="8201" max="8201" width="14.42578125" style="1073" customWidth="1"/>
    <col min="8202" max="8202" width="13.7109375" style="1073" customWidth="1"/>
    <col min="8203" max="8203" width="10.140625" style="1073" customWidth="1"/>
    <col min="8204" max="8204" width="4.42578125" style="1073" customWidth="1"/>
    <col min="8205" max="8205" width="24" style="1073" customWidth="1"/>
    <col min="8206" max="8206" width="13.140625" style="1073" customWidth="1"/>
    <col min="8207" max="8207" width="13" style="1073" customWidth="1"/>
    <col min="8208" max="8208" width="10.42578125" style="1073" customWidth="1"/>
    <col min="8209" max="8444" width="9.140625" style="1073"/>
    <col min="8445" max="8445" width="5" style="1073" customWidth="1"/>
    <col min="8446" max="8446" width="17.7109375" style="1073" customWidth="1"/>
    <col min="8447" max="8447" width="13.85546875" style="1073" customWidth="1"/>
    <col min="8448" max="8448" width="13.140625" style="1073" customWidth="1"/>
    <col min="8449" max="8449" width="12.28515625" style="1073" customWidth="1"/>
    <col min="8450" max="8450" width="3" style="1073" customWidth="1"/>
    <col min="8451" max="8451" width="20.28515625" style="1073" customWidth="1"/>
    <col min="8452" max="8452" width="12.5703125" style="1073" customWidth="1"/>
    <col min="8453" max="8453" width="11.7109375" style="1073" customWidth="1"/>
    <col min="8454" max="8454" width="9.140625" style="1073"/>
    <col min="8455" max="8455" width="2.85546875" style="1073" customWidth="1"/>
    <col min="8456" max="8456" width="18.5703125" style="1073" customWidth="1"/>
    <col min="8457" max="8457" width="14.42578125" style="1073" customWidth="1"/>
    <col min="8458" max="8458" width="13.7109375" style="1073" customWidth="1"/>
    <col min="8459" max="8459" width="10.140625" style="1073" customWidth="1"/>
    <col min="8460" max="8460" width="4.42578125" style="1073" customWidth="1"/>
    <col min="8461" max="8461" width="24" style="1073" customWidth="1"/>
    <col min="8462" max="8462" width="13.140625" style="1073" customWidth="1"/>
    <col min="8463" max="8463" width="13" style="1073" customWidth="1"/>
    <col min="8464" max="8464" width="10.42578125" style="1073" customWidth="1"/>
    <col min="8465" max="8700" width="9.140625" style="1073"/>
    <col min="8701" max="8701" width="5" style="1073" customWidth="1"/>
    <col min="8702" max="8702" width="17.7109375" style="1073" customWidth="1"/>
    <col min="8703" max="8703" width="13.85546875" style="1073" customWidth="1"/>
    <col min="8704" max="8704" width="13.140625" style="1073" customWidth="1"/>
    <col min="8705" max="8705" width="12.28515625" style="1073" customWidth="1"/>
    <col min="8706" max="8706" width="3" style="1073" customWidth="1"/>
    <col min="8707" max="8707" width="20.28515625" style="1073" customWidth="1"/>
    <col min="8708" max="8708" width="12.5703125" style="1073" customWidth="1"/>
    <col min="8709" max="8709" width="11.7109375" style="1073" customWidth="1"/>
    <col min="8710" max="8710" width="9.140625" style="1073"/>
    <col min="8711" max="8711" width="2.85546875" style="1073" customWidth="1"/>
    <col min="8712" max="8712" width="18.5703125" style="1073" customWidth="1"/>
    <col min="8713" max="8713" width="14.42578125" style="1073" customWidth="1"/>
    <col min="8714" max="8714" width="13.7109375" style="1073" customWidth="1"/>
    <col min="8715" max="8715" width="10.140625" style="1073" customWidth="1"/>
    <col min="8716" max="8716" width="4.42578125" style="1073" customWidth="1"/>
    <col min="8717" max="8717" width="24" style="1073" customWidth="1"/>
    <col min="8718" max="8718" width="13.140625" style="1073" customWidth="1"/>
    <col min="8719" max="8719" width="13" style="1073" customWidth="1"/>
    <col min="8720" max="8720" width="10.42578125" style="1073" customWidth="1"/>
    <col min="8721" max="8956" width="9.140625" style="1073"/>
    <col min="8957" max="8957" width="5" style="1073" customWidth="1"/>
    <col min="8958" max="8958" width="17.7109375" style="1073" customWidth="1"/>
    <col min="8959" max="8959" width="13.85546875" style="1073" customWidth="1"/>
    <col min="8960" max="8960" width="13.140625" style="1073" customWidth="1"/>
    <col min="8961" max="8961" width="12.28515625" style="1073" customWidth="1"/>
    <col min="8962" max="8962" width="3" style="1073" customWidth="1"/>
    <col min="8963" max="8963" width="20.28515625" style="1073" customWidth="1"/>
    <col min="8964" max="8964" width="12.5703125" style="1073" customWidth="1"/>
    <col min="8965" max="8965" width="11.7109375" style="1073" customWidth="1"/>
    <col min="8966" max="8966" width="9.140625" style="1073"/>
    <col min="8967" max="8967" width="2.85546875" style="1073" customWidth="1"/>
    <col min="8968" max="8968" width="18.5703125" style="1073" customWidth="1"/>
    <col min="8969" max="8969" width="14.42578125" style="1073" customWidth="1"/>
    <col min="8970" max="8970" width="13.7109375" style="1073" customWidth="1"/>
    <col min="8971" max="8971" width="10.140625" style="1073" customWidth="1"/>
    <col min="8972" max="8972" width="4.42578125" style="1073" customWidth="1"/>
    <col min="8973" max="8973" width="24" style="1073" customWidth="1"/>
    <col min="8974" max="8974" width="13.140625" style="1073" customWidth="1"/>
    <col min="8975" max="8975" width="13" style="1073" customWidth="1"/>
    <col min="8976" max="8976" width="10.42578125" style="1073" customWidth="1"/>
    <col min="8977" max="9212" width="9.140625" style="1073"/>
    <col min="9213" max="9213" width="5" style="1073" customWidth="1"/>
    <col min="9214" max="9214" width="17.7109375" style="1073" customWidth="1"/>
    <col min="9215" max="9215" width="13.85546875" style="1073" customWidth="1"/>
    <col min="9216" max="9216" width="13.140625" style="1073" customWidth="1"/>
    <col min="9217" max="9217" width="12.28515625" style="1073" customWidth="1"/>
    <col min="9218" max="9218" width="3" style="1073" customWidth="1"/>
    <col min="9219" max="9219" width="20.28515625" style="1073" customWidth="1"/>
    <col min="9220" max="9220" width="12.5703125" style="1073" customWidth="1"/>
    <col min="9221" max="9221" width="11.7109375" style="1073" customWidth="1"/>
    <col min="9222" max="9222" width="9.140625" style="1073"/>
    <col min="9223" max="9223" width="2.85546875" style="1073" customWidth="1"/>
    <col min="9224" max="9224" width="18.5703125" style="1073" customWidth="1"/>
    <col min="9225" max="9225" width="14.42578125" style="1073" customWidth="1"/>
    <col min="9226" max="9226" width="13.7109375" style="1073" customWidth="1"/>
    <col min="9227" max="9227" width="10.140625" style="1073" customWidth="1"/>
    <col min="9228" max="9228" width="4.42578125" style="1073" customWidth="1"/>
    <col min="9229" max="9229" width="24" style="1073" customWidth="1"/>
    <col min="9230" max="9230" width="13.140625" style="1073" customWidth="1"/>
    <col min="9231" max="9231" width="13" style="1073" customWidth="1"/>
    <col min="9232" max="9232" width="10.42578125" style="1073" customWidth="1"/>
    <col min="9233" max="9468" width="9.140625" style="1073"/>
    <col min="9469" max="9469" width="5" style="1073" customWidth="1"/>
    <col min="9470" max="9470" width="17.7109375" style="1073" customWidth="1"/>
    <col min="9471" max="9471" width="13.85546875" style="1073" customWidth="1"/>
    <col min="9472" max="9472" width="13.140625" style="1073" customWidth="1"/>
    <col min="9473" max="9473" width="12.28515625" style="1073" customWidth="1"/>
    <col min="9474" max="9474" width="3" style="1073" customWidth="1"/>
    <col min="9475" max="9475" width="20.28515625" style="1073" customWidth="1"/>
    <col min="9476" max="9476" width="12.5703125" style="1073" customWidth="1"/>
    <col min="9477" max="9477" width="11.7109375" style="1073" customWidth="1"/>
    <col min="9478" max="9478" width="9.140625" style="1073"/>
    <col min="9479" max="9479" width="2.85546875" style="1073" customWidth="1"/>
    <col min="9480" max="9480" width="18.5703125" style="1073" customWidth="1"/>
    <col min="9481" max="9481" width="14.42578125" style="1073" customWidth="1"/>
    <col min="9482" max="9482" width="13.7109375" style="1073" customWidth="1"/>
    <col min="9483" max="9483" width="10.140625" style="1073" customWidth="1"/>
    <col min="9484" max="9484" width="4.42578125" style="1073" customWidth="1"/>
    <col min="9485" max="9485" width="24" style="1073" customWidth="1"/>
    <col min="9486" max="9486" width="13.140625" style="1073" customWidth="1"/>
    <col min="9487" max="9487" width="13" style="1073" customWidth="1"/>
    <col min="9488" max="9488" width="10.42578125" style="1073" customWidth="1"/>
    <col min="9489" max="9724" width="9.140625" style="1073"/>
    <col min="9725" max="9725" width="5" style="1073" customWidth="1"/>
    <col min="9726" max="9726" width="17.7109375" style="1073" customWidth="1"/>
    <col min="9727" max="9727" width="13.85546875" style="1073" customWidth="1"/>
    <col min="9728" max="9728" width="13.140625" style="1073" customWidth="1"/>
    <col min="9729" max="9729" width="12.28515625" style="1073" customWidth="1"/>
    <col min="9730" max="9730" width="3" style="1073" customWidth="1"/>
    <col min="9731" max="9731" width="20.28515625" style="1073" customWidth="1"/>
    <col min="9732" max="9732" width="12.5703125" style="1073" customWidth="1"/>
    <col min="9733" max="9733" width="11.7109375" style="1073" customWidth="1"/>
    <col min="9734" max="9734" width="9.140625" style="1073"/>
    <col min="9735" max="9735" width="2.85546875" style="1073" customWidth="1"/>
    <col min="9736" max="9736" width="18.5703125" style="1073" customWidth="1"/>
    <col min="9737" max="9737" width="14.42578125" style="1073" customWidth="1"/>
    <col min="9738" max="9738" width="13.7109375" style="1073" customWidth="1"/>
    <col min="9739" max="9739" width="10.140625" style="1073" customWidth="1"/>
    <col min="9740" max="9740" width="4.42578125" style="1073" customWidth="1"/>
    <col min="9741" max="9741" width="24" style="1073" customWidth="1"/>
    <col min="9742" max="9742" width="13.140625" style="1073" customWidth="1"/>
    <col min="9743" max="9743" width="13" style="1073" customWidth="1"/>
    <col min="9744" max="9744" width="10.42578125" style="1073" customWidth="1"/>
    <col min="9745" max="9980" width="9.140625" style="1073"/>
    <col min="9981" max="9981" width="5" style="1073" customWidth="1"/>
    <col min="9982" max="9982" width="17.7109375" style="1073" customWidth="1"/>
    <col min="9983" max="9983" width="13.85546875" style="1073" customWidth="1"/>
    <col min="9984" max="9984" width="13.140625" style="1073" customWidth="1"/>
    <col min="9985" max="9985" width="12.28515625" style="1073" customWidth="1"/>
    <col min="9986" max="9986" width="3" style="1073" customWidth="1"/>
    <col min="9987" max="9987" width="20.28515625" style="1073" customWidth="1"/>
    <col min="9988" max="9988" width="12.5703125" style="1073" customWidth="1"/>
    <col min="9989" max="9989" width="11.7109375" style="1073" customWidth="1"/>
    <col min="9990" max="9990" width="9.140625" style="1073"/>
    <col min="9991" max="9991" width="2.85546875" style="1073" customWidth="1"/>
    <col min="9992" max="9992" width="18.5703125" style="1073" customWidth="1"/>
    <col min="9993" max="9993" width="14.42578125" style="1073" customWidth="1"/>
    <col min="9994" max="9994" width="13.7109375" style="1073" customWidth="1"/>
    <col min="9995" max="9995" width="10.140625" style="1073" customWidth="1"/>
    <col min="9996" max="9996" width="4.42578125" style="1073" customWidth="1"/>
    <col min="9997" max="9997" width="24" style="1073" customWidth="1"/>
    <col min="9998" max="9998" width="13.140625" style="1073" customWidth="1"/>
    <col min="9999" max="9999" width="13" style="1073" customWidth="1"/>
    <col min="10000" max="10000" width="10.42578125" style="1073" customWidth="1"/>
    <col min="10001" max="10236" width="9.140625" style="1073"/>
    <col min="10237" max="10237" width="5" style="1073" customWidth="1"/>
    <col min="10238" max="10238" width="17.7109375" style="1073" customWidth="1"/>
    <col min="10239" max="10239" width="13.85546875" style="1073" customWidth="1"/>
    <col min="10240" max="10240" width="13.140625" style="1073" customWidth="1"/>
    <col min="10241" max="10241" width="12.28515625" style="1073" customWidth="1"/>
    <col min="10242" max="10242" width="3" style="1073" customWidth="1"/>
    <col min="10243" max="10243" width="20.28515625" style="1073" customWidth="1"/>
    <col min="10244" max="10244" width="12.5703125" style="1073" customWidth="1"/>
    <col min="10245" max="10245" width="11.7109375" style="1073" customWidth="1"/>
    <col min="10246" max="10246" width="9.140625" style="1073"/>
    <col min="10247" max="10247" width="2.85546875" style="1073" customWidth="1"/>
    <col min="10248" max="10248" width="18.5703125" style="1073" customWidth="1"/>
    <col min="10249" max="10249" width="14.42578125" style="1073" customWidth="1"/>
    <col min="10250" max="10250" width="13.7109375" style="1073" customWidth="1"/>
    <col min="10251" max="10251" width="10.140625" style="1073" customWidth="1"/>
    <col min="10252" max="10252" width="4.42578125" style="1073" customWidth="1"/>
    <col min="10253" max="10253" width="24" style="1073" customWidth="1"/>
    <col min="10254" max="10254" width="13.140625" style="1073" customWidth="1"/>
    <col min="10255" max="10255" width="13" style="1073" customWidth="1"/>
    <col min="10256" max="10256" width="10.42578125" style="1073" customWidth="1"/>
    <col min="10257" max="10492" width="9.140625" style="1073"/>
    <col min="10493" max="10493" width="5" style="1073" customWidth="1"/>
    <col min="10494" max="10494" width="17.7109375" style="1073" customWidth="1"/>
    <col min="10495" max="10495" width="13.85546875" style="1073" customWidth="1"/>
    <col min="10496" max="10496" width="13.140625" style="1073" customWidth="1"/>
    <col min="10497" max="10497" width="12.28515625" style="1073" customWidth="1"/>
    <col min="10498" max="10498" width="3" style="1073" customWidth="1"/>
    <col min="10499" max="10499" width="20.28515625" style="1073" customWidth="1"/>
    <col min="10500" max="10500" width="12.5703125" style="1073" customWidth="1"/>
    <col min="10501" max="10501" width="11.7109375" style="1073" customWidth="1"/>
    <col min="10502" max="10502" width="9.140625" style="1073"/>
    <col min="10503" max="10503" width="2.85546875" style="1073" customWidth="1"/>
    <col min="10504" max="10504" width="18.5703125" style="1073" customWidth="1"/>
    <col min="10505" max="10505" width="14.42578125" style="1073" customWidth="1"/>
    <col min="10506" max="10506" width="13.7109375" style="1073" customWidth="1"/>
    <col min="10507" max="10507" width="10.140625" style="1073" customWidth="1"/>
    <col min="10508" max="10508" width="4.42578125" style="1073" customWidth="1"/>
    <col min="10509" max="10509" width="24" style="1073" customWidth="1"/>
    <col min="10510" max="10510" width="13.140625" style="1073" customWidth="1"/>
    <col min="10511" max="10511" width="13" style="1073" customWidth="1"/>
    <col min="10512" max="10512" width="10.42578125" style="1073" customWidth="1"/>
    <col min="10513" max="10748" width="9.140625" style="1073"/>
    <col min="10749" max="10749" width="5" style="1073" customWidth="1"/>
    <col min="10750" max="10750" width="17.7109375" style="1073" customWidth="1"/>
    <col min="10751" max="10751" width="13.85546875" style="1073" customWidth="1"/>
    <col min="10752" max="10752" width="13.140625" style="1073" customWidth="1"/>
    <col min="10753" max="10753" width="12.28515625" style="1073" customWidth="1"/>
    <col min="10754" max="10754" width="3" style="1073" customWidth="1"/>
    <col min="10755" max="10755" width="20.28515625" style="1073" customWidth="1"/>
    <col min="10756" max="10756" width="12.5703125" style="1073" customWidth="1"/>
    <col min="10757" max="10757" width="11.7109375" style="1073" customWidth="1"/>
    <col min="10758" max="10758" width="9.140625" style="1073"/>
    <col min="10759" max="10759" width="2.85546875" style="1073" customWidth="1"/>
    <col min="10760" max="10760" width="18.5703125" style="1073" customWidth="1"/>
    <col min="10761" max="10761" width="14.42578125" style="1073" customWidth="1"/>
    <col min="10762" max="10762" width="13.7109375" style="1073" customWidth="1"/>
    <col min="10763" max="10763" width="10.140625" style="1073" customWidth="1"/>
    <col min="10764" max="10764" width="4.42578125" style="1073" customWidth="1"/>
    <col min="10765" max="10765" width="24" style="1073" customWidth="1"/>
    <col min="10766" max="10766" width="13.140625" style="1073" customWidth="1"/>
    <col min="10767" max="10767" width="13" style="1073" customWidth="1"/>
    <col min="10768" max="10768" width="10.42578125" style="1073" customWidth="1"/>
    <col min="10769" max="11004" width="9.140625" style="1073"/>
    <col min="11005" max="11005" width="5" style="1073" customWidth="1"/>
    <col min="11006" max="11006" width="17.7109375" style="1073" customWidth="1"/>
    <col min="11007" max="11007" width="13.85546875" style="1073" customWidth="1"/>
    <col min="11008" max="11008" width="13.140625" style="1073" customWidth="1"/>
    <col min="11009" max="11009" width="12.28515625" style="1073" customWidth="1"/>
    <col min="11010" max="11010" width="3" style="1073" customWidth="1"/>
    <col min="11011" max="11011" width="20.28515625" style="1073" customWidth="1"/>
    <col min="11012" max="11012" width="12.5703125" style="1073" customWidth="1"/>
    <col min="11013" max="11013" width="11.7109375" style="1073" customWidth="1"/>
    <col min="11014" max="11014" width="9.140625" style="1073"/>
    <col min="11015" max="11015" width="2.85546875" style="1073" customWidth="1"/>
    <col min="11016" max="11016" width="18.5703125" style="1073" customWidth="1"/>
    <col min="11017" max="11017" width="14.42578125" style="1073" customWidth="1"/>
    <col min="11018" max="11018" width="13.7109375" style="1073" customWidth="1"/>
    <col min="11019" max="11019" width="10.140625" style="1073" customWidth="1"/>
    <col min="11020" max="11020" width="4.42578125" style="1073" customWidth="1"/>
    <col min="11021" max="11021" width="24" style="1073" customWidth="1"/>
    <col min="11022" max="11022" width="13.140625" style="1073" customWidth="1"/>
    <col min="11023" max="11023" width="13" style="1073" customWidth="1"/>
    <col min="11024" max="11024" width="10.42578125" style="1073" customWidth="1"/>
    <col min="11025" max="11260" width="9.140625" style="1073"/>
    <col min="11261" max="11261" width="5" style="1073" customWidth="1"/>
    <col min="11262" max="11262" width="17.7109375" style="1073" customWidth="1"/>
    <col min="11263" max="11263" width="13.85546875" style="1073" customWidth="1"/>
    <col min="11264" max="11264" width="13.140625" style="1073" customWidth="1"/>
    <col min="11265" max="11265" width="12.28515625" style="1073" customWidth="1"/>
    <col min="11266" max="11266" width="3" style="1073" customWidth="1"/>
    <col min="11267" max="11267" width="20.28515625" style="1073" customWidth="1"/>
    <col min="11268" max="11268" width="12.5703125" style="1073" customWidth="1"/>
    <col min="11269" max="11269" width="11.7109375" style="1073" customWidth="1"/>
    <col min="11270" max="11270" width="9.140625" style="1073"/>
    <col min="11271" max="11271" width="2.85546875" style="1073" customWidth="1"/>
    <col min="11272" max="11272" width="18.5703125" style="1073" customWidth="1"/>
    <col min="11273" max="11273" width="14.42578125" style="1073" customWidth="1"/>
    <col min="11274" max="11274" width="13.7109375" style="1073" customWidth="1"/>
    <col min="11275" max="11275" width="10.140625" style="1073" customWidth="1"/>
    <col min="11276" max="11276" width="4.42578125" style="1073" customWidth="1"/>
    <col min="11277" max="11277" width="24" style="1073" customWidth="1"/>
    <col min="11278" max="11278" width="13.140625" style="1073" customWidth="1"/>
    <col min="11279" max="11279" width="13" style="1073" customWidth="1"/>
    <col min="11280" max="11280" width="10.42578125" style="1073" customWidth="1"/>
    <col min="11281" max="11516" width="9.140625" style="1073"/>
    <col min="11517" max="11517" width="5" style="1073" customWidth="1"/>
    <col min="11518" max="11518" width="17.7109375" style="1073" customWidth="1"/>
    <col min="11519" max="11519" width="13.85546875" style="1073" customWidth="1"/>
    <col min="11520" max="11520" width="13.140625" style="1073" customWidth="1"/>
    <col min="11521" max="11521" width="12.28515625" style="1073" customWidth="1"/>
    <col min="11522" max="11522" width="3" style="1073" customWidth="1"/>
    <col min="11523" max="11523" width="20.28515625" style="1073" customWidth="1"/>
    <col min="11524" max="11524" width="12.5703125" style="1073" customWidth="1"/>
    <col min="11525" max="11525" width="11.7109375" style="1073" customWidth="1"/>
    <col min="11526" max="11526" width="9.140625" style="1073"/>
    <col min="11527" max="11527" width="2.85546875" style="1073" customWidth="1"/>
    <col min="11528" max="11528" width="18.5703125" style="1073" customWidth="1"/>
    <col min="11529" max="11529" width="14.42578125" style="1073" customWidth="1"/>
    <col min="11530" max="11530" width="13.7109375" style="1073" customWidth="1"/>
    <col min="11531" max="11531" width="10.140625" style="1073" customWidth="1"/>
    <col min="11532" max="11532" width="4.42578125" style="1073" customWidth="1"/>
    <col min="11533" max="11533" width="24" style="1073" customWidth="1"/>
    <col min="11534" max="11534" width="13.140625" style="1073" customWidth="1"/>
    <col min="11535" max="11535" width="13" style="1073" customWidth="1"/>
    <col min="11536" max="11536" width="10.42578125" style="1073" customWidth="1"/>
    <col min="11537" max="11772" width="9.140625" style="1073"/>
    <col min="11773" max="11773" width="5" style="1073" customWidth="1"/>
    <col min="11774" max="11774" width="17.7109375" style="1073" customWidth="1"/>
    <col min="11775" max="11775" width="13.85546875" style="1073" customWidth="1"/>
    <col min="11776" max="11776" width="13.140625" style="1073" customWidth="1"/>
    <col min="11777" max="11777" width="12.28515625" style="1073" customWidth="1"/>
    <col min="11778" max="11778" width="3" style="1073" customWidth="1"/>
    <col min="11779" max="11779" width="20.28515625" style="1073" customWidth="1"/>
    <col min="11780" max="11780" width="12.5703125" style="1073" customWidth="1"/>
    <col min="11781" max="11781" width="11.7109375" style="1073" customWidth="1"/>
    <col min="11782" max="11782" width="9.140625" style="1073"/>
    <col min="11783" max="11783" width="2.85546875" style="1073" customWidth="1"/>
    <col min="11784" max="11784" width="18.5703125" style="1073" customWidth="1"/>
    <col min="11785" max="11785" width="14.42578125" style="1073" customWidth="1"/>
    <col min="11786" max="11786" width="13.7109375" style="1073" customWidth="1"/>
    <col min="11787" max="11787" width="10.140625" style="1073" customWidth="1"/>
    <col min="11788" max="11788" width="4.42578125" style="1073" customWidth="1"/>
    <col min="11789" max="11789" width="24" style="1073" customWidth="1"/>
    <col min="11790" max="11790" width="13.140625" style="1073" customWidth="1"/>
    <col min="11791" max="11791" width="13" style="1073" customWidth="1"/>
    <col min="11792" max="11792" width="10.42578125" style="1073" customWidth="1"/>
    <col min="11793" max="12028" width="9.140625" style="1073"/>
    <col min="12029" max="12029" width="5" style="1073" customWidth="1"/>
    <col min="12030" max="12030" width="17.7109375" style="1073" customWidth="1"/>
    <col min="12031" max="12031" width="13.85546875" style="1073" customWidth="1"/>
    <col min="12032" max="12032" width="13.140625" style="1073" customWidth="1"/>
    <col min="12033" max="12033" width="12.28515625" style="1073" customWidth="1"/>
    <col min="12034" max="12034" width="3" style="1073" customWidth="1"/>
    <col min="12035" max="12035" width="20.28515625" style="1073" customWidth="1"/>
    <col min="12036" max="12036" width="12.5703125" style="1073" customWidth="1"/>
    <col min="12037" max="12037" width="11.7109375" style="1073" customWidth="1"/>
    <col min="12038" max="12038" width="9.140625" style="1073"/>
    <col min="12039" max="12039" width="2.85546875" style="1073" customWidth="1"/>
    <col min="12040" max="12040" width="18.5703125" style="1073" customWidth="1"/>
    <col min="12041" max="12041" width="14.42578125" style="1073" customWidth="1"/>
    <col min="12042" max="12042" width="13.7109375" style="1073" customWidth="1"/>
    <col min="12043" max="12043" width="10.140625" style="1073" customWidth="1"/>
    <col min="12044" max="12044" width="4.42578125" style="1073" customWidth="1"/>
    <col min="12045" max="12045" width="24" style="1073" customWidth="1"/>
    <col min="12046" max="12046" width="13.140625" style="1073" customWidth="1"/>
    <col min="12047" max="12047" width="13" style="1073" customWidth="1"/>
    <col min="12048" max="12048" width="10.42578125" style="1073" customWidth="1"/>
    <col min="12049" max="12284" width="9.140625" style="1073"/>
    <col min="12285" max="12285" width="5" style="1073" customWidth="1"/>
    <col min="12286" max="12286" width="17.7109375" style="1073" customWidth="1"/>
    <col min="12287" max="12287" width="13.85546875" style="1073" customWidth="1"/>
    <col min="12288" max="12288" width="13.140625" style="1073" customWidth="1"/>
    <col min="12289" max="12289" width="12.28515625" style="1073" customWidth="1"/>
    <col min="12290" max="12290" width="3" style="1073" customWidth="1"/>
    <col min="12291" max="12291" width="20.28515625" style="1073" customWidth="1"/>
    <col min="12292" max="12292" width="12.5703125" style="1073" customWidth="1"/>
    <col min="12293" max="12293" width="11.7109375" style="1073" customWidth="1"/>
    <col min="12294" max="12294" width="9.140625" style="1073"/>
    <col min="12295" max="12295" width="2.85546875" style="1073" customWidth="1"/>
    <col min="12296" max="12296" width="18.5703125" style="1073" customWidth="1"/>
    <col min="12297" max="12297" width="14.42578125" style="1073" customWidth="1"/>
    <col min="12298" max="12298" width="13.7109375" style="1073" customWidth="1"/>
    <col min="12299" max="12299" width="10.140625" style="1073" customWidth="1"/>
    <col min="12300" max="12300" width="4.42578125" style="1073" customWidth="1"/>
    <col min="12301" max="12301" width="24" style="1073" customWidth="1"/>
    <col min="12302" max="12302" width="13.140625" style="1073" customWidth="1"/>
    <col min="12303" max="12303" width="13" style="1073" customWidth="1"/>
    <col min="12304" max="12304" width="10.42578125" style="1073" customWidth="1"/>
    <col min="12305" max="12540" width="9.140625" style="1073"/>
    <col min="12541" max="12541" width="5" style="1073" customWidth="1"/>
    <col min="12542" max="12542" width="17.7109375" style="1073" customWidth="1"/>
    <col min="12543" max="12543" width="13.85546875" style="1073" customWidth="1"/>
    <col min="12544" max="12544" width="13.140625" style="1073" customWidth="1"/>
    <col min="12545" max="12545" width="12.28515625" style="1073" customWidth="1"/>
    <col min="12546" max="12546" width="3" style="1073" customWidth="1"/>
    <col min="12547" max="12547" width="20.28515625" style="1073" customWidth="1"/>
    <col min="12548" max="12548" width="12.5703125" style="1073" customWidth="1"/>
    <col min="12549" max="12549" width="11.7109375" style="1073" customWidth="1"/>
    <col min="12550" max="12550" width="9.140625" style="1073"/>
    <col min="12551" max="12551" width="2.85546875" style="1073" customWidth="1"/>
    <col min="12552" max="12552" width="18.5703125" style="1073" customWidth="1"/>
    <col min="12553" max="12553" width="14.42578125" style="1073" customWidth="1"/>
    <col min="12554" max="12554" width="13.7109375" style="1073" customWidth="1"/>
    <col min="12555" max="12555" width="10.140625" style="1073" customWidth="1"/>
    <col min="12556" max="12556" width="4.42578125" style="1073" customWidth="1"/>
    <col min="12557" max="12557" width="24" style="1073" customWidth="1"/>
    <col min="12558" max="12558" width="13.140625" style="1073" customWidth="1"/>
    <col min="12559" max="12559" width="13" style="1073" customWidth="1"/>
    <col min="12560" max="12560" width="10.42578125" style="1073" customWidth="1"/>
    <col min="12561" max="12796" width="9.140625" style="1073"/>
    <col min="12797" max="12797" width="5" style="1073" customWidth="1"/>
    <col min="12798" max="12798" width="17.7109375" style="1073" customWidth="1"/>
    <col min="12799" max="12799" width="13.85546875" style="1073" customWidth="1"/>
    <col min="12800" max="12800" width="13.140625" style="1073" customWidth="1"/>
    <col min="12801" max="12801" width="12.28515625" style="1073" customWidth="1"/>
    <col min="12802" max="12802" width="3" style="1073" customWidth="1"/>
    <col min="12803" max="12803" width="20.28515625" style="1073" customWidth="1"/>
    <col min="12804" max="12804" width="12.5703125" style="1073" customWidth="1"/>
    <col min="12805" max="12805" width="11.7109375" style="1073" customWidth="1"/>
    <col min="12806" max="12806" width="9.140625" style="1073"/>
    <col min="12807" max="12807" width="2.85546875" style="1073" customWidth="1"/>
    <col min="12808" max="12808" width="18.5703125" style="1073" customWidth="1"/>
    <col min="12809" max="12809" width="14.42578125" style="1073" customWidth="1"/>
    <col min="12810" max="12810" width="13.7109375" style="1073" customWidth="1"/>
    <col min="12811" max="12811" width="10.140625" style="1073" customWidth="1"/>
    <col min="12812" max="12812" width="4.42578125" style="1073" customWidth="1"/>
    <col min="12813" max="12813" width="24" style="1073" customWidth="1"/>
    <col min="12814" max="12814" width="13.140625" style="1073" customWidth="1"/>
    <col min="12815" max="12815" width="13" style="1073" customWidth="1"/>
    <col min="12816" max="12816" width="10.42578125" style="1073" customWidth="1"/>
    <col min="12817" max="13052" width="9.140625" style="1073"/>
    <col min="13053" max="13053" width="5" style="1073" customWidth="1"/>
    <col min="13054" max="13054" width="17.7109375" style="1073" customWidth="1"/>
    <col min="13055" max="13055" width="13.85546875" style="1073" customWidth="1"/>
    <col min="13056" max="13056" width="13.140625" style="1073" customWidth="1"/>
    <col min="13057" max="13057" width="12.28515625" style="1073" customWidth="1"/>
    <col min="13058" max="13058" width="3" style="1073" customWidth="1"/>
    <col min="13059" max="13059" width="20.28515625" style="1073" customWidth="1"/>
    <col min="13060" max="13060" width="12.5703125" style="1073" customWidth="1"/>
    <col min="13061" max="13061" width="11.7109375" style="1073" customWidth="1"/>
    <col min="13062" max="13062" width="9.140625" style="1073"/>
    <col min="13063" max="13063" width="2.85546875" style="1073" customWidth="1"/>
    <col min="13064" max="13064" width="18.5703125" style="1073" customWidth="1"/>
    <col min="13065" max="13065" width="14.42578125" style="1073" customWidth="1"/>
    <col min="13066" max="13066" width="13.7109375" style="1073" customWidth="1"/>
    <col min="13067" max="13067" width="10.140625" style="1073" customWidth="1"/>
    <col min="13068" max="13068" width="4.42578125" style="1073" customWidth="1"/>
    <col min="13069" max="13069" width="24" style="1073" customWidth="1"/>
    <col min="13070" max="13070" width="13.140625" style="1073" customWidth="1"/>
    <col min="13071" max="13071" width="13" style="1073" customWidth="1"/>
    <col min="13072" max="13072" width="10.42578125" style="1073" customWidth="1"/>
    <col min="13073" max="13308" width="9.140625" style="1073"/>
    <col min="13309" max="13309" width="5" style="1073" customWidth="1"/>
    <col min="13310" max="13310" width="17.7109375" style="1073" customWidth="1"/>
    <col min="13311" max="13311" width="13.85546875" style="1073" customWidth="1"/>
    <col min="13312" max="13312" width="13.140625" style="1073" customWidth="1"/>
    <col min="13313" max="13313" width="12.28515625" style="1073" customWidth="1"/>
    <col min="13314" max="13314" width="3" style="1073" customWidth="1"/>
    <col min="13315" max="13315" width="20.28515625" style="1073" customWidth="1"/>
    <col min="13316" max="13316" width="12.5703125" style="1073" customWidth="1"/>
    <col min="13317" max="13317" width="11.7109375" style="1073" customWidth="1"/>
    <col min="13318" max="13318" width="9.140625" style="1073"/>
    <col min="13319" max="13319" width="2.85546875" style="1073" customWidth="1"/>
    <col min="13320" max="13320" width="18.5703125" style="1073" customWidth="1"/>
    <col min="13321" max="13321" width="14.42578125" style="1073" customWidth="1"/>
    <col min="13322" max="13322" width="13.7109375" style="1073" customWidth="1"/>
    <col min="13323" max="13323" width="10.140625" style="1073" customWidth="1"/>
    <col min="13324" max="13324" width="4.42578125" style="1073" customWidth="1"/>
    <col min="13325" max="13325" width="24" style="1073" customWidth="1"/>
    <col min="13326" max="13326" width="13.140625" style="1073" customWidth="1"/>
    <col min="13327" max="13327" width="13" style="1073" customWidth="1"/>
    <col min="13328" max="13328" width="10.42578125" style="1073" customWidth="1"/>
    <col min="13329" max="13564" width="9.140625" style="1073"/>
    <col min="13565" max="13565" width="5" style="1073" customWidth="1"/>
    <col min="13566" max="13566" width="17.7109375" style="1073" customWidth="1"/>
    <col min="13567" max="13567" width="13.85546875" style="1073" customWidth="1"/>
    <col min="13568" max="13568" width="13.140625" style="1073" customWidth="1"/>
    <col min="13569" max="13569" width="12.28515625" style="1073" customWidth="1"/>
    <col min="13570" max="13570" width="3" style="1073" customWidth="1"/>
    <col min="13571" max="13571" width="20.28515625" style="1073" customWidth="1"/>
    <col min="13572" max="13572" width="12.5703125" style="1073" customWidth="1"/>
    <col min="13573" max="13573" width="11.7109375" style="1073" customWidth="1"/>
    <col min="13574" max="13574" width="9.140625" style="1073"/>
    <col min="13575" max="13575" width="2.85546875" style="1073" customWidth="1"/>
    <col min="13576" max="13576" width="18.5703125" style="1073" customWidth="1"/>
    <col min="13577" max="13577" width="14.42578125" style="1073" customWidth="1"/>
    <col min="13578" max="13578" width="13.7109375" style="1073" customWidth="1"/>
    <col min="13579" max="13579" width="10.140625" style="1073" customWidth="1"/>
    <col min="13580" max="13580" width="4.42578125" style="1073" customWidth="1"/>
    <col min="13581" max="13581" width="24" style="1073" customWidth="1"/>
    <col min="13582" max="13582" width="13.140625" style="1073" customWidth="1"/>
    <col min="13583" max="13583" width="13" style="1073" customWidth="1"/>
    <col min="13584" max="13584" width="10.42578125" style="1073" customWidth="1"/>
    <col min="13585" max="13820" width="9.140625" style="1073"/>
    <col min="13821" max="13821" width="5" style="1073" customWidth="1"/>
    <col min="13822" max="13822" width="17.7109375" style="1073" customWidth="1"/>
    <col min="13823" max="13823" width="13.85546875" style="1073" customWidth="1"/>
    <col min="13824" max="13824" width="13.140625" style="1073" customWidth="1"/>
    <col min="13825" max="13825" width="12.28515625" style="1073" customWidth="1"/>
    <col min="13826" max="13826" width="3" style="1073" customWidth="1"/>
    <col min="13827" max="13827" width="20.28515625" style="1073" customWidth="1"/>
    <col min="13828" max="13828" width="12.5703125" style="1073" customWidth="1"/>
    <col min="13829" max="13829" width="11.7109375" style="1073" customWidth="1"/>
    <col min="13830" max="13830" width="9.140625" style="1073"/>
    <col min="13831" max="13831" width="2.85546875" style="1073" customWidth="1"/>
    <col min="13832" max="13832" width="18.5703125" style="1073" customWidth="1"/>
    <col min="13833" max="13833" width="14.42578125" style="1073" customWidth="1"/>
    <col min="13834" max="13834" width="13.7109375" style="1073" customWidth="1"/>
    <col min="13835" max="13835" width="10.140625" style="1073" customWidth="1"/>
    <col min="13836" max="13836" width="4.42578125" style="1073" customWidth="1"/>
    <col min="13837" max="13837" width="24" style="1073" customWidth="1"/>
    <col min="13838" max="13838" width="13.140625" style="1073" customWidth="1"/>
    <col min="13839" max="13839" width="13" style="1073" customWidth="1"/>
    <col min="13840" max="13840" width="10.42578125" style="1073" customWidth="1"/>
    <col min="13841" max="14076" width="9.140625" style="1073"/>
    <col min="14077" max="14077" width="5" style="1073" customWidth="1"/>
    <col min="14078" max="14078" width="17.7109375" style="1073" customWidth="1"/>
    <col min="14079" max="14079" width="13.85546875" style="1073" customWidth="1"/>
    <col min="14080" max="14080" width="13.140625" style="1073" customWidth="1"/>
    <col min="14081" max="14081" width="12.28515625" style="1073" customWidth="1"/>
    <col min="14082" max="14082" width="3" style="1073" customWidth="1"/>
    <col min="14083" max="14083" width="20.28515625" style="1073" customWidth="1"/>
    <col min="14084" max="14084" width="12.5703125" style="1073" customWidth="1"/>
    <col min="14085" max="14085" width="11.7109375" style="1073" customWidth="1"/>
    <col min="14086" max="14086" width="9.140625" style="1073"/>
    <col min="14087" max="14087" width="2.85546875" style="1073" customWidth="1"/>
    <col min="14088" max="14088" width="18.5703125" style="1073" customWidth="1"/>
    <col min="14089" max="14089" width="14.42578125" style="1073" customWidth="1"/>
    <col min="14090" max="14090" width="13.7109375" style="1073" customWidth="1"/>
    <col min="14091" max="14091" width="10.140625" style="1073" customWidth="1"/>
    <col min="14092" max="14092" width="4.42578125" style="1073" customWidth="1"/>
    <col min="14093" max="14093" width="24" style="1073" customWidth="1"/>
    <col min="14094" max="14094" width="13.140625" style="1073" customWidth="1"/>
    <col min="14095" max="14095" width="13" style="1073" customWidth="1"/>
    <col min="14096" max="14096" width="10.42578125" style="1073" customWidth="1"/>
    <col min="14097" max="14332" width="9.140625" style="1073"/>
    <col min="14333" max="14333" width="5" style="1073" customWidth="1"/>
    <col min="14334" max="14334" width="17.7109375" style="1073" customWidth="1"/>
    <col min="14335" max="14335" width="13.85546875" style="1073" customWidth="1"/>
    <col min="14336" max="14336" width="13.140625" style="1073" customWidth="1"/>
    <col min="14337" max="14337" width="12.28515625" style="1073" customWidth="1"/>
    <col min="14338" max="14338" width="3" style="1073" customWidth="1"/>
    <col min="14339" max="14339" width="20.28515625" style="1073" customWidth="1"/>
    <col min="14340" max="14340" width="12.5703125" style="1073" customWidth="1"/>
    <col min="14341" max="14341" width="11.7109375" style="1073" customWidth="1"/>
    <col min="14342" max="14342" width="9.140625" style="1073"/>
    <col min="14343" max="14343" width="2.85546875" style="1073" customWidth="1"/>
    <col min="14344" max="14344" width="18.5703125" style="1073" customWidth="1"/>
    <col min="14345" max="14345" width="14.42578125" style="1073" customWidth="1"/>
    <col min="14346" max="14346" width="13.7109375" style="1073" customWidth="1"/>
    <col min="14347" max="14347" width="10.140625" style="1073" customWidth="1"/>
    <col min="14348" max="14348" width="4.42578125" style="1073" customWidth="1"/>
    <col min="14349" max="14349" width="24" style="1073" customWidth="1"/>
    <col min="14350" max="14350" width="13.140625" style="1073" customWidth="1"/>
    <col min="14351" max="14351" width="13" style="1073" customWidth="1"/>
    <col min="14352" max="14352" width="10.42578125" style="1073" customWidth="1"/>
    <col min="14353" max="14588" width="9.140625" style="1073"/>
    <col min="14589" max="14589" width="5" style="1073" customWidth="1"/>
    <col min="14590" max="14590" width="17.7109375" style="1073" customWidth="1"/>
    <col min="14591" max="14591" width="13.85546875" style="1073" customWidth="1"/>
    <col min="14592" max="14592" width="13.140625" style="1073" customWidth="1"/>
    <col min="14593" max="14593" width="12.28515625" style="1073" customWidth="1"/>
    <col min="14594" max="14594" width="3" style="1073" customWidth="1"/>
    <col min="14595" max="14595" width="20.28515625" style="1073" customWidth="1"/>
    <col min="14596" max="14596" width="12.5703125" style="1073" customWidth="1"/>
    <col min="14597" max="14597" width="11.7109375" style="1073" customWidth="1"/>
    <col min="14598" max="14598" width="9.140625" style="1073"/>
    <col min="14599" max="14599" width="2.85546875" style="1073" customWidth="1"/>
    <col min="14600" max="14600" width="18.5703125" style="1073" customWidth="1"/>
    <col min="14601" max="14601" width="14.42578125" style="1073" customWidth="1"/>
    <col min="14602" max="14602" width="13.7109375" style="1073" customWidth="1"/>
    <col min="14603" max="14603" width="10.140625" style="1073" customWidth="1"/>
    <col min="14604" max="14604" width="4.42578125" style="1073" customWidth="1"/>
    <col min="14605" max="14605" width="24" style="1073" customWidth="1"/>
    <col min="14606" max="14606" width="13.140625" style="1073" customWidth="1"/>
    <col min="14607" max="14607" width="13" style="1073" customWidth="1"/>
    <col min="14608" max="14608" width="10.42578125" style="1073" customWidth="1"/>
    <col min="14609" max="14844" width="9.140625" style="1073"/>
    <col min="14845" max="14845" width="5" style="1073" customWidth="1"/>
    <col min="14846" max="14846" width="17.7109375" style="1073" customWidth="1"/>
    <col min="14847" max="14847" width="13.85546875" style="1073" customWidth="1"/>
    <col min="14848" max="14848" width="13.140625" style="1073" customWidth="1"/>
    <col min="14849" max="14849" width="12.28515625" style="1073" customWidth="1"/>
    <col min="14850" max="14850" width="3" style="1073" customWidth="1"/>
    <col min="14851" max="14851" width="20.28515625" style="1073" customWidth="1"/>
    <col min="14852" max="14852" width="12.5703125" style="1073" customWidth="1"/>
    <col min="14853" max="14853" width="11.7109375" style="1073" customWidth="1"/>
    <col min="14854" max="14854" width="9.140625" style="1073"/>
    <col min="14855" max="14855" width="2.85546875" style="1073" customWidth="1"/>
    <col min="14856" max="14856" width="18.5703125" style="1073" customWidth="1"/>
    <col min="14857" max="14857" width="14.42578125" style="1073" customWidth="1"/>
    <col min="14858" max="14858" width="13.7109375" style="1073" customWidth="1"/>
    <col min="14859" max="14859" width="10.140625" style="1073" customWidth="1"/>
    <col min="14860" max="14860" width="4.42578125" style="1073" customWidth="1"/>
    <col min="14861" max="14861" width="24" style="1073" customWidth="1"/>
    <col min="14862" max="14862" width="13.140625" style="1073" customWidth="1"/>
    <col min="14863" max="14863" width="13" style="1073" customWidth="1"/>
    <col min="14864" max="14864" width="10.42578125" style="1073" customWidth="1"/>
    <col min="14865" max="15100" width="9.140625" style="1073"/>
    <col min="15101" max="15101" width="5" style="1073" customWidth="1"/>
    <col min="15102" max="15102" width="17.7109375" style="1073" customWidth="1"/>
    <col min="15103" max="15103" width="13.85546875" style="1073" customWidth="1"/>
    <col min="15104" max="15104" width="13.140625" style="1073" customWidth="1"/>
    <col min="15105" max="15105" width="12.28515625" style="1073" customWidth="1"/>
    <col min="15106" max="15106" width="3" style="1073" customWidth="1"/>
    <col min="15107" max="15107" width="20.28515625" style="1073" customWidth="1"/>
    <col min="15108" max="15108" width="12.5703125" style="1073" customWidth="1"/>
    <col min="15109" max="15109" width="11.7109375" style="1073" customWidth="1"/>
    <col min="15110" max="15110" width="9.140625" style="1073"/>
    <col min="15111" max="15111" width="2.85546875" style="1073" customWidth="1"/>
    <col min="15112" max="15112" width="18.5703125" style="1073" customWidth="1"/>
    <col min="15113" max="15113" width="14.42578125" style="1073" customWidth="1"/>
    <col min="15114" max="15114" width="13.7109375" style="1073" customWidth="1"/>
    <col min="15115" max="15115" width="10.140625" style="1073" customWidth="1"/>
    <col min="15116" max="15116" width="4.42578125" style="1073" customWidth="1"/>
    <col min="15117" max="15117" width="24" style="1073" customWidth="1"/>
    <col min="15118" max="15118" width="13.140625" style="1073" customWidth="1"/>
    <col min="15119" max="15119" width="13" style="1073" customWidth="1"/>
    <col min="15120" max="15120" width="10.42578125" style="1073" customWidth="1"/>
    <col min="15121" max="15356" width="9.140625" style="1073"/>
    <col min="15357" max="15357" width="5" style="1073" customWidth="1"/>
    <col min="15358" max="15358" width="17.7109375" style="1073" customWidth="1"/>
    <col min="15359" max="15359" width="13.85546875" style="1073" customWidth="1"/>
    <col min="15360" max="15360" width="13.140625" style="1073" customWidth="1"/>
    <col min="15361" max="15361" width="12.28515625" style="1073" customWidth="1"/>
    <col min="15362" max="15362" width="3" style="1073" customWidth="1"/>
    <col min="15363" max="15363" width="20.28515625" style="1073" customWidth="1"/>
    <col min="15364" max="15364" width="12.5703125" style="1073" customWidth="1"/>
    <col min="15365" max="15365" width="11.7109375" style="1073" customWidth="1"/>
    <col min="15366" max="15366" width="9.140625" style="1073"/>
    <col min="15367" max="15367" width="2.85546875" style="1073" customWidth="1"/>
    <col min="15368" max="15368" width="18.5703125" style="1073" customWidth="1"/>
    <col min="15369" max="15369" width="14.42578125" style="1073" customWidth="1"/>
    <col min="15370" max="15370" width="13.7109375" style="1073" customWidth="1"/>
    <col min="15371" max="15371" width="10.140625" style="1073" customWidth="1"/>
    <col min="15372" max="15372" width="4.42578125" style="1073" customWidth="1"/>
    <col min="15373" max="15373" width="24" style="1073" customWidth="1"/>
    <col min="15374" max="15374" width="13.140625" style="1073" customWidth="1"/>
    <col min="15375" max="15375" width="13" style="1073" customWidth="1"/>
    <col min="15376" max="15376" width="10.42578125" style="1073" customWidth="1"/>
    <col min="15377" max="15612" width="9.140625" style="1073"/>
    <col min="15613" max="15613" width="5" style="1073" customWidth="1"/>
    <col min="15614" max="15614" width="17.7109375" style="1073" customWidth="1"/>
    <col min="15615" max="15615" width="13.85546875" style="1073" customWidth="1"/>
    <col min="15616" max="15616" width="13.140625" style="1073" customWidth="1"/>
    <col min="15617" max="15617" width="12.28515625" style="1073" customWidth="1"/>
    <col min="15618" max="15618" width="3" style="1073" customWidth="1"/>
    <col min="15619" max="15619" width="20.28515625" style="1073" customWidth="1"/>
    <col min="15620" max="15620" width="12.5703125" style="1073" customWidth="1"/>
    <col min="15621" max="15621" width="11.7109375" style="1073" customWidth="1"/>
    <col min="15622" max="15622" width="9.140625" style="1073"/>
    <col min="15623" max="15623" width="2.85546875" style="1073" customWidth="1"/>
    <col min="15624" max="15624" width="18.5703125" style="1073" customWidth="1"/>
    <col min="15625" max="15625" width="14.42578125" style="1073" customWidth="1"/>
    <col min="15626" max="15626" width="13.7109375" style="1073" customWidth="1"/>
    <col min="15627" max="15627" width="10.140625" style="1073" customWidth="1"/>
    <col min="15628" max="15628" width="4.42578125" style="1073" customWidth="1"/>
    <col min="15629" max="15629" width="24" style="1073" customWidth="1"/>
    <col min="15630" max="15630" width="13.140625" style="1073" customWidth="1"/>
    <col min="15631" max="15631" width="13" style="1073" customWidth="1"/>
    <col min="15632" max="15632" width="10.42578125" style="1073" customWidth="1"/>
    <col min="15633" max="15868" width="9.140625" style="1073"/>
    <col min="15869" max="15869" width="5" style="1073" customWidth="1"/>
    <col min="15870" max="15870" width="17.7109375" style="1073" customWidth="1"/>
    <col min="15871" max="15871" width="13.85546875" style="1073" customWidth="1"/>
    <col min="15872" max="15872" width="13.140625" style="1073" customWidth="1"/>
    <col min="15873" max="15873" width="12.28515625" style="1073" customWidth="1"/>
    <col min="15874" max="15874" width="3" style="1073" customWidth="1"/>
    <col min="15875" max="15875" width="20.28515625" style="1073" customWidth="1"/>
    <col min="15876" max="15876" width="12.5703125" style="1073" customWidth="1"/>
    <col min="15877" max="15877" width="11.7109375" style="1073" customWidth="1"/>
    <col min="15878" max="15878" width="9.140625" style="1073"/>
    <col min="15879" max="15879" width="2.85546875" style="1073" customWidth="1"/>
    <col min="15880" max="15880" width="18.5703125" style="1073" customWidth="1"/>
    <col min="15881" max="15881" width="14.42578125" style="1073" customWidth="1"/>
    <col min="15882" max="15882" width="13.7109375" style="1073" customWidth="1"/>
    <col min="15883" max="15883" width="10.140625" style="1073" customWidth="1"/>
    <col min="15884" max="15884" width="4.42578125" style="1073" customWidth="1"/>
    <col min="15885" max="15885" width="24" style="1073" customWidth="1"/>
    <col min="15886" max="15886" width="13.140625" style="1073" customWidth="1"/>
    <col min="15887" max="15887" width="13" style="1073" customWidth="1"/>
    <col min="15888" max="15888" width="10.42578125" style="1073" customWidth="1"/>
    <col min="15889" max="16124" width="9.140625" style="1073"/>
    <col min="16125" max="16125" width="5" style="1073" customWidth="1"/>
    <col min="16126" max="16126" width="17.7109375" style="1073" customWidth="1"/>
    <col min="16127" max="16127" width="13.85546875" style="1073" customWidth="1"/>
    <col min="16128" max="16128" width="13.140625" style="1073" customWidth="1"/>
    <col min="16129" max="16129" width="12.28515625" style="1073" customWidth="1"/>
    <col min="16130" max="16130" width="3" style="1073" customWidth="1"/>
    <col min="16131" max="16131" width="20.28515625" style="1073" customWidth="1"/>
    <col min="16132" max="16132" width="12.5703125" style="1073" customWidth="1"/>
    <col min="16133" max="16133" width="11.7109375" style="1073" customWidth="1"/>
    <col min="16134" max="16134" width="9.140625" style="1073"/>
    <col min="16135" max="16135" width="2.85546875" style="1073" customWidth="1"/>
    <col min="16136" max="16136" width="18.5703125" style="1073" customWidth="1"/>
    <col min="16137" max="16137" width="14.42578125" style="1073" customWidth="1"/>
    <col min="16138" max="16138" width="13.7109375" style="1073" customWidth="1"/>
    <col min="16139" max="16139" width="10.140625" style="1073" customWidth="1"/>
    <col min="16140" max="16140" width="4.42578125" style="1073" customWidth="1"/>
    <col min="16141" max="16141" width="24" style="1073" customWidth="1"/>
    <col min="16142" max="16142" width="13.140625" style="1073" customWidth="1"/>
    <col min="16143" max="16143" width="13" style="1073" customWidth="1"/>
    <col min="16144" max="16144" width="10.42578125" style="1073" customWidth="1"/>
    <col min="16145" max="16384" width="9.140625" style="1073"/>
  </cols>
  <sheetData>
    <row r="1" spans="1:24" ht="18.75">
      <c r="A1" s="573" t="s">
        <v>278</v>
      </c>
    </row>
    <row r="2" spans="1:24" ht="28.5" customHeight="1">
      <c r="A2" s="1508" t="s">
        <v>459</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row>
    <row r="3" spans="1:24" ht="15.75" customHeight="1">
      <c r="A3" s="1509" t="s">
        <v>458</v>
      </c>
      <c r="B3" s="1509"/>
      <c r="C3" s="1509"/>
      <c r="D3" s="1509"/>
      <c r="E3" s="1509"/>
      <c r="F3" s="1509"/>
      <c r="P3" s="575"/>
    </row>
    <row r="4" spans="1:24" ht="4.5" customHeight="1">
      <c r="A4" s="576"/>
      <c r="B4" s="576"/>
      <c r="C4" s="574"/>
      <c r="D4" s="574"/>
    </row>
    <row r="5" spans="1:24" ht="15.75" thickBot="1">
      <c r="A5" s="577" t="s">
        <v>153</v>
      </c>
      <c r="B5" s="1510" t="s">
        <v>154</v>
      </c>
      <c r="C5" s="1510"/>
      <c r="D5" s="578"/>
      <c r="E5" s="578"/>
      <c r="F5" s="577" t="s">
        <v>155</v>
      </c>
      <c r="G5" s="579" t="s">
        <v>156</v>
      </c>
      <c r="H5" s="912"/>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3"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5" t="s">
        <v>296</v>
      </c>
      <c r="G9" s="594">
        <v>2648.6289999999999</v>
      </c>
      <c r="H9" s="594">
        <v>14811</v>
      </c>
      <c r="I9" s="916">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73"/>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73"/>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73"/>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5"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73"/>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73"/>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73"/>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73"/>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73"/>
      <c r="K26" s="1008" t="s">
        <v>187</v>
      </c>
      <c r="L26" s="914">
        <v>5779.451</v>
      </c>
      <c r="M26" s="914">
        <v>2156.9169999999999</v>
      </c>
      <c r="N26" s="1009">
        <v>2.6794962439444818</v>
      </c>
      <c r="P26" s="590" t="s">
        <v>171</v>
      </c>
      <c r="Q26" s="591">
        <v>3276.471</v>
      </c>
      <c r="R26" s="591">
        <v>1115.085</v>
      </c>
      <c r="S26" s="632">
        <v>2.9383150163440455</v>
      </c>
    </row>
    <row r="27" spans="1:19" ht="16.5" thickBot="1">
      <c r="A27"/>
      <c r="B27"/>
      <c r="C27"/>
      <c r="D27"/>
      <c r="H27" s="1073"/>
      <c r="K27" s="915" t="s">
        <v>296</v>
      </c>
      <c r="L27" s="594">
        <v>1016881.716</v>
      </c>
      <c r="M27" s="594">
        <v>270617.55</v>
      </c>
      <c r="N27" s="711">
        <v>3.7576340337128915</v>
      </c>
      <c r="P27" s="590" t="s">
        <v>179</v>
      </c>
      <c r="Q27" s="591">
        <v>3158.2240000000002</v>
      </c>
      <c r="R27" s="591">
        <v>1139.3520000000001</v>
      </c>
      <c r="S27" s="632">
        <v>2.7719475631762616</v>
      </c>
    </row>
    <row r="28" spans="1:19" ht="15.75">
      <c r="H28" s="1073"/>
      <c r="K28"/>
      <c r="L28"/>
      <c r="M28"/>
      <c r="N28"/>
      <c r="P28" s="590" t="s">
        <v>181</v>
      </c>
      <c r="Q28" s="591">
        <v>2728.4009999999998</v>
      </c>
      <c r="R28" s="591">
        <v>854.34500000000003</v>
      </c>
      <c r="S28" s="632">
        <v>3.1935588082097977</v>
      </c>
    </row>
    <row r="29" spans="1:19" ht="15.75">
      <c r="H29" s="1073"/>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5" t="s">
        <v>296</v>
      </c>
      <c r="Q33" s="594">
        <v>347744.33399999997</v>
      </c>
      <c r="R33" s="594">
        <v>103137.30899999999</v>
      </c>
      <c r="S33" s="711">
        <v>3.3716638272964827</v>
      </c>
    </row>
    <row r="34" spans="1:19">
      <c r="A34" s="1123"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13" t="s">
        <v>183</v>
      </c>
      <c r="B40" s="1214">
        <v>2455442</v>
      </c>
      <c r="C40" s="1215">
        <v>839888</v>
      </c>
      <c r="D40"/>
      <c r="E40"/>
      <c r="F40"/>
      <c r="G40"/>
      <c r="H40"/>
      <c r="I40"/>
      <c r="J40"/>
      <c r="K40"/>
      <c r="L40"/>
      <c r="M40"/>
      <c r="N40"/>
      <c r="P40"/>
      <c r="Q40"/>
      <c r="R40"/>
      <c r="S40"/>
    </row>
    <row r="41" spans="1:19">
      <c r="A41" s="1216" t="s">
        <v>325</v>
      </c>
      <c r="B41" s="1217">
        <v>831196</v>
      </c>
      <c r="C41" s="1218">
        <v>253768</v>
      </c>
      <c r="D41"/>
      <c r="E41"/>
      <c r="F41"/>
      <c r="G41"/>
      <c r="H41"/>
      <c r="I41"/>
      <c r="J41"/>
      <c r="K41"/>
      <c r="L41"/>
      <c r="M41"/>
      <c r="N41"/>
      <c r="P41"/>
      <c r="Q41"/>
      <c r="R41"/>
      <c r="S41"/>
    </row>
    <row r="42" spans="1:19" ht="14.25" customHeight="1">
      <c r="A42" s="1216" t="s">
        <v>172</v>
      </c>
      <c r="B42" s="1217">
        <v>472654</v>
      </c>
      <c r="C42" s="1218">
        <v>191185</v>
      </c>
      <c r="D42"/>
      <c r="E42"/>
      <c r="F42"/>
      <c r="G42"/>
      <c r="H42"/>
      <c r="I42"/>
      <c r="J42"/>
      <c r="K42"/>
      <c r="L42"/>
      <c r="M42"/>
      <c r="N42"/>
      <c r="P42"/>
      <c r="Q42"/>
      <c r="R42"/>
      <c r="S42"/>
    </row>
    <row r="43" spans="1:19">
      <c r="A43" s="1216" t="s">
        <v>182</v>
      </c>
      <c r="B43" s="1217">
        <v>596995</v>
      </c>
      <c r="C43" s="1218">
        <v>219262</v>
      </c>
      <c r="D43"/>
      <c r="E43"/>
      <c r="F43"/>
      <c r="G43"/>
      <c r="H43"/>
      <c r="I43"/>
      <c r="J43"/>
      <c r="K43"/>
      <c r="L43"/>
      <c r="M43"/>
      <c r="N43"/>
      <c r="P43"/>
      <c r="Q43"/>
      <c r="R43"/>
      <c r="S43"/>
    </row>
    <row r="44" spans="1:19">
      <c r="A44" s="1216" t="s">
        <v>174</v>
      </c>
      <c r="B44" s="1217">
        <v>1193624</v>
      </c>
      <c r="C44" s="1218">
        <v>418031</v>
      </c>
      <c r="D44"/>
      <c r="E44"/>
      <c r="F44"/>
      <c r="G44"/>
      <c r="H44"/>
      <c r="I44"/>
      <c r="J44"/>
      <c r="K44"/>
      <c r="L44"/>
      <c r="M44"/>
      <c r="N44"/>
      <c r="P44"/>
      <c r="Q44"/>
      <c r="R44"/>
      <c r="S44"/>
    </row>
    <row r="45" spans="1:19">
      <c r="A45" s="1216" t="s">
        <v>469</v>
      </c>
      <c r="B45" s="1217">
        <v>42167</v>
      </c>
      <c r="C45" s="1218">
        <v>10774</v>
      </c>
      <c r="D45"/>
      <c r="E45"/>
      <c r="F45"/>
      <c r="G45"/>
      <c r="H45"/>
      <c r="I45"/>
      <c r="J45"/>
      <c r="K45"/>
      <c r="L45"/>
      <c r="M45"/>
      <c r="N45"/>
      <c r="P45"/>
      <c r="Q45"/>
      <c r="R45"/>
      <c r="S45"/>
    </row>
    <row r="46" spans="1:19">
      <c r="A46" s="1216" t="s">
        <v>180</v>
      </c>
      <c r="B46" s="1217">
        <v>2177495</v>
      </c>
      <c r="C46" s="1218">
        <v>560007</v>
      </c>
      <c r="D46"/>
      <c r="E46"/>
      <c r="F46"/>
      <c r="G46"/>
      <c r="H46"/>
      <c r="I46"/>
      <c r="J46"/>
      <c r="P46"/>
      <c r="Q46"/>
      <c r="R46"/>
      <c r="S46"/>
    </row>
    <row r="47" spans="1:19">
      <c r="A47" s="1216" t="s">
        <v>185</v>
      </c>
      <c r="B47" s="1217">
        <v>398322</v>
      </c>
      <c r="C47" s="1218">
        <v>129045</v>
      </c>
      <c r="D47"/>
      <c r="E47"/>
      <c r="F47"/>
      <c r="G47"/>
      <c r="H47"/>
      <c r="I47"/>
      <c r="J47"/>
      <c r="K47"/>
      <c r="P47"/>
      <c r="Q47"/>
      <c r="R47"/>
      <c r="S47"/>
    </row>
    <row r="48" spans="1:19" ht="14.25" customHeight="1">
      <c r="A48" s="1216" t="s">
        <v>473</v>
      </c>
      <c r="B48" s="1217">
        <v>101067</v>
      </c>
      <c r="C48" s="1218">
        <v>20613</v>
      </c>
      <c r="D48"/>
      <c r="E48"/>
      <c r="F48"/>
      <c r="G48"/>
      <c r="H48"/>
      <c r="I48"/>
      <c r="J48"/>
      <c r="K48"/>
      <c r="P48"/>
      <c r="Q48"/>
      <c r="R48"/>
      <c r="S48"/>
    </row>
    <row r="49" spans="1:19">
      <c r="A49" s="1216" t="s">
        <v>167</v>
      </c>
      <c r="B49" s="1217">
        <v>8296109</v>
      </c>
      <c r="C49" s="1218">
        <v>2103192</v>
      </c>
      <c r="D49"/>
      <c r="E49"/>
      <c r="F49"/>
      <c r="G49"/>
      <c r="H49"/>
      <c r="I49"/>
      <c r="J49"/>
      <c r="K49"/>
      <c r="P49"/>
      <c r="Q49"/>
      <c r="R49"/>
      <c r="S49"/>
    </row>
    <row r="50" spans="1:19">
      <c r="A50" s="1216" t="s">
        <v>474</v>
      </c>
      <c r="B50" s="1217">
        <v>422</v>
      </c>
      <c r="C50" s="1218">
        <v>230</v>
      </c>
      <c r="D50"/>
      <c r="E50"/>
      <c r="F50"/>
      <c r="G50"/>
      <c r="H50"/>
      <c r="I50"/>
      <c r="J50"/>
      <c r="K50"/>
      <c r="P50"/>
      <c r="Q50"/>
      <c r="R50"/>
      <c r="S50"/>
    </row>
    <row r="51" spans="1:19">
      <c r="A51" s="1216" t="s">
        <v>475</v>
      </c>
      <c r="B51" s="1217">
        <v>61216</v>
      </c>
      <c r="C51" s="1218">
        <v>76820</v>
      </c>
      <c r="D51"/>
      <c r="E51"/>
      <c r="F51"/>
      <c r="G51"/>
      <c r="H51"/>
      <c r="I51"/>
      <c r="J51"/>
      <c r="K51"/>
      <c r="P51"/>
      <c r="Q51"/>
      <c r="R51"/>
      <c r="S51"/>
    </row>
    <row r="52" spans="1:19">
      <c r="A52" s="1216" t="s">
        <v>176</v>
      </c>
      <c r="B52" s="1217">
        <v>4604277</v>
      </c>
      <c r="C52" s="1218">
        <v>1267409</v>
      </c>
      <c r="D52"/>
      <c r="E52"/>
      <c r="F52"/>
      <c r="G52"/>
      <c r="H52"/>
      <c r="I52"/>
      <c r="J52"/>
      <c r="K52"/>
      <c r="P52"/>
      <c r="Q52"/>
      <c r="R52"/>
      <c r="S52"/>
    </row>
    <row r="53" spans="1:19">
      <c r="A53" s="1216" t="s">
        <v>168</v>
      </c>
      <c r="B53" s="1217">
        <v>9183086</v>
      </c>
      <c r="C53" s="1218">
        <v>2421747</v>
      </c>
      <c r="D53"/>
      <c r="E53"/>
      <c r="F53"/>
      <c r="G53"/>
      <c r="H53"/>
      <c r="I53"/>
      <c r="J53"/>
      <c r="K53"/>
      <c r="P53"/>
      <c r="Q53"/>
      <c r="R53"/>
      <c r="S53"/>
    </row>
    <row r="54" spans="1:19">
      <c r="A54" s="1216" t="s">
        <v>418</v>
      </c>
      <c r="B54" s="1217">
        <v>9159281</v>
      </c>
      <c r="C54" s="1218">
        <v>3046710</v>
      </c>
      <c r="D54"/>
      <c r="E54"/>
      <c r="F54"/>
      <c r="G54"/>
      <c r="H54"/>
      <c r="I54"/>
      <c r="J54"/>
      <c r="K54"/>
      <c r="P54"/>
      <c r="Q54"/>
      <c r="R54"/>
      <c r="S54"/>
    </row>
    <row r="55" spans="1:19">
      <c r="A55" s="1216" t="s">
        <v>177</v>
      </c>
      <c r="B55" s="1217">
        <v>367062</v>
      </c>
      <c r="C55" s="1218">
        <v>215394</v>
      </c>
      <c r="D55"/>
      <c r="E55"/>
      <c r="F55"/>
      <c r="G55"/>
      <c r="H55"/>
      <c r="I55"/>
      <c r="J55"/>
      <c r="K55"/>
      <c r="P55"/>
      <c r="Q55"/>
      <c r="R55"/>
      <c r="S55"/>
    </row>
    <row r="56" spans="1:19">
      <c r="A56" s="1216" t="s">
        <v>186</v>
      </c>
      <c r="B56" s="1217">
        <v>129338</v>
      </c>
      <c r="C56" s="1218">
        <v>26352</v>
      </c>
      <c r="D56"/>
      <c r="E56"/>
      <c r="F56"/>
      <c r="G56"/>
      <c r="H56"/>
      <c r="I56"/>
      <c r="J56"/>
      <c r="K56"/>
      <c r="P56"/>
      <c r="Q56"/>
      <c r="R56"/>
      <c r="S56"/>
    </row>
    <row r="57" spans="1:19">
      <c r="A57" s="1216" t="s">
        <v>173</v>
      </c>
      <c r="B57" s="1217">
        <v>6211480</v>
      </c>
      <c r="C57" s="1218">
        <v>1044420</v>
      </c>
      <c r="D57"/>
      <c r="E57"/>
      <c r="F57"/>
      <c r="G57"/>
      <c r="H57"/>
      <c r="I57"/>
      <c r="J57"/>
      <c r="K57"/>
      <c r="P57"/>
      <c r="Q57"/>
      <c r="R57"/>
      <c r="S57"/>
    </row>
    <row r="58" spans="1:19">
      <c r="A58" s="1216" t="s">
        <v>313</v>
      </c>
      <c r="B58" s="1217">
        <v>1329910</v>
      </c>
      <c r="C58" s="1218">
        <v>375809</v>
      </c>
      <c r="D58"/>
      <c r="E58"/>
      <c r="F58"/>
      <c r="G58"/>
      <c r="H58"/>
      <c r="I58"/>
      <c r="J58"/>
      <c r="K58"/>
      <c r="P58"/>
      <c r="Q58"/>
      <c r="R58"/>
      <c r="S58"/>
    </row>
    <row r="59" spans="1:19">
      <c r="A59" s="1216" t="s">
        <v>479</v>
      </c>
      <c r="B59" s="1217">
        <v>36003</v>
      </c>
      <c r="C59" s="1218">
        <v>6532</v>
      </c>
      <c r="D59"/>
      <c r="E59"/>
      <c r="F59"/>
      <c r="G59"/>
      <c r="H59"/>
      <c r="I59"/>
      <c r="J59"/>
      <c r="K59"/>
      <c r="P59"/>
      <c r="Q59"/>
      <c r="R59"/>
      <c r="S59"/>
    </row>
    <row r="60" spans="1:19">
      <c r="A60" s="1216" t="s">
        <v>452</v>
      </c>
      <c r="B60" s="1217">
        <v>51860</v>
      </c>
      <c r="C60" s="1218">
        <v>20500</v>
      </c>
      <c r="D60"/>
      <c r="E60"/>
      <c r="F60"/>
      <c r="G60"/>
      <c r="H60"/>
      <c r="I60"/>
      <c r="J60"/>
      <c r="K60"/>
      <c r="P60"/>
      <c r="Q60"/>
      <c r="R60"/>
      <c r="S60"/>
    </row>
    <row r="61" spans="1:19">
      <c r="A61" s="1216" t="s">
        <v>470</v>
      </c>
      <c r="B61" s="1217">
        <v>192879</v>
      </c>
      <c r="C61" s="1218">
        <v>69602</v>
      </c>
      <c r="D61"/>
      <c r="E61"/>
      <c r="F61"/>
      <c r="G61"/>
      <c r="H61"/>
      <c r="I61"/>
      <c r="J61"/>
      <c r="K61"/>
      <c r="P61"/>
      <c r="Q61"/>
      <c r="R61"/>
      <c r="S61"/>
    </row>
    <row r="62" spans="1:19">
      <c r="A62" s="1216" t="s">
        <v>480</v>
      </c>
      <c r="B62" s="1217">
        <v>36157</v>
      </c>
      <c r="C62" s="1218">
        <v>50050</v>
      </c>
      <c r="D62"/>
      <c r="E62"/>
      <c r="F62"/>
      <c r="G62"/>
      <c r="H62"/>
      <c r="I62"/>
      <c r="J62"/>
      <c r="K62"/>
      <c r="P62"/>
      <c r="Q62"/>
      <c r="R62"/>
      <c r="S62"/>
    </row>
    <row r="63" spans="1:19">
      <c r="A63" s="1216" t="s">
        <v>184</v>
      </c>
      <c r="B63" s="1217">
        <v>970410</v>
      </c>
      <c r="C63" s="1218">
        <v>358730</v>
      </c>
      <c r="D63"/>
      <c r="E63"/>
      <c r="F63"/>
      <c r="G63"/>
      <c r="H63"/>
      <c r="I63"/>
      <c r="J63"/>
      <c r="K63"/>
      <c r="P63"/>
      <c r="Q63"/>
      <c r="R63"/>
      <c r="S63"/>
    </row>
    <row r="64" spans="1:19">
      <c r="A64" s="1216" t="s">
        <v>481</v>
      </c>
      <c r="B64" s="1217">
        <v>76751</v>
      </c>
      <c r="C64" s="1218">
        <v>19602</v>
      </c>
      <c r="D64"/>
      <c r="E64"/>
      <c r="F64"/>
      <c r="G64"/>
      <c r="H64"/>
      <c r="I64"/>
      <c r="J64"/>
      <c r="K64"/>
      <c r="P64"/>
      <c r="Q64"/>
      <c r="R64"/>
      <c r="S64"/>
    </row>
    <row r="65" spans="1:19">
      <c r="A65" s="1216" t="s">
        <v>188</v>
      </c>
      <c r="B65" s="1217">
        <v>311087</v>
      </c>
      <c r="C65" s="1218">
        <v>67791</v>
      </c>
      <c r="D65"/>
      <c r="E65"/>
      <c r="F65"/>
      <c r="G65"/>
      <c r="H65"/>
      <c r="I65"/>
      <c r="J65"/>
      <c r="K65"/>
      <c r="P65"/>
      <c r="Q65"/>
      <c r="R65"/>
      <c r="S65"/>
    </row>
    <row r="66" spans="1:19">
      <c r="A66" s="1216" t="s">
        <v>453</v>
      </c>
      <c r="B66" s="1217">
        <v>502286</v>
      </c>
      <c r="C66" s="1218">
        <v>182927</v>
      </c>
      <c r="D66"/>
      <c r="E66"/>
      <c r="F66"/>
      <c r="G66"/>
      <c r="H66"/>
      <c r="I66"/>
      <c r="J66"/>
      <c r="K66"/>
      <c r="P66"/>
      <c r="Q66"/>
      <c r="R66"/>
      <c r="S66"/>
    </row>
    <row r="67" spans="1:19">
      <c r="A67" s="1216" t="s">
        <v>471</v>
      </c>
      <c r="B67" s="1217">
        <v>192508</v>
      </c>
      <c r="C67" s="1218">
        <v>48604</v>
      </c>
      <c r="D67"/>
      <c r="E67"/>
      <c r="F67"/>
      <c r="G67"/>
      <c r="H67"/>
      <c r="I67"/>
      <c r="J67"/>
      <c r="K67"/>
      <c r="P67"/>
      <c r="Q67"/>
      <c r="R67"/>
      <c r="S67"/>
    </row>
    <row r="68" spans="1:19">
      <c r="A68" s="1216" t="s">
        <v>169</v>
      </c>
      <c r="B68" s="1217">
        <v>18917009</v>
      </c>
      <c r="C68" s="1218">
        <v>5392903</v>
      </c>
      <c r="D68"/>
      <c r="E68"/>
      <c r="F68"/>
      <c r="G68"/>
      <c r="H68"/>
      <c r="I68"/>
      <c r="J68"/>
      <c r="K68"/>
      <c r="P68"/>
      <c r="Q68"/>
      <c r="R68"/>
      <c r="S68"/>
    </row>
    <row r="69" spans="1:19">
      <c r="A69" s="1216" t="s">
        <v>405</v>
      </c>
      <c r="B69" s="1217">
        <v>152233</v>
      </c>
      <c r="C69" s="1218">
        <v>16339</v>
      </c>
      <c r="D69"/>
      <c r="E69"/>
      <c r="F69"/>
      <c r="G69"/>
      <c r="H69"/>
      <c r="I69"/>
      <c r="J69"/>
      <c r="K69"/>
      <c r="P69"/>
      <c r="Q69"/>
      <c r="R69"/>
      <c r="S69"/>
    </row>
    <row r="70" spans="1:19">
      <c r="A70" s="1216" t="s">
        <v>326</v>
      </c>
      <c r="B70" s="1217">
        <v>3321167</v>
      </c>
      <c r="C70" s="1218">
        <v>671958</v>
      </c>
      <c r="D70"/>
      <c r="E70"/>
      <c r="F70"/>
      <c r="G70"/>
      <c r="H70"/>
      <c r="I70"/>
      <c r="J70"/>
      <c r="K70"/>
      <c r="P70"/>
      <c r="Q70"/>
      <c r="R70"/>
      <c r="S70"/>
    </row>
    <row r="71" spans="1:19">
      <c r="A71" s="1216" t="s">
        <v>171</v>
      </c>
      <c r="B71" s="1217">
        <v>3283425</v>
      </c>
      <c r="C71" s="1218">
        <v>880758</v>
      </c>
      <c r="D71"/>
      <c r="E71"/>
      <c r="F71"/>
      <c r="G71"/>
      <c r="H71"/>
      <c r="I71"/>
      <c r="J71"/>
      <c r="K71"/>
      <c r="P71"/>
      <c r="Q71"/>
      <c r="R71"/>
      <c r="S71"/>
    </row>
    <row r="72" spans="1:19">
      <c r="A72" s="1216" t="s">
        <v>187</v>
      </c>
      <c r="B72" s="1217">
        <v>486034</v>
      </c>
      <c r="C72" s="1218">
        <v>185947</v>
      </c>
      <c r="D72"/>
      <c r="E72"/>
      <c r="F72"/>
      <c r="G72"/>
      <c r="H72"/>
      <c r="I72"/>
      <c r="J72"/>
      <c r="K72"/>
      <c r="P72"/>
      <c r="Q72"/>
      <c r="R72"/>
      <c r="S72"/>
    </row>
    <row r="73" spans="1:19">
      <c r="A73" s="1216" t="s">
        <v>482</v>
      </c>
      <c r="B73" s="1217">
        <v>3561</v>
      </c>
      <c r="C73" s="1218">
        <v>795</v>
      </c>
      <c r="D73"/>
      <c r="E73"/>
      <c r="F73"/>
      <c r="G73"/>
      <c r="H73"/>
      <c r="I73"/>
      <c r="J73"/>
      <c r="K73"/>
    </row>
    <row r="74" spans="1:19">
      <c r="A74" s="1216" t="s">
        <v>181</v>
      </c>
      <c r="B74" s="1217">
        <v>1363871</v>
      </c>
      <c r="C74" s="1218">
        <v>342541</v>
      </c>
      <c r="D74"/>
      <c r="E74"/>
      <c r="F74"/>
      <c r="G74"/>
      <c r="H74"/>
      <c r="I74"/>
      <c r="J74"/>
      <c r="K74"/>
    </row>
    <row r="75" spans="1:19">
      <c r="A75" s="1216" t="s">
        <v>327</v>
      </c>
      <c r="B75" s="1217">
        <v>1229041</v>
      </c>
      <c r="C75" s="1218">
        <v>378620</v>
      </c>
      <c r="D75"/>
      <c r="E75"/>
      <c r="F75"/>
      <c r="G75"/>
      <c r="H75"/>
      <c r="I75"/>
      <c r="J75"/>
      <c r="K75"/>
    </row>
    <row r="76" spans="1:19">
      <c r="A76" s="1216" t="s">
        <v>472</v>
      </c>
      <c r="B76" s="1217">
        <v>286425</v>
      </c>
      <c r="C76" s="1218">
        <v>38876</v>
      </c>
      <c r="D76"/>
      <c r="E76"/>
      <c r="F76"/>
      <c r="G76"/>
      <c r="H76"/>
      <c r="I76"/>
      <c r="J76"/>
      <c r="K76"/>
    </row>
    <row r="77" spans="1:19">
      <c r="A77" s="1216" t="s">
        <v>170</v>
      </c>
      <c r="B77" s="1217">
        <v>2764002</v>
      </c>
      <c r="C77" s="1218">
        <v>662752</v>
      </c>
      <c r="D77"/>
      <c r="E77"/>
      <c r="F77"/>
      <c r="G77"/>
      <c r="H77"/>
      <c r="I77"/>
      <c r="J77"/>
      <c r="K77"/>
    </row>
    <row r="78" spans="1:19">
      <c r="A78" s="1216" t="s">
        <v>425</v>
      </c>
      <c r="B78" s="1217">
        <v>86302</v>
      </c>
      <c r="C78" s="1218">
        <v>24617</v>
      </c>
      <c r="D78"/>
      <c r="E78"/>
      <c r="F78"/>
      <c r="G78"/>
      <c r="H78"/>
      <c r="I78"/>
      <c r="J78"/>
      <c r="K78"/>
    </row>
    <row r="79" spans="1:19">
      <c r="A79" s="1216" t="s">
        <v>179</v>
      </c>
      <c r="B79" s="1217">
        <v>881575</v>
      </c>
      <c r="C79" s="1218">
        <v>254938</v>
      </c>
      <c r="D79"/>
      <c r="E79"/>
      <c r="F79"/>
      <c r="G79"/>
      <c r="H79"/>
      <c r="I79"/>
      <c r="J79"/>
      <c r="K79"/>
    </row>
    <row r="80" spans="1:19">
      <c r="A80" s="1216" t="s">
        <v>175</v>
      </c>
      <c r="B80" s="1217">
        <v>6950441</v>
      </c>
      <c r="C80" s="1218">
        <v>1567289</v>
      </c>
      <c r="D80"/>
      <c r="E80"/>
      <c r="F80"/>
      <c r="G80"/>
      <c r="H80"/>
      <c r="I80"/>
      <c r="J80"/>
      <c r="K80"/>
    </row>
    <row r="81" spans="1:11">
      <c r="A81" s="1216" t="s">
        <v>166</v>
      </c>
      <c r="B81" s="1217">
        <v>27491203</v>
      </c>
      <c r="C81" s="1218">
        <v>7067963</v>
      </c>
      <c r="D81"/>
      <c r="E81"/>
      <c r="F81"/>
      <c r="G81"/>
      <c r="H81"/>
      <c r="I81"/>
      <c r="J81"/>
      <c r="K81"/>
    </row>
    <row r="82" spans="1:11">
      <c r="A82" s="1216" t="s">
        <v>483</v>
      </c>
      <c r="B82" s="1217">
        <v>35645</v>
      </c>
      <c r="C82" s="1218">
        <v>80286</v>
      </c>
      <c r="D82"/>
      <c r="E82"/>
      <c r="F82"/>
      <c r="G82"/>
      <c r="H82"/>
      <c r="I82"/>
      <c r="J82"/>
      <c r="K82"/>
    </row>
    <row r="83" spans="1:11">
      <c r="A83" s="1216" t="s">
        <v>476</v>
      </c>
      <c r="B83" s="1217">
        <v>24655</v>
      </c>
      <c r="C83" s="1218">
        <v>7940</v>
      </c>
      <c r="D83"/>
      <c r="E83"/>
      <c r="F83"/>
      <c r="G83"/>
      <c r="H83"/>
      <c r="I83"/>
      <c r="J83"/>
      <c r="K83"/>
    </row>
    <row r="84" spans="1:11">
      <c r="A84" s="1219" t="s">
        <v>468</v>
      </c>
      <c r="B84" s="1220">
        <v>117257673</v>
      </c>
      <c r="C84" s="1221">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73" customWidth="1"/>
    <col min="2" max="2" width="12.28515625" style="1073" bestFit="1" customWidth="1"/>
    <col min="3" max="3" width="10.140625" style="1073" customWidth="1"/>
    <col min="4" max="4" width="9.140625" style="1073"/>
    <col min="5" max="5" width="6" style="1073" customWidth="1"/>
    <col min="6" max="6" width="16.7109375" style="1073" customWidth="1"/>
    <col min="7" max="7" width="11.28515625" style="1073" customWidth="1"/>
    <col min="8" max="8" width="10.42578125" style="1073" customWidth="1"/>
    <col min="9" max="9" width="9.140625" style="1073"/>
    <col min="10" max="10" width="3.5703125" style="1073" customWidth="1"/>
    <col min="11" max="11" width="18" style="1073" customWidth="1"/>
    <col min="12" max="12" width="11.7109375" style="1073" customWidth="1"/>
    <col min="13" max="13" width="12.28515625" style="1073" customWidth="1"/>
    <col min="14" max="14" width="10.42578125" style="1073" customWidth="1"/>
    <col min="15" max="15" width="3.85546875" style="1073" customWidth="1"/>
    <col min="16" max="16" width="22.5703125" style="1073" customWidth="1"/>
    <col min="17" max="17" width="11.28515625" style="1073" customWidth="1"/>
    <col min="18" max="18" width="10.28515625" style="1073" customWidth="1"/>
    <col min="19" max="19" width="10" style="1073" customWidth="1"/>
    <col min="20" max="255" width="9.140625" style="1073"/>
    <col min="256" max="256" width="4" style="1073" customWidth="1"/>
    <col min="257" max="257" width="15.140625" style="1073" customWidth="1"/>
    <col min="258" max="258" width="13.85546875" style="1073" customWidth="1"/>
    <col min="259" max="259" width="10.140625" style="1073" customWidth="1"/>
    <col min="260" max="260" width="9.140625" style="1073"/>
    <col min="261" max="261" width="3.42578125" style="1073" customWidth="1"/>
    <col min="262" max="262" width="19.5703125" style="1073" customWidth="1"/>
    <col min="263" max="263" width="12.28515625" style="1073" customWidth="1"/>
    <col min="264" max="264" width="10.42578125" style="1073" customWidth="1"/>
    <col min="265" max="265" width="9.140625" style="1073"/>
    <col min="266" max="266" width="3.5703125" style="1073" customWidth="1"/>
    <col min="267" max="267" width="16.42578125" style="1073" customWidth="1"/>
    <col min="268" max="268" width="11.7109375" style="1073" customWidth="1"/>
    <col min="269" max="269" width="10.140625" style="1073" customWidth="1"/>
    <col min="270" max="270" width="15.85546875" style="1073" customWidth="1"/>
    <col min="271" max="271" width="3.85546875" style="1073" customWidth="1"/>
    <col min="272" max="272" width="16.42578125" style="1073" customWidth="1"/>
    <col min="273" max="273" width="11.28515625" style="1073" customWidth="1"/>
    <col min="274" max="274" width="10.28515625" style="1073" customWidth="1"/>
    <col min="275" max="275" width="10" style="1073" customWidth="1"/>
    <col min="276" max="511" width="9.140625" style="1073"/>
    <col min="512" max="512" width="4" style="1073" customWidth="1"/>
    <col min="513" max="513" width="15.140625" style="1073" customWidth="1"/>
    <col min="514" max="514" width="13.85546875" style="1073" customWidth="1"/>
    <col min="515" max="515" width="10.140625" style="1073" customWidth="1"/>
    <col min="516" max="516" width="9.140625" style="1073"/>
    <col min="517" max="517" width="3.42578125" style="1073" customWidth="1"/>
    <col min="518" max="518" width="19.5703125" style="1073" customWidth="1"/>
    <col min="519" max="519" width="12.28515625" style="1073" customWidth="1"/>
    <col min="520" max="520" width="10.42578125" style="1073" customWidth="1"/>
    <col min="521" max="521" width="9.140625" style="1073"/>
    <col min="522" max="522" width="3.5703125" style="1073" customWidth="1"/>
    <col min="523" max="523" width="16.42578125" style="1073" customWidth="1"/>
    <col min="524" max="524" width="11.7109375" style="1073" customWidth="1"/>
    <col min="525" max="525" width="10.140625" style="1073" customWidth="1"/>
    <col min="526" max="526" width="15.85546875" style="1073" customWidth="1"/>
    <col min="527" max="527" width="3.85546875" style="1073" customWidth="1"/>
    <col min="528" max="528" width="16.42578125" style="1073" customWidth="1"/>
    <col min="529" max="529" width="11.28515625" style="1073" customWidth="1"/>
    <col min="530" max="530" width="10.28515625" style="1073" customWidth="1"/>
    <col min="531" max="531" width="10" style="1073" customWidth="1"/>
    <col min="532" max="767" width="9.140625" style="1073"/>
    <col min="768" max="768" width="4" style="1073" customWidth="1"/>
    <col min="769" max="769" width="15.140625" style="1073" customWidth="1"/>
    <col min="770" max="770" width="13.85546875" style="1073" customWidth="1"/>
    <col min="771" max="771" width="10.140625" style="1073" customWidth="1"/>
    <col min="772" max="772" width="9.140625" style="1073"/>
    <col min="773" max="773" width="3.42578125" style="1073" customWidth="1"/>
    <col min="774" max="774" width="19.5703125" style="1073" customWidth="1"/>
    <col min="775" max="775" width="12.28515625" style="1073" customWidth="1"/>
    <col min="776" max="776" width="10.42578125" style="1073" customWidth="1"/>
    <col min="777" max="777" width="9.140625" style="1073"/>
    <col min="778" max="778" width="3.5703125" style="1073" customWidth="1"/>
    <col min="779" max="779" width="16.42578125" style="1073" customWidth="1"/>
    <col min="780" max="780" width="11.7109375" style="1073" customWidth="1"/>
    <col min="781" max="781" width="10.140625" style="1073" customWidth="1"/>
    <col min="782" max="782" width="15.85546875" style="1073" customWidth="1"/>
    <col min="783" max="783" width="3.85546875" style="1073" customWidth="1"/>
    <col min="784" max="784" width="16.42578125" style="1073" customWidth="1"/>
    <col min="785" max="785" width="11.28515625" style="1073" customWidth="1"/>
    <col min="786" max="786" width="10.28515625" style="1073" customWidth="1"/>
    <col min="787" max="787" width="10" style="1073" customWidth="1"/>
    <col min="788" max="1023" width="9.140625" style="1073"/>
    <col min="1024" max="1024" width="4" style="1073" customWidth="1"/>
    <col min="1025" max="1025" width="15.140625" style="1073" customWidth="1"/>
    <col min="1026" max="1026" width="13.85546875" style="1073" customWidth="1"/>
    <col min="1027" max="1027" width="10.140625" style="1073" customWidth="1"/>
    <col min="1028" max="1028" width="9.140625" style="1073"/>
    <col min="1029" max="1029" width="3.42578125" style="1073" customWidth="1"/>
    <col min="1030" max="1030" width="19.5703125" style="1073" customWidth="1"/>
    <col min="1031" max="1031" width="12.28515625" style="1073" customWidth="1"/>
    <col min="1032" max="1032" width="10.42578125" style="1073" customWidth="1"/>
    <col min="1033" max="1033" width="9.140625" style="1073"/>
    <col min="1034" max="1034" width="3.5703125" style="1073" customWidth="1"/>
    <col min="1035" max="1035" width="16.42578125" style="1073" customWidth="1"/>
    <col min="1036" max="1036" width="11.7109375" style="1073" customWidth="1"/>
    <col min="1037" max="1037" width="10.140625" style="1073" customWidth="1"/>
    <col min="1038" max="1038" width="15.85546875" style="1073" customWidth="1"/>
    <col min="1039" max="1039" width="3.85546875" style="1073" customWidth="1"/>
    <col min="1040" max="1040" width="16.42578125" style="1073" customWidth="1"/>
    <col min="1041" max="1041" width="11.28515625" style="1073" customWidth="1"/>
    <col min="1042" max="1042" width="10.28515625" style="1073" customWidth="1"/>
    <col min="1043" max="1043" width="10" style="1073" customWidth="1"/>
    <col min="1044" max="1279" width="9.140625" style="1073"/>
    <col min="1280" max="1280" width="4" style="1073" customWidth="1"/>
    <col min="1281" max="1281" width="15.140625" style="1073" customWidth="1"/>
    <col min="1282" max="1282" width="13.85546875" style="1073" customWidth="1"/>
    <col min="1283" max="1283" width="10.140625" style="1073" customWidth="1"/>
    <col min="1284" max="1284" width="9.140625" style="1073"/>
    <col min="1285" max="1285" width="3.42578125" style="1073" customWidth="1"/>
    <col min="1286" max="1286" width="19.5703125" style="1073" customWidth="1"/>
    <col min="1287" max="1287" width="12.28515625" style="1073" customWidth="1"/>
    <col min="1288" max="1288" width="10.42578125" style="1073" customWidth="1"/>
    <col min="1289" max="1289" width="9.140625" style="1073"/>
    <col min="1290" max="1290" width="3.5703125" style="1073" customWidth="1"/>
    <col min="1291" max="1291" width="16.42578125" style="1073" customWidth="1"/>
    <col min="1292" max="1292" width="11.7109375" style="1073" customWidth="1"/>
    <col min="1293" max="1293" width="10.140625" style="1073" customWidth="1"/>
    <col min="1294" max="1294" width="15.85546875" style="1073" customWidth="1"/>
    <col min="1295" max="1295" width="3.85546875" style="1073" customWidth="1"/>
    <col min="1296" max="1296" width="16.42578125" style="1073" customWidth="1"/>
    <col min="1297" max="1297" width="11.28515625" style="1073" customWidth="1"/>
    <col min="1298" max="1298" width="10.28515625" style="1073" customWidth="1"/>
    <col min="1299" max="1299" width="10" style="1073" customWidth="1"/>
    <col min="1300" max="1535" width="9.140625" style="1073"/>
    <col min="1536" max="1536" width="4" style="1073" customWidth="1"/>
    <col min="1537" max="1537" width="15.140625" style="1073" customWidth="1"/>
    <col min="1538" max="1538" width="13.85546875" style="1073" customWidth="1"/>
    <col min="1539" max="1539" width="10.140625" style="1073" customWidth="1"/>
    <col min="1540" max="1540" width="9.140625" style="1073"/>
    <col min="1541" max="1541" width="3.42578125" style="1073" customWidth="1"/>
    <col min="1542" max="1542" width="19.5703125" style="1073" customWidth="1"/>
    <col min="1543" max="1543" width="12.28515625" style="1073" customWidth="1"/>
    <col min="1544" max="1544" width="10.42578125" style="1073" customWidth="1"/>
    <col min="1545" max="1545" width="9.140625" style="1073"/>
    <col min="1546" max="1546" width="3.5703125" style="1073" customWidth="1"/>
    <col min="1547" max="1547" width="16.42578125" style="1073" customWidth="1"/>
    <col min="1548" max="1548" width="11.7109375" style="1073" customWidth="1"/>
    <col min="1549" max="1549" width="10.140625" style="1073" customWidth="1"/>
    <col min="1550" max="1550" width="15.85546875" style="1073" customWidth="1"/>
    <col min="1551" max="1551" width="3.85546875" style="1073" customWidth="1"/>
    <col min="1552" max="1552" width="16.42578125" style="1073" customWidth="1"/>
    <col min="1553" max="1553" width="11.28515625" style="1073" customWidth="1"/>
    <col min="1554" max="1554" width="10.28515625" style="1073" customWidth="1"/>
    <col min="1555" max="1555" width="10" style="1073" customWidth="1"/>
    <col min="1556" max="1791" width="9.140625" style="1073"/>
    <col min="1792" max="1792" width="4" style="1073" customWidth="1"/>
    <col min="1793" max="1793" width="15.140625" style="1073" customWidth="1"/>
    <col min="1794" max="1794" width="13.85546875" style="1073" customWidth="1"/>
    <col min="1795" max="1795" width="10.140625" style="1073" customWidth="1"/>
    <col min="1796" max="1796" width="9.140625" style="1073"/>
    <col min="1797" max="1797" width="3.42578125" style="1073" customWidth="1"/>
    <col min="1798" max="1798" width="19.5703125" style="1073" customWidth="1"/>
    <col min="1799" max="1799" width="12.28515625" style="1073" customWidth="1"/>
    <col min="1800" max="1800" width="10.42578125" style="1073" customWidth="1"/>
    <col min="1801" max="1801" width="9.140625" style="1073"/>
    <col min="1802" max="1802" width="3.5703125" style="1073" customWidth="1"/>
    <col min="1803" max="1803" width="16.42578125" style="1073" customWidth="1"/>
    <col min="1804" max="1804" width="11.7109375" style="1073" customWidth="1"/>
    <col min="1805" max="1805" width="10.140625" style="1073" customWidth="1"/>
    <col min="1806" max="1806" width="15.85546875" style="1073" customWidth="1"/>
    <col min="1807" max="1807" width="3.85546875" style="1073" customWidth="1"/>
    <col min="1808" max="1808" width="16.42578125" style="1073" customWidth="1"/>
    <col min="1809" max="1809" width="11.28515625" style="1073" customWidth="1"/>
    <col min="1810" max="1810" width="10.28515625" style="1073" customWidth="1"/>
    <col min="1811" max="1811" width="10" style="1073" customWidth="1"/>
    <col min="1812" max="2047" width="9.140625" style="1073"/>
    <col min="2048" max="2048" width="4" style="1073" customWidth="1"/>
    <col min="2049" max="2049" width="15.140625" style="1073" customWidth="1"/>
    <col min="2050" max="2050" width="13.85546875" style="1073" customWidth="1"/>
    <col min="2051" max="2051" width="10.140625" style="1073" customWidth="1"/>
    <col min="2052" max="2052" width="9.140625" style="1073"/>
    <col min="2053" max="2053" width="3.42578125" style="1073" customWidth="1"/>
    <col min="2054" max="2054" width="19.5703125" style="1073" customWidth="1"/>
    <col min="2055" max="2055" width="12.28515625" style="1073" customWidth="1"/>
    <col min="2056" max="2056" width="10.42578125" style="1073" customWidth="1"/>
    <col min="2057" max="2057" width="9.140625" style="1073"/>
    <col min="2058" max="2058" width="3.5703125" style="1073" customWidth="1"/>
    <col min="2059" max="2059" width="16.42578125" style="1073" customWidth="1"/>
    <col min="2060" max="2060" width="11.7109375" style="1073" customWidth="1"/>
    <col min="2061" max="2061" width="10.140625" style="1073" customWidth="1"/>
    <col min="2062" max="2062" width="15.85546875" style="1073" customWidth="1"/>
    <col min="2063" max="2063" width="3.85546875" style="1073" customWidth="1"/>
    <col min="2064" max="2064" width="16.42578125" style="1073" customWidth="1"/>
    <col min="2065" max="2065" width="11.28515625" style="1073" customWidth="1"/>
    <col min="2066" max="2066" width="10.28515625" style="1073" customWidth="1"/>
    <col min="2067" max="2067" width="10" style="1073" customWidth="1"/>
    <col min="2068" max="2303" width="9.140625" style="1073"/>
    <col min="2304" max="2304" width="4" style="1073" customWidth="1"/>
    <col min="2305" max="2305" width="15.140625" style="1073" customWidth="1"/>
    <col min="2306" max="2306" width="13.85546875" style="1073" customWidth="1"/>
    <col min="2307" max="2307" width="10.140625" style="1073" customWidth="1"/>
    <col min="2308" max="2308" width="9.140625" style="1073"/>
    <col min="2309" max="2309" width="3.42578125" style="1073" customWidth="1"/>
    <col min="2310" max="2310" width="19.5703125" style="1073" customWidth="1"/>
    <col min="2311" max="2311" width="12.28515625" style="1073" customWidth="1"/>
    <col min="2312" max="2312" width="10.42578125" style="1073" customWidth="1"/>
    <col min="2313" max="2313" width="9.140625" style="1073"/>
    <col min="2314" max="2314" width="3.5703125" style="1073" customWidth="1"/>
    <col min="2315" max="2315" width="16.42578125" style="1073" customWidth="1"/>
    <col min="2316" max="2316" width="11.7109375" style="1073" customWidth="1"/>
    <col min="2317" max="2317" width="10.140625" style="1073" customWidth="1"/>
    <col min="2318" max="2318" width="15.85546875" style="1073" customWidth="1"/>
    <col min="2319" max="2319" width="3.85546875" style="1073" customWidth="1"/>
    <col min="2320" max="2320" width="16.42578125" style="1073" customWidth="1"/>
    <col min="2321" max="2321" width="11.28515625" style="1073" customWidth="1"/>
    <col min="2322" max="2322" width="10.28515625" style="1073" customWidth="1"/>
    <col min="2323" max="2323" width="10" style="1073" customWidth="1"/>
    <col min="2324" max="2559" width="9.140625" style="1073"/>
    <col min="2560" max="2560" width="4" style="1073" customWidth="1"/>
    <col min="2561" max="2561" width="15.140625" style="1073" customWidth="1"/>
    <col min="2562" max="2562" width="13.85546875" style="1073" customWidth="1"/>
    <col min="2563" max="2563" width="10.140625" style="1073" customWidth="1"/>
    <col min="2564" max="2564" width="9.140625" style="1073"/>
    <col min="2565" max="2565" width="3.42578125" style="1073" customWidth="1"/>
    <col min="2566" max="2566" width="19.5703125" style="1073" customWidth="1"/>
    <col min="2567" max="2567" width="12.28515625" style="1073" customWidth="1"/>
    <col min="2568" max="2568" width="10.42578125" style="1073" customWidth="1"/>
    <col min="2569" max="2569" width="9.140625" style="1073"/>
    <col min="2570" max="2570" width="3.5703125" style="1073" customWidth="1"/>
    <col min="2571" max="2571" width="16.42578125" style="1073" customWidth="1"/>
    <col min="2572" max="2572" width="11.7109375" style="1073" customWidth="1"/>
    <col min="2573" max="2573" width="10.140625" style="1073" customWidth="1"/>
    <col min="2574" max="2574" width="15.85546875" style="1073" customWidth="1"/>
    <col min="2575" max="2575" width="3.85546875" style="1073" customWidth="1"/>
    <col min="2576" max="2576" width="16.42578125" style="1073" customWidth="1"/>
    <col min="2577" max="2577" width="11.28515625" style="1073" customWidth="1"/>
    <col min="2578" max="2578" width="10.28515625" style="1073" customWidth="1"/>
    <col min="2579" max="2579" width="10" style="1073" customWidth="1"/>
    <col min="2580" max="2815" width="9.140625" style="1073"/>
    <col min="2816" max="2816" width="4" style="1073" customWidth="1"/>
    <col min="2817" max="2817" width="15.140625" style="1073" customWidth="1"/>
    <col min="2818" max="2818" width="13.85546875" style="1073" customWidth="1"/>
    <col min="2819" max="2819" width="10.140625" style="1073" customWidth="1"/>
    <col min="2820" max="2820" width="9.140625" style="1073"/>
    <col min="2821" max="2821" width="3.42578125" style="1073" customWidth="1"/>
    <col min="2822" max="2822" width="19.5703125" style="1073" customWidth="1"/>
    <col min="2823" max="2823" width="12.28515625" style="1073" customWidth="1"/>
    <col min="2824" max="2824" width="10.42578125" style="1073" customWidth="1"/>
    <col min="2825" max="2825" width="9.140625" style="1073"/>
    <col min="2826" max="2826" width="3.5703125" style="1073" customWidth="1"/>
    <col min="2827" max="2827" width="16.42578125" style="1073" customWidth="1"/>
    <col min="2828" max="2828" width="11.7109375" style="1073" customWidth="1"/>
    <col min="2829" max="2829" width="10.140625" style="1073" customWidth="1"/>
    <col min="2830" max="2830" width="15.85546875" style="1073" customWidth="1"/>
    <col min="2831" max="2831" width="3.85546875" style="1073" customWidth="1"/>
    <col min="2832" max="2832" width="16.42578125" style="1073" customWidth="1"/>
    <col min="2833" max="2833" width="11.28515625" style="1073" customWidth="1"/>
    <col min="2834" max="2834" width="10.28515625" style="1073" customWidth="1"/>
    <col min="2835" max="2835" width="10" style="1073" customWidth="1"/>
    <col min="2836" max="3071" width="9.140625" style="1073"/>
    <col min="3072" max="3072" width="4" style="1073" customWidth="1"/>
    <col min="3073" max="3073" width="15.140625" style="1073" customWidth="1"/>
    <col min="3074" max="3074" width="13.85546875" style="1073" customWidth="1"/>
    <col min="3075" max="3075" width="10.140625" style="1073" customWidth="1"/>
    <col min="3076" max="3076" width="9.140625" style="1073"/>
    <col min="3077" max="3077" width="3.42578125" style="1073" customWidth="1"/>
    <col min="3078" max="3078" width="19.5703125" style="1073" customWidth="1"/>
    <col min="3079" max="3079" width="12.28515625" style="1073" customWidth="1"/>
    <col min="3080" max="3080" width="10.42578125" style="1073" customWidth="1"/>
    <col min="3081" max="3081" width="9.140625" style="1073"/>
    <col min="3082" max="3082" width="3.5703125" style="1073" customWidth="1"/>
    <col min="3083" max="3083" width="16.42578125" style="1073" customWidth="1"/>
    <col min="3084" max="3084" width="11.7109375" style="1073" customWidth="1"/>
    <col min="3085" max="3085" width="10.140625" style="1073" customWidth="1"/>
    <col min="3086" max="3086" width="15.85546875" style="1073" customWidth="1"/>
    <col min="3087" max="3087" width="3.85546875" style="1073" customWidth="1"/>
    <col min="3088" max="3088" width="16.42578125" style="1073" customWidth="1"/>
    <col min="3089" max="3089" width="11.28515625" style="1073" customWidth="1"/>
    <col min="3090" max="3090" width="10.28515625" style="1073" customWidth="1"/>
    <col min="3091" max="3091" width="10" style="1073" customWidth="1"/>
    <col min="3092" max="3327" width="9.140625" style="1073"/>
    <col min="3328" max="3328" width="4" style="1073" customWidth="1"/>
    <col min="3329" max="3329" width="15.140625" style="1073" customWidth="1"/>
    <col min="3330" max="3330" width="13.85546875" style="1073" customWidth="1"/>
    <col min="3331" max="3331" width="10.140625" style="1073" customWidth="1"/>
    <col min="3332" max="3332" width="9.140625" style="1073"/>
    <col min="3333" max="3333" width="3.42578125" style="1073" customWidth="1"/>
    <col min="3334" max="3334" width="19.5703125" style="1073" customWidth="1"/>
    <col min="3335" max="3335" width="12.28515625" style="1073" customWidth="1"/>
    <col min="3336" max="3336" width="10.42578125" style="1073" customWidth="1"/>
    <col min="3337" max="3337" width="9.140625" style="1073"/>
    <col min="3338" max="3338" width="3.5703125" style="1073" customWidth="1"/>
    <col min="3339" max="3339" width="16.42578125" style="1073" customWidth="1"/>
    <col min="3340" max="3340" width="11.7109375" style="1073" customWidth="1"/>
    <col min="3341" max="3341" width="10.140625" style="1073" customWidth="1"/>
    <col min="3342" max="3342" width="15.85546875" style="1073" customWidth="1"/>
    <col min="3343" max="3343" width="3.85546875" style="1073" customWidth="1"/>
    <col min="3344" max="3344" width="16.42578125" style="1073" customWidth="1"/>
    <col min="3345" max="3345" width="11.28515625" style="1073" customWidth="1"/>
    <col min="3346" max="3346" width="10.28515625" style="1073" customWidth="1"/>
    <col min="3347" max="3347" width="10" style="1073" customWidth="1"/>
    <col min="3348" max="3583" width="9.140625" style="1073"/>
    <col min="3584" max="3584" width="4" style="1073" customWidth="1"/>
    <col min="3585" max="3585" width="15.140625" style="1073" customWidth="1"/>
    <col min="3586" max="3586" width="13.85546875" style="1073" customWidth="1"/>
    <col min="3587" max="3587" width="10.140625" style="1073" customWidth="1"/>
    <col min="3588" max="3588" width="9.140625" style="1073"/>
    <col min="3589" max="3589" width="3.42578125" style="1073" customWidth="1"/>
    <col min="3590" max="3590" width="19.5703125" style="1073" customWidth="1"/>
    <col min="3591" max="3591" width="12.28515625" style="1073" customWidth="1"/>
    <col min="3592" max="3592" width="10.42578125" style="1073" customWidth="1"/>
    <col min="3593" max="3593" width="9.140625" style="1073"/>
    <col min="3594" max="3594" width="3.5703125" style="1073" customWidth="1"/>
    <col min="3595" max="3595" width="16.42578125" style="1073" customWidth="1"/>
    <col min="3596" max="3596" width="11.7109375" style="1073" customWidth="1"/>
    <col min="3597" max="3597" width="10.140625" style="1073" customWidth="1"/>
    <col min="3598" max="3598" width="15.85546875" style="1073" customWidth="1"/>
    <col min="3599" max="3599" width="3.85546875" style="1073" customWidth="1"/>
    <col min="3600" max="3600" width="16.42578125" style="1073" customWidth="1"/>
    <col min="3601" max="3601" width="11.28515625" style="1073" customWidth="1"/>
    <col min="3602" max="3602" width="10.28515625" style="1073" customWidth="1"/>
    <col min="3603" max="3603" width="10" style="1073" customWidth="1"/>
    <col min="3604" max="3839" width="9.140625" style="1073"/>
    <col min="3840" max="3840" width="4" style="1073" customWidth="1"/>
    <col min="3841" max="3841" width="15.140625" style="1073" customWidth="1"/>
    <col min="3842" max="3842" width="13.85546875" style="1073" customWidth="1"/>
    <col min="3843" max="3843" width="10.140625" style="1073" customWidth="1"/>
    <col min="3844" max="3844" width="9.140625" style="1073"/>
    <col min="3845" max="3845" width="3.42578125" style="1073" customWidth="1"/>
    <col min="3846" max="3846" width="19.5703125" style="1073" customWidth="1"/>
    <col min="3847" max="3847" width="12.28515625" style="1073" customWidth="1"/>
    <col min="3848" max="3848" width="10.42578125" style="1073" customWidth="1"/>
    <col min="3849" max="3849" width="9.140625" style="1073"/>
    <col min="3850" max="3850" width="3.5703125" style="1073" customWidth="1"/>
    <col min="3851" max="3851" width="16.42578125" style="1073" customWidth="1"/>
    <col min="3852" max="3852" width="11.7109375" style="1073" customWidth="1"/>
    <col min="3853" max="3853" width="10.140625" style="1073" customWidth="1"/>
    <col min="3854" max="3854" width="15.85546875" style="1073" customWidth="1"/>
    <col min="3855" max="3855" width="3.85546875" style="1073" customWidth="1"/>
    <col min="3856" max="3856" width="16.42578125" style="1073" customWidth="1"/>
    <col min="3857" max="3857" width="11.28515625" style="1073" customWidth="1"/>
    <col min="3858" max="3858" width="10.28515625" style="1073" customWidth="1"/>
    <col min="3859" max="3859" width="10" style="1073" customWidth="1"/>
    <col min="3860" max="4095" width="9.140625" style="1073"/>
    <col min="4096" max="4096" width="4" style="1073" customWidth="1"/>
    <col min="4097" max="4097" width="15.140625" style="1073" customWidth="1"/>
    <col min="4098" max="4098" width="13.85546875" style="1073" customWidth="1"/>
    <col min="4099" max="4099" width="10.140625" style="1073" customWidth="1"/>
    <col min="4100" max="4100" width="9.140625" style="1073"/>
    <col min="4101" max="4101" width="3.42578125" style="1073" customWidth="1"/>
    <col min="4102" max="4102" width="19.5703125" style="1073" customWidth="1"/>
    <col min="4103" max="4103" width="12.28515625" style="1073" customWidth="1"/>
    <col min="4104" max="4104" width="10.42578125" style="1073" customWidth="1"/>
    <col min="4105" max="4105" width="9.140625" style="1073"/>
    <col min="4106" max="4106" width="3.5703125" style="1073" customWidth="1"/>
    <col min="4107" max="4107" width="16.42578125" style="1073" customWidth="1"/>
    <col min="4108" max="4108" width="11.7109375" style="1073" customWidth="1"/>
    <col min="4109" max="4109" width="10.140625" style="1073" customWidth="1"/>
    <col min="4110" max="4110" width="15.85546875" style="1073" customWidth="1"/>
    <col min="4111" max="4111" width="3.85546875" style="1073" customWidth="1"/>
    <col min="4112" max="4112" width="16.42578125" style="1073" customWidth="1"/>
    <col min="4113" max="4113" width="11.28515625" style="1073" customWidth="1"/>
    <col min="4114" max="4114" width="10.28515625" style="1073" customWidth="1"/>
    <col min="4115" max="4115" width="10" style="1073" customWidth="1"/>
    <col min="4116" max="4351" width="9.140625" style="1073"/>
    <col min="4352" max="4352" width="4" style="1073" customWidth="1"/>
    <col min="4353" max="4353" width="15.140625" style="1073" customWidth="1"/>
    <col min="4354" max="4354" width="13.85546875" style="1073" customWidth="1"/>
    <col min="4355" max="4355" width="10.140625" style="1073" customWidth="1"/>
    <col min="4356" max="4356" width="9.140625" style="1073"/>
    <col min="4357" max="4357" width="3.42578125" style="1073" customWidth="1"/>
    <col min="4358" max="4358" width="19.5703125" style="1073" customWidth="1"/>
    <col min="4359" max="4359" width="12.28515625" style="1073" customWidth="1"/>
    <col min="4360" max="4360" width="10.42578125" style="1073" customWidth="1"/>
    <col min="4361" max="4361" width="9.140625" style="1073"/>
    <col min="4362" max="4362" width="3.5703125" style="1073" customWidth="1"/>
    <col min="4363" max="4363" width="16.42578125" style="1073" customWidth="1"/>
    <col min="4364" max="4364" width="11.7109375" style="1073" customWidth="1"/>
    <col min="4365" max="4365" width="10.140625" style="1073" customWidth="1"/>
    <col min="4366" max="4366" width="15.85546875" style="1073" customWidth="1"/>
    <col min="4367" max="4367" width="3.85546875" style="1073" customWidth="1"/>
    <col min="4368" max="4368" width="16.42578125" style="1073" customWidth="1"/>
    <col min="4369" max="4369" width="11.28515625" style="1073" customWidth="1"/>
    <col min="4370" max="4370" width="10.28515625" style="1073" customWidth="1"/>
    <col min="4371" max="4371" width="10" style="1073" customWidth="1"/>
    <col min="4372" max="4607" width="9.140625" style="1073"/>
    <col min="4608" max="4608" width="4" style="1073" customWidth="1"/>
    <col min="4609" max="4609" width="15.140625" style="1073" customWidth="1"/>
    <col min="4610" max="4610" width="13.85546875" style="1073" customWidth="1"/>
    <col min="4611" max="4611" width="10.140625" style="1073" customWidth="1"/>
    <col min="4612" max="4612" width="9.140625" style="1073"/>
    <col min="4613" max="4613" width="3.42578125" style="1073" customWidth="1"/>
    <col min="4614" max="4614" width="19.5703125" style="1073" customWidth="1"/>
    <col min="4615" max="4615" width="12.28515625" style="1073" customWidth="1"/>
    <col min="4616" max="4616" width="10.42578125" style="1073" customWidth="1"/>
    <col min="4617" max="4617" width="9.140625" style="1073"/>
    <col min="4618" max="4618" width="3.5703125" style="1073" customWidth="1"/>
    <col min="4619" max="4619" width="16.42578125" style="1073" customWidth="1"/>
    <col min="4620" max="4620" width="11.7109375" style="1073" customWidth="1"/>
    <col min="4621" max="4621" width="10.140625" style="1073" customWidth="1"/>
    <col min="4622" max="4622" width="15.85546875" style="1073" customWidth="1"/>
    <col min="4623" max="4623" width="3.85546875" style="1073" customWidth="1"/>
    <col min="4624" max="4624" width="16.42578125" style="1073" customWidth="1"/>
    <col min="4625" max="4625" width="11.28515625" style="1073" customWidth="1"/>
    <col min="4626" max="4626" width="10.28515625" style="1073" customWidth="1"/>
    <col min="4627" max="4627" width="10" style="1073" customWidth="1"/>
    <col min="4628" max="4863" width="9.140625" style="1073"/>
    <col min="4864" max="4864" width="4" style="1073" customWidth="1"/>
    <col min="4865" max="4865" width="15.140625" style="1073" customWidth="1"/>
    <col min="4866" max="4866" width="13.85546875" style="1073" customWidth="1"/>
    <col min="4867" max="4867" width="10.140625" style="1073" customWidth="1"/>
    <col min="4868" max="4868" width="9.140625" style="1073"/>
    <col min="4869" max="4869" width="3.42578125" style="1073" customWidth="1"/>
    <col min="4870" max="4870" width="19.5703125" style="1073" customWidth="1"/>
    <col min="4871" max="4871" width="12.28515625" style="1073" customWidth="1"/>
    <col min="4872" max="4872" width="10.42578125" style="1073" customWidth="1"/>
    <col min="4873" max="4873" width="9.140625" style="1073"/>
    <col min="4874" max="4874" width="3.5703125" style="1073" customWidth="1"/>
    <col min="4875" max="4875" width="16.42578125" style="1073" customWidth="1"/>
    <col min="4876" max="4876" width="11.7109375" style="1073" customWidth="1"/>
    <col min="4877" max="4877" width="10.140625" style="1073" customWidth="1"/>
    <col min="4878" max="4878" width="15.85546875" style="1073" customWidth="1"/>
    <col min="4879" max="4879" width="3.85546875" style="1073" customWidth="1"/>
    <col min="4880" max="4880" width="16.42578125" style="1073" customWidth="1"/>
    <col min="4881" max="4881" width="11.28515625" style="1073" customWidth="1"/>
    <col min="4882" max="4882" width="10.28515625" style="1073" customWidth="1"/>
    <col min="4883" max="4883" width="10" style="1073" customWidth="1"/>
    <col min="4884" max="5119" width="9.140625" style="1073"/>
    <col min="5120" max="5120" width="4" style="1073" customWidth="1"/>
    <col min="5121" max="5121" width="15.140625" style="1073" customWidth="1"/>
    <col min="5122" max="5122" width="13.85546875" style="1073" customWidth="1"/>
    <col min="5123" max="5123" width="10.140625" style="1073" customWidth="1"/>
    <col min="5124" max="5124" width="9.140625" style="1073"/>
    <col min="5125" max="5125" width="3.42578125" style="1073" customWidth="1"/>
    <col min="5126" max="5126" width="19.5703125" style="1073" customWidth="1"/>
    <col min="5127" max="5127" width="12.28515625" style="1073" customWidth="1"/>
    <col min="5128" max="5128" width="10.42578125" style="1073" customWidth="1"/>
    <col min="5129" max="5129" width="9.140625" style="1073"/>
    <col min="5130" max="5130" width="3.5703125" style="1073" customWidth="1"/>
    <col min="5131" max="5131" width="16.42578125" style="1073" customWidth="1"/>
    <col min="5132" max="5132" width="11.7109375" style="1073" customWidth="1"/>
    <col min="5133" max="5133" width="10.140625" style="1073" customWidth="1"/>
    <col min="5134" max="5134" width="15.85546875" style="1073" customWidth="1"/>
    <col min="5135" max="5135" width="3.85546875" style="1073" customWidth="1"/>
    <col min="5136" max="5136" width="16.42578125" style="1073" customWidth="1"/>
    <col min="5137" max="5137" width="11.28515625" style="1073" customWidth="1"/>
    <col min="5138" max="5138" width="10.28515625" style="1073" customWidth="1"/>
    <col min="5139" max="5139" width="10" style="1073" customWidth="1"/>
    <col min="5140" max="5375" width="9.140625" style="1073"/>
    <col min="5376" max="5376" width="4" style="1073" customWidth="1"/>
    <col min="5377" max="5377" width="15.140625" style="1073" customWidth="1"/>
    <col min="5378" max="5378" width="13.85546875" style="1073" customWidth="1"/>
    <col min="5379" max="5379" width="10.140625" style="1073" customWidth="1"/>
    <col min="5380" max="5380" width="9.140625" style="1073"/>
    <col min="5381" max="5381" width="3.42578125" style="1073" customWidth="1"/>
    <col min="5382" max="5382" width="19.5703125" style="1073" customWidth="1"/>
    <col min="5383" max="5383" width="12.28515625" style="1073" customWidth="1"/>
    <col min="5384" max="5384" width="10.42578125" style="1073" customWidth="1"/>
    <col min="5385" max="5385" width="9.140625" style="1073"/>
    <col min="5386" max="5386" width="3.5703125" style="1073" customWidth="1"/>
    <col min="5387" max="5387" width="16.42578125" style="1073" customWidth="1"/>
    <col min="5388" max="5388" width="11.7109375" style="1073" customWidth="1"/>
    <col min="5389" max="5389" width="10.140625" style="1073" customWidth="1"/>
    <col min="5390" max="5390" width="15.85546875" style="1073" customWidth="1"/>
    <col min="5391" max="5391" width="3.85546875" style="1073" customWidth="1"/>
    <col min="5392" max="5392" width="16.42578125" style="1073" customWidth="1"/>
    <col min="5393" max="5393" width="11.28515625" style="1073" customWidth="1"/>
    <col min="5394" max="5394" width="10.28515625" style="1073" customWidth="1"/>
    <col min="5395" max="5395" width="10" style="1073" customWidth="1"/>
    <col min="5396" max="5631" width="9.140625" style="1073"/>
    <col min="5632" max="5632" width="4" style="1073" customWidth="1"/>
    <col min="5633" max="5633" width="15.140625" style="1073" customWidth="1"/>
    <col min="5634" max="5634" width="13.85546875" style="1073" customWidth="1"/>
    <col min="5635" max="5635" width="10.140625" style="1073" customWidth="1"/>
    <col min="5636" max="5636" width="9.140625" style="1073"/>
    <col min="5637" max="5637" width="3.42578125" style="1073" customWidth="1"/>
    <col min="5638" max="5638" width="19.5703125" style="1073" customWidth="1"/>
    <col min="5639" max="5639" width="12.28515625" style="1073" customWidth="1"/>
    <col min="5640" max="5640" width="10.42578125" style="1073" customWidth="1"/>
    <col min="5641" max="5641" width="9.140625" style="1073"/>
    <col min="5642" max="5642" width="3.5703125" style="1073" customWidth="1"/>
    <col min="5643" max="5643" width="16.42578125" style="1073" customWidth="1"/>
    <col min="5644" max="5644" width="11.7109375" style="1073" customWidth="1"/>
    <col min="5645" max="5645" width="10.140625" style="1073" customWidth="1"/>
    <col min="5646" max="5646" width="15.85546875" style="1073" customWidth="1"/>
    <col min="5647" max="5647" width="3.85546875" style="1073" customWidth="1"/>
    <col min="5648" max="5648" width="16.42578125" style="1073" customWidth="1"/>
    <col min="5649" max="5649" width="11.28515625" style="1073" customWidth="1"/>
    <col min="5650" max="5650" width="10.28515625" style="1073" customWidth="1"/>
    <col min="5651" max="5651" width="10" style="1073" customWidth="1"/>
    <col min="5652" max="5887" width="9.140625" style="1073"/>
    <col min="5888" max="5888" width="4" style="1073" customWidth="1"/>
    <col min="5889" max="5889" width="15.140625" style="1073" customWidth="1"/>
    <col min="5890" max="5890" width="13.85546875" style="1073" customWidth="1"/>
    <col min="5891" max="5891" width="10.140625" style="1073" customWidth="1"/>
    <col min="5892" max="5892" width="9.140625" style="1073"/>
    <col min="5893" max="5893" width="3.42578125" style="1073" customWidth="1"/>
    <col min="5894" max="5894" width="19.5703125" style="1073" customWidth="1"/>
    <col min="5895" max="5895" width="12.28515625" style="1073" customWidth="1"/>
    <col min="5896" max="5896" width="10.42578125" style="1073" customWidth="1"/>
    <col min="5897" max="5897" width="9.140625" style="1073"/>
    <col min="5898" max="5898" width="3.5703125" style="1073" customWidth="1"/>
    <col min="5899" max="5899" width="16.42578125" style="1073" customWidth="1"/>
    <col min="5900" max="5900" width="11.7109375" style="1073" customWidth="1"/>
    <col min="5901" max="5901" width="10.140625" style="1073" customWidth="1"/>
    <col min="5902" max="5902" width="15.85546875" style="1073" customWidth="1"/>
    <col min="5903" max="5903" width="3.85546875" style="1073" customWidth="1"/>
    <col min="5904" max="5904" width="16.42578125" style="1073" customWidth="1"/>
    <col min="5905" max="5905" width="11.28515625" style="1073" customWidth="1"/>
    <col min="5906" max="5906" width="10.28515625" style="1073" customWidth="1"/>
    <col min="5907" max="5907" width="10" style="1073" customWidth="1"/>
    <col min="5908" max="6143" width="9.140625" style="1073"/>
    <col min="6144" max="6144" width="4" style="1073" customWidth="1"/>
    <col min="6145" max="6145" width="15.140625" style="1073" customWidth="1"/>
    <col min="6146" max="6146" width="13.85546875" style="1073" customWidth="1"/>
    <col min="6147" max="6147" width="10.140625" style="1073" customWidth="1"/>
    <col min="6148" max="6148" width="9.140625" style="1073"/>
    <col min="6149" max="6149" width="3.42578125" style="1073" customWidth="1"/>
    <col min="6150" max="6150" width="19.5703125" style="1073" customWidth="1"/>
    <col min="6151" max="6151" width="12.28515625" style="1073" customWidth="1"/>
    <col min="6152" max="6152" width="10.42578125" style="1073" customWidth="1"/>
    <col min="6153" max="6153" width="9.140625" style="1073"/>
    <col min="6154" max="6154" width="3.5703125" style="1073" customWidth="1"/>
    <col min="6155" max="6155" width="16.42578125" style="1073" customWidth="1"/>
    <col min="6156" max="6156" width="11.7109375" style="1073" customWidth="1"/>
    <col min="6157" max="6157" width="10.140625" style="1073" customWidth="1"/>
    <col min="6158" max="6158" width="15.85546875" style="1073" customWidth="1"/>
    <col min="6159" max="6159" width="3.85546875" style="1073" customWidth="1"/>
    <col min="6160" max="6160" width="16.42578125" style="1073" customWidth="1"/>
    <col min="6161" max="6161" width="11.28515625" style="1073" customWidth="1"/>
    <col min="6162" max="6162" width="10.28515625" style="1073" customWidth="1"/>
    <col min="6163" max="6163" width="10" style="1073" customWidth="1"/>
    <col min="6164" max="6399" width="9.140625" style="1073"/>
    <col min="6400" max="6400" width="4" style="1073" customWidth="1"/>
    <col min="6401" max="6401" width="15.140625" style="1073" customWidth="1"/>
    <col min="6402" max="6402" width="13.85546875" style="1073" customWidth="1"/>
    <col min="6403" max="6403" width="10.140625" style="1073" customWidth="1"/>
    <col min="6404" max="6404" width="9.140625" style="1073"/>
    <col min="6405" max="6405" width="3.42578125" style="1073" customWidth="1"/>
    <col min="6406" max="6406" width="19.5703125" style="1073" customWidth="1"/>
    <col min="6407" max="6407" width="12.28515625" style="1073" customWidth="1"/>
    <col min="6408" max="6408" width="10.42578125" style="1073" customWidth="1"/>
    <col min="6409" max="6409" width="9.140625" style="1073"/>
    <col min="6410" max="6410" width="3.5703125" style="1073" customWidth="1"/>
    <col min="6411" max="6411" width="16.42578125" style="1073" customWidth="1"/>
    <col min="6412" max="6412" width="11.7109375" style="1073" customWidth="1"/>
    <col min="6413" max="6413" width="10.140625" style="1073" customWidth="1"/>
    <col min="6414" max="6414" width="15.85546875" style="1073" customWidth="1"/>
    <col min="6415" max="6415" width="3.85546875" style="1073" customWidth="1"/>
    <col min="6416" max="6416" width="16.42578125" style="1073" customWidth="1"/>
    <col min="6417" max="6417" width="11.28515625" style="1073" customWidth="1"/>
    <col min="6418" max="6418" width="10.28515625" style="1073" customWidth="1"/>
    <col min="6419" max="6419" width="10" style="1073" customWidth="1"/>
    <col min="6420" max="6655" width="9.140625" style="1073"/>
    <col min="6656" max="6656" width="4" style="1073" customWidth="1"/>
    <col min="6657" max="6657" width="15.140625" style="1073" customWidth="1"/>
    <col min="6658" max="6658" width="13.85546875" style="1073" customWidth="1"/>
    <col min="6659" max="6659" width="10.140625" style="1073" customWidth="1"/>
    <col min="6660" max="6660" width="9.140625" style="1073"/>
    <col min="6661" max="6661" width="3.42578125" style="1073" customWidth="1"/>
    <col min="6662" max="6662" width="19.5703125" style="1073" customWidth="1"/>
    <col min="6663" max="6663" width="12.28515625" style="1073" customWidth="1"/>
    <col min="6664" max="6664" width="10.42578125" style="1073" customWidth="1"/>
    <col min="6665" max="6665" width="9.140625" style="1073"/>
    <col min="6666" max="6666" width="3.5703125" style="1073" customWidth="1"/>
    <col min="6667" max="6667" width="16.42578125" style="1073" customWidth="1"/>
    <col min="6668" max="6668" width="11.7109375" style="1073" customWidth="1"/>
    <col min="6669" max="6669" width="10.140625" style="1073" customWidth="1"/>
    <col min="6670" max="6670" width="15.85546875" style="1073" customWidth="1"/>
    <col min="6671" max="6671" width="3.85546875" style="1073" customWidth="1"/>
    <col min="6672" max="6672" width="16.42578125" style="1073" customWidth="1"/>
    <col min="6673" max="6673" width="11.28515625" style="1073" customWidth="1"/>
    <col min="6674" max="6674" width="10.28515625" style="1073" customWidth="1"/>
    <col min="6675" max="6675" width="10" style="1073" customWidth="1"/>
    <col min="6676" max="6911" width="9.140625" style="1073"/>
    <col min="6912" max="6912" width="4" style="1073" customWidth="1"/>
    <col min="6913" max="6913" width="15.140625" style="1073" customWidth="1"/>
    <col min="6914" max="6914" width="13.85546875" style="1073" customWidth="1"/>
    <col min="6915" max="6915" width="10.140625" style="1073" customWidth="1"/>
    <col min="6916" max="6916" width="9.140625" style="1073"/>
    <col min="6917" max="6917" width="3.42578125" style="1073" customWidth="1"/>
    <col min="6918" max="6918" width="19.5703125" style="1073" customWidth="1"/>
    <col min="6919" max="6919" width="12.28515625" style="1073" customWidth="1"/>
    <col min="6920" max="6920" width="10.42578125" style="1073" customWidth="1"/>
    <col min="6921" max="6921" width="9.140625" style="1073"/>
    <col min="6922" max="6922" width="3.5703125" style="1073" customWidth="1"/>
    <col min="6923" max="6923" width="16.42578125" style="1073" customWidth="1"/>
    <col min="6924" max="6924" width="11.7109375" style="1073" customWidth="1"/>
    <col min="6925" max="6925" width="10.140625" style="1073" customWidth="1"/>
    <col min="6926" max="6926" width="15.85546875" style="1073" customWidth="1"/>
    <col min="6927" max="6927" width="3.85546875" style="1073" customWidth="1"/>
    <col min="6928" max="6928" width="16.42578125" style="1073" customWidth="1"/>
    <col min="6929" max="6929" width="11.28515625" style="1073" customWidth="1"/>
    <col min="6930" max="6930" width="10.28515625" style="1073" customWidth="1"/>
    <col min="6931" max="6931" width="10" style="1073" customWidth="1"/>
    <col min="6932" max="7167" width="9.140625" style="1073"/>
    <col min="7168" max="7168" width="4" style="1073" customWidth="1"/>
    <col min="7169" max="7169" width="15.140625" style="1073" customWidth="1"/>
    <col min="7170" max="7170" width="13.85546875" style="1073" customWidth="1"/>
    <col min="7171" max="7171" width="10.140625" style="1073" customWidth="1"/>
    <col min="7172" max="7172" width="9.140625" style="1073"/>
    <col min="7173" max="7173" width="3.42578125" style="1073" customWidth="1"/>
    <col min="7174" max="7174" width="19.5703125" style="1073" customWidth="1"/>
    <col min="7175" max="7175" width="12.28515625" style="1073" customWidth="1"/>
    <col min="7176" max="7176" width="10.42578125" style="1073" customWidth="1"/>
    <col min="7177" max="7177" width="9.140625" style="1073"/>
    <col min="7178" max="7178" width="3.5703125" style="1073" customWidth="1"/>
    <col min="7179" max="7179" width="16.42578125" style="1073" customWidth="1"/>
    <col min="7180" max="7180" width="11.7109375" style="1073" customWidth="1"/>
    <col min="7181" max="7181" width="10.140625" style="1073" customWidth="1"/>
    <col min="7182" max="7182" width="15.85546875" style="1073" customWidth="1"/>
    <col min="7183" max="7183" width="3.85546875" style="1073" customWidth="1"/>
    <col min="7184" max="7184" width="16.42578125" style="1073" customWidth="1"/>
    <col min="7185" max="7185" width="11.28515625" style="1073" customWidth="1"/>
    <col min="7186" max="7186" width="10.28515625" style="1073" customWidth="1"/>
    <col min="7187" max="7187" width="10" style="1073" customWidth="1"/>
    <col min="7188" max="7423" width="9.140625" style="1073"/>
    <col min="7424" max="7424" width="4" style="1073" customWidth="1"/>
    <col min="7425" max="7425" width="15.140625" style="1073" customWidth="1"/>
    <col min="7426" max="7426" width="13.85546875" style="1073" customWidth="1"/>
    <col min="7427" max="7427" width="10.140625" style="1073" customWidth="1"/>
    <col min="7428" max="7428" width="9.140625" style="1073"/>
    <col min="7429" max="7429" width="3.42578125" style="1073" customWidth="1"/>
    <col min="7430" max="7430" width="19.5703125" style="1073" customWidth="1"/>
    <col min="7431" max="7431" width="12.28515625" style="1073" customWidth="1"/>
    <col min="7432" max="7432" width="10.42578125" style="1073" customWidth="1"/>
    <col min="7433" max="7433" width="9.140625" style="1073"/>
    <col min="7434" max="7434" width="3.5703125" style="1073" customWidth="1"/>
    <col min="7435" max="7435" width="16.42578125" style="1073" customWidth="1"/>
    <col min="7436" max="7436" width="11.7109375" style="1073" customWidth="1"/>
    <col min="7437" max="7437" width="10.140625" style="1073" customWidth="1"/>
    <col min="7438" max="7438" width="15.85546875" style="1073" customWidth="1"/>
    <col min="7439" max="7439" width="3.85546875" style="1073" customWidth="1"/>
    <col min="7440" max="7440" width="16.42578125" style="1073" customWidth="1"/>
    <col min="7441" max="7441" width="11.28515625" style="1073" customWidth="1"/>
    <col min="7442" max="7442" width="10.28515625" style="1073" customWidth="1"/>
    <col min="7443" max="7443" width="10" style="1073" customWidth="1"/>
    <col min="7444" max="7679" width="9.140625" style="1073"/>
    <col min="7680" max="7680" width="4" style="1073" customWidth="1"/>
    <col min="7681" max="7681" width="15.140625" style="1073" customWidth="1"/>
    <col min="7682" max="7682" width="13.85546875" style="1073" customWidth="1"/>
    <col min="7683" max="7683" width="10.140625" style="1073" customWidth="1"/>
    <col min="7684" max="7684" width="9.140625" style="1073"/>
    <col min="7685" max="7685" width="3.42578125" style="1073" customWidth="1"/>
    <col min="7686" max="7686" width="19.5703125" style="1073" customWidth="1"/>
    <col min="7687" max="7687" width="12.28515625" style="1073" customWidth="1"/>
    <col min="7688" max="7688" width="10.42578125" style="1073" customWidth="1"/>
    <col min="7689" max="7689" width="9.140625" style="1073"/>
    <col min="7690" max="7690" width="3.5703125" style="1073" customWidth="1"/>
    <col min="7691" max="7691" width="16.42578125" style="1073" customWidth="1"/>
    <col min="7692" max="7692" width="11.7109375" style="1073" customWidth="1"/>
    <col min="7693" max="7693" width="10.140625" style="1073" customWidth="1"/>
    <col min="7694" max="7694" width="15.85546875" style="1073" customWidth="1"/>
    <col min="7695" max="7695" width="3.85546875" style="1073" customWidth="1"/>
    <col min="7696" max="7696" width="16.42578125" style="1073" customWidth="1"/>
    <col min="7697" max="7697" width="11.28515625" style="1073" customWidth="1"/>
    <col min="7698" max="7698" width="10.28515625" style="1073" customWidth="1"/>
    <col min="7699" max="7699" width="10" style="1073" customWidth="1"/>
    <col min="7700" max="7935" width="9.140625" style="1073"/>
    <col min="7936" max="7936" width="4" style="1073" customWidth="1"/>
    <col min="7937" max="7937" width="15.140625" style="1073" customWidth="1"/>
    <col min="7938" max="7938" width="13.85546875" style="1073" customWidth="1"/>
    <col min="7939" max="7939" width="10.140625" style="1073" customWidth="1"/>
    <col min="7940" max="7940" width="9.140625" style="1073"/>
    <col min="7941" max="7941" width="3.42578125" style="1073" customWidth="1"/>
    <col min="7942" max="7942" width="19.5703125" style="1073" customWidth="1"/>
    <col min="7943" max="7943" width="12.28515625" style="1073" customWidth="1"/>
    <col min="7944" max="7944" width="10.42578125" style="1073" customWidth="1"/>
    <col min="7945" max="7945" width="9.140625" style="1073"/>
    <col min="7946" max="7946" width="3.5703125" style="1073" customWidth="1"/>
    <col min="7947" max="7947" width="16.42578125" style="1073" customWidth="1"/>
    <col min="7948" max="7948" width="11.7109375" style="1073" customWidth="1"/>
    <col min="7949" max="7949" width="10.140625" style="1073" customWidth="1"/>
    <col min="7950" max="7950" width="15.85546875" style="1073" customWidth="1"/>
    <col min="7951" max="7951" width="3.85546875" style="1073" customWidth="1"/>
    <col min="7952" max="7952" width="16.42578125" style="1073" customWidth="1"/>
    <col min="7953" max="7953" width="11.28515625" style="1073" customWidth="1"/>
    <col min="7954" max="7954" width="10.28515625" style="1073" customWidth="1"/>
    <col min="7955" max="7955" width="10" style="1073" customWidth="1"/>
    <col min="7956" max="8191" width="9.140625" style="1073"/>
    <col min="8192" max="8192" width="4" style="1073" customWidth="1"/>
    <col min="8193" max="8193" width="15.140625" style="1073" customWidth="1"/>
    <col min="8194" max="8194" width="13.85546875" style="1073" customWidth="1"/>
    <col min="8195" max="8195" width="10.140625" style="1073" customWidth="1"/>
    <col min="8196" max="8196" width="9.140625" style="1073"/>
    <col min="8197" max="8197" width="3.42578125" style="1073" customWidth="1"/>
    <col min="8198" max="8198" width="19.5703125" style="1073" customWidth="1"/>
    <col min="8199" max="8199" width="12.28515625" style="1073" customWidth="1"/>
    <col min="8200" max="8200" width="10.42578125" style="1073" customWidth="1"/>
    <col min="8201" max="8201" width="9.140625" style="1073"/>
    <col min="8202" max="8202" width="3.5703125" style="1073" customWidth="1"/>
    <col min="8203" max="8203" width="16.42578125" style="1073" customWidth="1"/>
    <col min="8204" max="8204" width="11.7109375" style="1073" customWidth="1"/>
    <col min="8205" max="8205" width="10.140625" style="1073" customWidth="1"/>
    <col min="8206" max="8206" width="15.85546875" style="1073" customWidth="1"/>
    <col min="8207" max="8207" width="3.85546875" style="1073" customWidth="1"/>
    <col min="8208" max="8208" width="16.42578125" style="1073" customWidth="1"/>
    <col min="8209" max="8209" width="11.28515625" style="1073" customWidth="1"/>
    <col min="8210" max="8210" width="10.28515625" style="1073" customWidth="1"/>
    <col min="8211" max="8211" width="10" style="1073" customWidth="1"/>
    <col min="8212" max="8447" width="9.140625" style="1073"/>
    <col min="8448" max="8448" width="4" style="1073" customWidth="1"/>
    <col min="8449" max="8449" width="15.140625" style="1073" customWidth="1"/>
    <col min="8450" max="8450" width="13.85546875" style="1073" customWidth="1"/>
    <col min="8451" max="8451" width="10.140625" style="1073" customWidth="1"/>
    <col min="8452" max="8452" width="9.140625" style="1073"/>
    <col min="8453" max="8453" width="3.42578125" style="1073" customWidth="1"/>
    <col min="8454" max="8454" width="19.5703125" style="1073" customWidth="1"/>
    <col min="8455" max="8455" width="12.28515625" style="1073" customWidth="1"/>
    <col min="8456" max="8456" width="10.42578125" style="1073" customWidth="1"/>
    <col min="8457" max="8457" width="9.140625" style="1073"/>
    <col min="8458" max="8458" width="3.5703125" style="1073" customWidth="1"/>
    <col min="8459" max="8459" width="16.42578125" style="1073" customWidth="1"/>
    <col min="8460" max="8460" width="11.7109375" style="1073" customWidth="1"/>
    <col min="8461" max="8461" width="10.140625" style="1073" customWidth="1"/>
    <col min="8462" max="8462" width="15.85546875" style="1073" customWidth="1"/>
    <col min="8463" max="8463" width="3.85546875" style="1073" customWidth="1"/>
    <col min="8464" max="8464" width="16.42578125" style="1073" customWidth="1"/>
    <col min="8465" max="8465" width="11.28515625" style="1073" customWidth="1"/>
    <col min="8466" max="8466" width="10.28515625" style="1073" customWidth="1"/>
    <col min="8467" max="8467" width="10" style="1073" customWidth="1"/>
    <col min="8468" max="8703" width="9.140625" style="1073"/>
    <col min="8704" max="8704" width="4" style="1073" customWidth="1"/>
    <col min="8705" max="8705" width="15.140625" style="1073" customWidth="1"/>
    <col min="8706" max="8706" width="13.85546875" style="1073" customWidth="1"/>
    <col min="8707" max="8707" width="10.140625" style="1073" customWidth="1"/>
    <col min="8708" max="8708" width="9.140625" style="1073"/>
    <col min="8709" max="8709" width="3.42578125" style="1073" customWidth="1"/>
    <col min="8710" max="8710" width="19.5703125" style="1073" customWidth="1"/>
    <col min="8711" max="8711" width="12.28515625" style="1073" customWidth="1"/>
    <col min="8712" max="8712" width="10.42578125" style="1073" customWidth="1"/>
    <col min="8713" max="8713" width="9.140625" style="1073"/>
    <col min="8714" max="8714" width="3.5703125" style="1073" customWidth="1"/>
    <col min="8715" max="8715" width="16.42578125" style="1073" customWidth="1"/>
    <col min="8716" max="8716" width="11.7109375" style="1073" customWidth="1"/>
    <col min="8717" max="8717" width="10.140625" style="1073" customWidth="1"/>
    <col min="8718" max="8718" width="15.85546875" style="1073" customWidth="1"/>
    <col min="8719" max="8719" width="3.85546875" style="1073" customWidth="1"/>
    <col min="8720" max="8720" width="16.42578125" style="1073" customWidth="1"/>
    <col min="8721" max="8721" width="11.28515625" style="1073" customWidth="1"/>
    <col min="8722" max="8722" width="10.28515625" style="1073" customWidth="1"/>
    <col min="8723" max="8723" width="10" style="1073" customWidth="1"/>
    <col min="8724" max="8959" width="9.140625" style="1073"/>
    <col min="8960" max="8960" width="4" style="1073" customWidth="1"/>
    <col min="8961" max="8961" width="15.140625" style="1073" customWidth="1"/>
    <col min="8962" max="8962" width="13.85546875" style="1073" customWidth="1"/>
    <col min="8963" max="8963" width="10.140625" style="1073" customWidth="1"/>
    <col min="8964" max="8964" width="9.140625" style="1073"/>
    <col min="8965" max="8965" width="3.42578125" style="1073" customWidth="1"/>
    <col min="8966" max="8966" width="19.5703125" style="1073" customWidth="1"/>
    <col min="8967" max="8967" width="12.28515625" style="1073" customWidth="1"/>
    <col min="8968" max="8968" width="10.42578125" style="1073" customWidth="1"/>
    <col min="8969" max="8969" width="9.140625" style="1073"/>
    <col min="8970" max="8970" width="3.5703125" style="1073" customWidth="1"/>
    <col min="8971" max="8971" width="16.42578125" style="1073" customWidth="1"/>
    <col min="8972" max="8972" width="11.7109375" style="1073" customWidth="1"/>
    <col min="8973" max="8973" width="10.140625" style="1073" customWidth="1"/>
    <col min="8974" max="8974" width="15.85546875" style="1073" customWidth="1"/>
    <col min="8975" max="8975" width="3.85546875" style="1073" customWidth="1"/>
    <col min="8976" max="8976" width="16.42578125" style="1073" customWidth="1"/>
    <col min="8977" max="8977" width="11.28515625" style="1073" customWidth="1"/>
    <col min="8978" max="8978" width="10.28515625" style="1073" customWidth="1"/>
    <col min="8979" max="8979" width="10" style="1073" customWidth="1"/>
    <col min="8980" max="9215" width="9.140625" style="1073"/>
    <col min="9216" max="9216" width="4" style="1073" customWidth="1"/>
    <col min="9217" max="9217" width="15.140625" style="1073" customWidth="1"/>
    <col min="9218" max="9218" width="13.85546875" style="1073" customWidth="1"/>
    <col min="9219" max="9219" width="10.140625" style="1073" customWidth="1"/>
    <col min="9220" max="9220" width="9.140625" style="1073"/>
    <col min="9221" max="9221" width="3.42578125" style="1073" customWidth="1"/>
    <col min="9222" max="9222" width="19.5703125" style="1073" customWidth="1"/>
    <col min="9223" max="9223" width="12.28515625" style="1073" customWidth="1"/>
    <col min="9224" max="9224" width="10.42578125" style="1073" customWidth="1"/>
    <col min="9225" max="9225" width="9.140625" style="1073"/>
    <col min="9226" max="9226" width="3.5703125" style="1073" customWidth="1"/>
    <col min="9227" max="9227" width="16.42578125" style="1073" customWidth="1"/>
    <col min="9228" max="9228" width="11.7109375" style="1073" customWidth="1"/>
    <col min="9229" max="9229" width="10.140625" style="1073" customWidth="1"/>
    <col min="9230" max="9230" width="15.85546875" style="1073" customWidth="1"/>
    <col min="9231" max="9231" width="3.85546875" style="1073" customWidth="1"/>
    <col min="9232" max="9232" width="16.42578125" style="1073" customWidth="1"/>
    <col min="9233" max="9233" width="11.28515625" style="1073" customWidth="1"/>
    <col min="9234" max="9234" width="10.28515625" style="1073" customWidth="1"/>
    <col min="9235" max="9235" width="10" style="1073" customWidth="1"/>
    <col min="9236" max="9471" width="9.140625" style="1073"/>
    <col min="9472" max="9472" width="4" style="1073" customWidth="1"/>
    <col min="9473" max="9473" width="15.140625" style="1073" customWidth="1"/>
    <col min="9474" max="9474" width="13.85546875" style="1073" customWidth="1"/>
    <col min="9475" max="9475" width="10.140625" style="1073" customWidth="1"/>
    <col min="9476" max="9476" width="9.140625" style="1073"/>
    <col min="9477" max="9477" width="3.42578125" style="1073" customWidth="1"/>
    <col min="9478" max="9478" width="19.5703125" style="1073" customWidth="1"/>
    <col min="9479" max="9479" width="12.28515625" style="1073" customWidth="1"/>
    <col min="9480" max="9480" width="10.42578125" style="1073" customWidth="1"/>
    <col min="9481" max="9481" width="9.140625" style="1073"/>
    <col min="9482" max="9482" width="3.5703125" style="1073" customWidth="1"/>
    <col min="9483" max="9483" width="16.42578125" style="1073" customWidth="1"/>
    <col min="9484" max="9484" width="11.7109375" style="1073" customWidth="1"/>
    <col min="9485" max="9485" width="10.140625" style="1073" customWidth="1"/>
    <col min="9486" max="9486" width="15.85546875" style="1073" customWidth="1"/>
    <col min="9487" max="9487" width="3.85546875" style="1073" customWidth="1"/>
    <col min="9488" max="9488" width="16.42578125" style="1073" customWidth="1"/>
    <col min="9489" max="9489" width="11.28515625" style="1073" customWidth="1"/>
    <col min="9490" max="9490" width="10.28515625" style="1073" customWidth="1"/>
    <col min="9491" max="9491" width="10" style="1073" customWidth="1"/>
    <col min="9492" max="9727" width="9.140625" style="1073"/>
    <col min="9728" max="9728" width="4" style="1073" customWidth="1"/>
    <col min="9729" max="9729" width="15.140625" style="1073" customWidth="1"/>
    <col min="9730" max="9730" width="13.85546875" style="1073" customWidth="1"/>
    <col min="9731" max="9731" width="10.140625" style="1073" customWidth="1"/>
    <col min="9732" max="9732" width="9.140625" style="1073"/>
    <col min="9733" max="9733" width="3.42578125" style="1073" customWidth="1"/>
    <col min="9734" max="9734" width="19.5703125" style="1073" customWidth="1"/>
    <col min="9735" max="9735" width="12.28515625" style="1073" customWidth="1"/>
    <col min="9736" max="9736" width="10.42578125" style="1073" customWidth="1"/>
    <col min="9737" max="9737" width="9.140625" style="1073"/>
    <col min="9738" max="9738" width="3.5703125" style="1073" customWidth="1"/>
    <col min="9739" max="9739" width="16.42578125" style="1073" customWidth="1"/>
    <col min="9740" max="9740" width="11.7109375" style="1073" customWidth="1"/>
    <col min="9741" max="9741" width="10.140625" style="1073" customWidth="1"/>
    <col min="9742" max="9742" width="15.85546875" style="1073" customWidth="1"/>
    <col min="9743" max="9743" width="3.85546875" style="1073" customWidth="1"/>
    <col min="9744" max="9744" width="16.42578125" style="1073" customWidth="1"/>
    <col min="9745" max="9745" width="11.28515625" style="1073" customWidth="1"/>
    <col min="9746" max="9746" width="10.28515625" style="1073" customWidth="1"/>
    <col min="9747" max="9747" width="10" style="1073" customWidth="1"/>
    <col min="9748" max="9983" width="9.140625" style="1073"/>
    <col min="9984" max="9984" width="4" style="1073" customWidth="1"/>
    <col min="9985" max="9985" width="15.140625" style="1073" customWidth="1"/>
    <col min="9986" max="9986" width="13.85546875" style="1073" customWidth="1"/>
    <col min="9987" max="9987" width="10.140625" style="1073" customWidth="1"/>
    <col min="9988" max="9988" width="9.140625" style="1073"/>
    <col min="9989" max="9989" width="3.42578125" style="1073" customWidth="1"/>
    <col min="9990" max="9990" width="19.5703125" style="1073" customWidth="1"/>
    <col min="9991" max="9991" width="12.28515625" style="1073" customWidth="1"/>
    <col min="9992" max="9992" width="10.42578125" style="1073" customWidth="1"/>
    <col min="9993" max="9993" width="9.140625" style="1073"/>
    <col min="9994" max="9994" width="3.5703125" style="1073" customWidth="1"/>
    <col min="9995" max="9995" width="16.42578125" style="1073" customWidth="1"/>
    <col min="9996" max="9996" width="11.7109375" style="1073" customWidth="1"/>
    <col min="9997" max="9997" width="10.140625" style="1073" customWidth="1"/>
    <col min="9998" max="9998" width="15.85546875" style="1073" customWidth="1"/>
    <col min="9999" max="9999" width="3.85546875" style="1073" customWidth="1"/>
    <col min="10000" max="10000" width="16.42578125" style="1073" customWidth="1"/>
    <col min="10001" max="10001" width="11.28515625" style="1073" customWidth="1"/>
    <col min="10002" max="10002" width="10.28515625" style="1073" customWidth="1"/>
    <col min="10003" max="10003" width="10" style="1073" customWidth="1"/>
    <col min="10004" max="10239" width="9.140625" style="1073"/>
    <col min="10240" max="10240" width="4" style="1073" customWidth="1"/>
    <col min="10241" max="10241" width="15.140625" style="1073" customWidth="1"/>
    <col min="10242" max="10242" width="13.85546875" style="1073" customWidth="1"/>
    <col min="10243" max="10243" width="10.140625" style="1073" customWidth="1"/>
    <col min="10244" max="10244" width="9.140625" style="1073"/>
    <col min="10245" max="10245" width="3.42578125" style="1073" customWidth="1"/>
    <col min="10246" max="10246" width="19.5703125" style="1073" customWidth="1"/>
    <col min="10247" max="10247" width="12.28515625" style="1073" customWidth="1"/>
    <col min="10248" max="10248" width="10.42578125" style="1073" customWidth="1"/>
    <col min="10249" max="10249" width="9.140625" style="1073"/>
    <col min="10250" max="10250" width="3.5703125" style="1073" customWidth="1"/>
    <col min="10251" max="10251" width="16.42578125" style="1073" customWidth="1"/>
    <col min="10252" max="10252" width="11.7109375" style="1073" customWidth="1"/>
    <col min="10253" max="10253" width="10.140625" style="1073" customWidth="1"/>
    <col min="10254" max="10254" width="15.85546875" style="1073" customWidth="1"/>
    <col min="10255" max="10255" width="3.85546875" style="1073" customWidth="1"/>
    <col min="10256" max="10256" width="16.42578125" style="1073" customWidth="1"/>
    <col min="10257" max="10257" width="11.28515625" style="1073" customWidth="1"/>
    <col min="10258" max="10258" width="10.28515625" style="1073" customWidth="1"/>
    <col min="10259" max="10259" width="10" style="1073" customWidth="1"/>
    <col min="10260" max="10495" width="9.140625" style="1073"/>
    <col min="10496" max="10496" width="4" style="1073" customWidth="1"/>
    <col min="10497" max="10497" width="15.140625" style="1073" customWidth="1"/>
    <col min="10498" max="10498" width="13.85546875" style="1073" customWidth="1"/>
    <col min="10499" max="10499" width="10.140625" style="1073" customWidth="1"/>
    <col min="10500" max="10500" width="9.140625" style="1073"/>
    <col min="10501" max="10501" width="3.42578125" style="1073" customWidth="1"/>
    <col min="10502" max="10502" width="19.5703125" style="1073" customWidth="1"/>
    <col min="10503" max="10503" width="12.28515625" style="1073" customWidth="1"/>
    <col min="10504" max="10504" width="10.42578125" style="1073" customWidth="1"/>
    <col min="10505" max="10505" width="9.140625" style="1073"/>
    <col min="10506" max="10506" width="3.5703125" style="1073" customWidth="1"/>
    <col min="10507" max="10507" width="16.42578125" style="1073" customWidth="1"/>
    <col min="10508" max="10508" width="11.7109375" style="1073" customWidth="1"/>
    <col min="10509" max="10509" width="10.140625" style="1073" customWidth="1"/>
    <col min="10510" max="10510" width="15.85546875" style="1073" customWidth="1"/>
    <col min="10511" max="10511" width="3.85546875" style="1073" customWidth="1"/>
    <col min="10512" max="10512" width="16.42578125" style="1073" customWidth="1"/>
    <col min="10513" max="10513" width="11.28515625" style="1073" customWidth="1"/>
    <col min="10514" max="10514" width="10.28515625" style="1073" customWidth="1"/>
    <col min="10515" max="10515" width="10" style="1073" customWidth="1"/>
    <col min="10516" max="10751" width="9.140625" style="1073"/>
    <col min="10752" max="10752" width="4" style="1073" customWidth="1"/>
    <col min="10753" max="10753" width="15.140625" style="1073" customWidth="1"/>
    <col min="10754" max="10754" width="13.85546875" style="1073" customWidth="1"/>
    <col min="10755" max="10755" width="10.140625" style="1073" customWidth="1"/>
    <col min="10756" max="10756" width="9.140625" style="1073"/>
    <col min="10757" max="10757" width="3.42578125" style="1073" customWidth="1"/>
    <col min="10758" max="10758" width="19.5703125" style="1073" customWidth="1"/>
    <col min="10759" max="10759" width="12.28515625" style="1073" customWidth="1"/>
    <col min="10760" max="10760" width="10.42578125" style="1073" customWidth="1"/>
    <col min="10761" max="10761" width="9.140625" style="1073"/>
    <col min="10762" max="10762" width="3.5703125" style="1073" customWidth="1"/>
    <col min="10763" max="10763" width="16.42578125" style="1073" customWidth="1"/>
    <col min="10764" max="10764" width="11.7109375" style="1073" customWidth="1"/>
    <col min="10765" max="10765" width="10.140625" style="1073" customWidth="1"/>
    <col min="10766" max="10766" width="15.85546875" style="1073" customWidth="1"/>
    <col min="10767" max="10767" width="3.85546875" style="1073" customWidth="1"/>
    <col min="10768" max="10768" width="16.42578125" style="1073" customWidth="1"/>
    <col min="10769" max="10769" width="11.28515625" style="1073" customWidth="1"/>
    <col min="10770" max="10770" width="10.28515625" style="1073" customWidth="1"/>
    <col min="10771" max="10771" width="10" style="1073" customWidth="1"/>
    <col min="10772" max="11007" width="9.140625" style="1073"/>
    <col min="11008" max="11008" width="4" style="1073" customWidth="1"/>
    <col min="11009" max="11009" width="15.140625" style="1073" customWidth="1"/>
    <col min="11010" max="11010" width="13.85546875" style="1073" customWidth="1"/>
    <col min="11011" max="11011" width="10.140625" style="1073" customWidth="1"/>
    <col min="11012" max="11012" width="9.140625" style="1073"/>
    <col min="11013" max="11013" width="3.42578125" style="1073" customWidth="1"/>
    <col min="11014" max="11014" width="19.5703125" style="1073" customWidth="1"/>
    <col min="11015" max="11015" width="12.28515625" style="1073" customWidth="1"/>
    <col min="11016" max="11016" width="10.42578125" style="1073" customWidth="1"/>
    <col min="11017" max="11017" width="9.140625" style="1073"/>
    <col min="11018" max="11018" width="3.5703125" style="1073" customWidth="1"/>
    <col min="11019" max="11019" width="16.42578125" style="1073" customWidth="1"/>
    <col min="11020" max="11020" width="11.7109375" style="1073" customWidth="1"/>
    <col min="11021" max="11021" width="10.140625" style="1073" customWidth="1"/>
    <col min="11022" max="11022" width="15.85546875" style="1073" customWidth="1"/>
    <col min="11023" max="11023" width="3.85546875" style="1073" customWidth="1"/>
    <col min="11024" max="11024" width="16.42578125" style="1073" customWidth="1"/>
    <col min="11025" max="11025" width="11.28515625" style="1073" customWidth="1"/>
    <col min="11026" max="11026" width="10.28515625" style="1073" customWidth="1"/>
    <col min="11027" max="11027" width="10" style="1073" customWidth="1"/>
    <col min="11028" max="11263" width="9.140625" style="1073"/>
    <col min="11264" max="11264" width="4" style="1073" customWidth="1"/>
    <col min="11265" max="11265" width="15.140625" style="1073" customWidth="1"/>
    <col min="11266" max="11266" width="13.85546875" style="1073" customWidth="1"/>
    <col min="11267" max="11267" width="10.140625" style="1073" customWidth="1"/>
    <col min="11268" max="11268" width="9.140625" style="1073"/>
    <col min="11269" max="11269" width="3.42578125" style="1073" customWidth="1"/>
    <col min="11270" max="11270" width="19.5703125" style="1073" customWidth="1"/>
    <col min="11271" max="11271" width="12.28515625" style="1073" customWidth="1"/>
    <col min="11272" max="11272" width="10.42578125" style="1073" customWidth="1"/>
    <col min="11273" max="11273" width="9.140625" style="1073"/>
    <col min="11274" max="11274" width="3.5703125" style="1073" customWidth="1"/>
    <col min="11275" max="11275" width="16.42578125" style="1073" customWidth="1"/>
    <col min="11276" max="11276" width="11.7109375" style="1073" customWidth="1"/>
    <col min="11277" max="11277" width="10.140625" style="1073" customWidth="1"/>
    <col min="11278" max="11278" width="15.85546875" style="1073" customWidth="1"/>
    <col min="11279" max="11279" width="3.85546875" style="1073" customWidth="1"/>
    <col min="11280" max="11280" width="16.42578125" style="1073" customWidth="1"/>
    <col min="11281" max="11281" width="11.28515625" style="1073" customWidth="1"/>
    <col min="11282" max="11282" width="10.28515625" style="1073" customWidth="1"/>
    <col min="11283" max="11283" width="10" style="1073" customWidth="1"/>
    <col min="11284" max="11519" width="9.140625" style="1073"/>
    <col min="11520" max="11520" width="4" style="1073" customWidth="1"/>
    <col min="11521" max="11521" width="15.140625" style="1073" customWidth="1"/>
    <col min="11522" max="11522" width="13.85546875" style="1073" customWidth="1"/>
    <col min="11523" max="11523" width="10.140625" style="1073" customWidth="1"/>
    <col min="11524" max="11524" width="9.140625" style="1073"/>
    <col min="11525" max="11525" width="3.42578125" style="1073" customWidth="1"/>
    <col min="11526" max="11526" width="19.5703125" style="1073" customWidth="1"/>
    <col min="11527" max="11527" width="12.28515625" style="1073" customWidth="1"/>
    <col min="11528" max="11528" width="10.42578125" style="1073" customWidth="1"/>
    <col min="11529" max="11529" width="9.140625" style="1073"/>
    <col min="11530" max="11530" width="3.5703125" style="1073" customWidth="1"/>
    <col min="11531" max="11531" width="16.42578125" style="1073" customWidth="1"/>
    <col min="11532" max="11532" width="11.7109375" style="1073" customWidth="1"/>
    <col min="11533" max="11533" width="10.140625" style="1073" customWidth="1"/>
    <col min="11534" max="11534" width="15.85546875" style="1073" customWidth="1"/>
    <col min="11535" max="11535" width="3.85546875" style="1073" customWidth="1"/>
    <col min="11536" max="11536" width="16.42578125" style="1073" customWidth="1"/>
    <col min="11537" max="11537" width="11.28515625" style="1073" customWidth="1"/>
    <col min="11538" max="11538" width="10.28515625" style="1073" customWidth="1"/>
    <col min="11539" max="11539" width="10" style="1073" customWidth="1"/>
    <col min="11540" max="11775" width="9.140625" style="1073"/>
    <col min="11776" max="11776" width="4" style="1073" customWidth="1"/>
    <col min="11777" max="11777" width="15.140625" style="1073" customWidth="1"/>
    <col min="11778" max="11778" width="13.85546875" style="1073" customWidth="1"/>
    <col min="11779" max="11779" width="10.140625" style="1073" customWidth="1"/>
    <col min="11780" max="11780" width="9.140625" style="1073"/>
    <col min="11781" max="11781" width="3.42578125" style="1073" customWidth="1"/>
    <col min="11782" max="11782" width="19.5703125" style="1073" customWidth="1"/>
    <col min="11783" max="11783" width="12.28515625" style="1073" customWidth="1"/>
    <col min="11784" max="11784" width="10.42578125" style="1073" customWidth="1"/>
    <col min="11785" max="11785" width="9.140625" style="1073"/>
    <col min="11786" max="11786" width="3.5703125" style="1073" customWidth="1"/>
    <col min="11787" max="11787" width="16.42578125" style="1073" customWidth="1"/>
    <col min="11788" max="11788" width="11.7109375" style="1073" customWidth="1"/>
    <col min="11789" max="11789" width="10.140625" style="1073" customWidth="1"/>
    <col min="11790" max="11790" width="15.85546875" style="1073" customWidth="1"/>
    <col min="11791" max="11791" width="3.85546875" style="1073" customWidth="1"/>
    <col min="11792" max="11792" width="16.42578125" style="1073" customWidth="1"/>
    <col min="11793" max="11793" width="11.28515625" style="1073" customWidth="1"/>
    <col min="11794" max="11794" width="10.28515625" style="1073" customWidth="1"/>
    <col min="11795" max="11795" width="10" style="1073" customWidth="1"/>
    <col min="11796" max="12031" width="9.140625" style="1073"/>
    <col min="12032" max="12032" width="4" style="1073" customWidth="1"/>
    <col min="12033" max="12033" width="15.140625" style="1073" customWidth="1"/>
    <col min="12034" max="12034" width="13.85546875" style="1073" customWidth="1"/>
    <col min="12035" max="12035" width="10.140625" style="1073" customWidth="1"/>
    <col min="12036" max="12036" width="9.140625" style="1073"/>
    <col min="12037" max="12037" width="3.42578125" style="1073" customWidth="1"/>
    <col min="12038" max="12038" width="19.5703125" style="1073" customWidth="1"/>
    <col min="12039" max="12039" width="12.28515625" style="1073" customWidth="1"/>
    <col min="12040" max="12040" width="10.42578125" style="1073" customWidth="1"/>
    <col min="12041" max="12041" width="9.140625" style="1073"/>
    <col min="12042" max="12042" width="3.5703125" style="1073" customWidth="1"/>
    <col min="12043" max="12043" width="16.42578125" style="1073" customWidth="1"/>
    <col min="12044" max="12044" width="11.7109375" style="1073" customWidth="1"/>
    <col min="12045" max="12045" width="10.140625" style="1073" customWidth="1"/>
    <col min="12046" max="12046" width="15.85546875" style="1073" customWidth="1"/>
    <col min="12047" max="12047" width="3.85546875" style="1073" customWidth="1"/>
    <col min="12048" max="12048" width="16.42578125" style="1073" customWidth="1"/>
    <col min="12049" max="12049" width="11.28515625" style="1073" customWidth="1"/>
    <col min="12050" max="12050" width="10.28515625" style="1073" customWidth="1"/>
    <col min="12051" max="12051" width="10" style="1073" customWidth="1"/>
    <col min="12052" max="12287" width="9.140625" style="1073"/>
    <col min="12288" max="12288" width="4" style="1073" customWidth="1"/>
    <col min="12289" max="12289" width="15.140625" style="1073" customWidth="1"/>
    <col min="12290" max="12290" width="13.85546875" style="1073" customWidth="1"/>
    <col min="12291" max="12291" width="10.140625" style="1073" customWidth="1"/>
    <col min="12292" max="12292" width="9.140625" style="1073"/>
    <col min="12293" max="12293" width="3.42578125" style="1073" customWidth="1"/>
    <col min="12294" max="12294" width="19.5703125" style="1073" customWidth="1"/>
    <col min="12295" max="12295" width="12.28515625" style="1073" customWidth="1"/>
    <col min="12296" max="12296" width="10.42578125" style="1073" customWidth="1"/>
    <col min="12297" max="12297" width="9.140625" style="1073"/>
    <col min="12298" max="12298" width="3.5703125" style="1073" customWidth="1"/>
    <col min="12299" max="12299" width="16.42578125" style="1073" customWidth="1"/>
    <col min="12300" max="12300" width="11.7109375" style="1073" customWidth="1"/>
    <col min="12301" max="12301" width="10.140625" style="1073" customWidth="1"/>
    <col min="12302" max="12302" width="15.85546875" style="1073" customWidth="1"/>
    <col min="12303" max="12303" width="3.85546875" style="1073" customWidth="1"/>
    <col min="12304" max="12304" width="16.42578125" style="1073" customWidth="1"/>
    <col min="12305" max="12305" width="11.28515625" style="1073" customWidth="1"/>
    <col min="12306" max="12306" width="10.28515625" style="1073" customWidth="1"/>
    <col min="12307" max="12307" width="10" style="1073" customWidth="1"/>
    <col min="12308" max="12543" width="9.140625" style="1073"/>
    <col min="12544" max="12544" width="4" style="1073" customWidth="1"/>
    <col min="12545" max="12545" width="15.140625" style="1073" customWidth="1"/>
    <col min="12546" max="12546" width="13.85546875" style="1073" customWidth="1"/>
    <col min="12547" max="12547" width="10.140625" style="1073" customWidth="1"/>
    <col min="12548" max="12548" width="9.140625" style="1073"/>
    <col min="12549" max="12549" width="3.42578125" style="1073" customWidth="1"/>
    <col min="12550" max="12550" width="19.5703125" style="1073" customWidth="1"/>
    <col min="12551" max="12551" width="12.28515625" style="1073" customWidth="1"/>
    <col min="12552" max="12552" width="10.42578125" style="1073" customWidth="1"/>
    <col min="12553" max="12553" width="9.140625" style="1073"/>
    <col min="12554" max="12554" width="3.5703125" style="1073" customWidth="1"/>
    <col min="12555" max="12555" width="16.42578125" style="1073" customWidth="1"/>
    <col min="12556" max="12556" width="11.7109375" style="1073" customWidth="1"/>
    <col min="12557" max="12557" width="10.140625" style="1073" customWidth="1"/>
    <col min="12558" max="12558" width="15.85546875" style="1073" customWidth="1"/>
    <col min="12559" max="12559" width="3.85546875" style="1073" customWidth="1"/>
    <col min="12560" max="12560" width="16.42578125" style="1073" customWidth="1"/>
    <col min="12561" max="12561" width="11.28515625" style="1073" customWidth="1"/>
    <col min="12562" max="12562" width="10.28515625" style="1073" customWidth="1"/>
    <col min="12563" max="12563" width="10" style="1073" customWidth="1"/>
    <col min="12564" max="12799" width="9.140625" style="1073"/>
    <col min="12800" max="12800" width="4" style="1073" customWidth="1"/>
    <col min="12801" max="12801" width="15.140625" style="1073" customWidth="1"/>
    <col min="12802" max="12802" width="13.85546875" style="1073" customWidth="1"/>
    <col min="12803" max="12803" width="10.140625" style="1073" customWidth="1"/>
    <col min="12804" max="12804" width="9.140625" style="1073"/>
    <col min="12805" max="12805" width="3.42578125" style="1073" customWidth="1"/>
    <col min="12806" max="12806" width="19.5703125" style="1073" customWidth="1"/>
    <col min="12807" max="12807" width="12.28515625" style="1073" customWidth="1"/>
    <col min="12808" max="12808" width="10.42578125" style="1073" customWidth="1"/>
    <col min="12809" max="12809" width="9.140625" style="1073"/>
    <col min="12810" max="12810" width="3.5703125" style="1073" customWidth="1"/>
    <col min="12811" max="12811" width="16.42578125" style="1073" customWidth="1"/>
    <col min="12812" max="12812" width="11.7109375" style="1073" customWidth="1"/>
    <col min="12813" max="12813" width="10.140625" style="1073" customWidth="1"/>
    <col min="12814" max="12814" width="15.85546875" style="1073" customWidth="1"/>
    <col min="12815" max="12815" width="3.85546875" style="1073" customWidth="1"/>
    <col min="12816" max="12816" width="16.42578125" style="1073" customWidth="1"/>
    <col min="12817" max="12817" width="11.28515625" style="1073" customWidth="1"/>
    <col min="12818" max="12818" width="10.28515625" style="1073" customWidth="1"/>
    <col min="12819" max="12819" width="10" style="1073" customWidth="1"/>
    <col min="12820" max="13055" width="9.140625" style="1073"/>
    <col min="13056" max="13056" width="4" style="1073" customWidth="1"/>
    <col min="13057" max="13057" width="15.140625" style="1073" customWidth="1"/>
    <col min="13058" max="13058" width="13.85546875" style="1073" customWidth="1"/>
    <col min="13059" max="13059" width="10.140625" style="1073" customWidth="1"/>
    <col min="13060" max="13060" width="9.140625" style="1073"/>
    <col min="13061" max="13061" width="3.42578125" style="1073" customWidth="1"/>
    <col min="13062" max="13062" width="19.5703125" style="1073" customWidth="1"/>
    <col min="13063" max="13063" width="12.28515625" style="1073" customWidth="1"/>
    <col min="13064" max="13064" width="10.42578125" style="1073" customWidth="1"/>
    <col min="13065" max="13065" width="9.140625" style="1073"/>
    <col min="13066" max="13066" width="3.5703125" style="1073" customWidth="1"/>
    <col min="13067" max="13067" width="16.42578125" style="1073" customWidth="1"/>
    <col min="13068" max="13068" width="11.7109375" style="1073" customWidth="1"/>
    <col min="13069" max="13069" width="10.140625" style="1073" customWidth="1"/>
    <col min="13070" max="13070" width="15.85546875" style="1073" customWidth="1"/>
    <col min="13071" max="13071" width="3.85546875" style="1073" customWidth="1"/>
    <col min="13072" max="13072" width="16.42578125" style="1073" customWidth="1"/>
    <col min="13073" max="13073" width="11.28515625" style="1073" customWidth="1"/>
    <col min="13074" max="13074" width="10.28515625" style="1073" customWidth="1"/>
    <col min="13075" max="13075" width="10" style="1073" customWidth="1"/>
    <col min="13076" max="13311" width="9.140625" style="1073"/>
    <col min="13312" max="13312" width="4" style="1073" customWidth="1"/>
    <col min="13313" max="13313" width="15.140625" style="1073" customWidth="1"/>
    <col min="13314" max="13314" width="13.85546875" style="1073" customWidth="1"/>
    <col min="13315" max="13315" width="10.140625" style="1073" customWidth="1"/>
    <col min="13316" max="13316" width="9.140625" style="1073"/>
    <col min="13317" max="13317" width="3.42578125" style="1073" customWidth="1"/>
    <col min="13318" max="13318" width="19.5703125" style="1073" customWidth="1"/>
    <col min="13319" max="13319" width="12.28515625" style="1073" customWidth="1"/>
    <col min="13320" max="13320" width="10.42578125" style="1073" customWidth="1"/>
    <col min="13321" max="13321" width="9.140625" style="1073"/>
    <col min="13322" max="13322" width="3.5703125" style="1073" customWidth="1"/>
    <col min="13323" max="13323" width="16.42578125" style="1073" customWidth="1"/>
    <col min="13324" max="13324" width="11.7109375" style="1073" customWidth="1"/>
    <col min="13325" max="13325" width="10.140625" style="1073" customWidth="1"/>
    <col min="13326" max="13326" width="15.85546875" style="1073" customWidth="1"/>
    <col min="13327" max="13327" width="3.85546875" style="1073" customWidth="1"/>
    <col min="13328" max="13328" width="16.42578125" style="1073" customWidth="1"/>
    <col min="13329" max="13329" width="11.28515625" style="1073" customWidth="1"/>
    <col min="13330" max="13330" width="10.28515625" style="1073" customWidth="1"/>
    <col min="13331" max="13331" width="10" style="1073" customWidth="1"/>
    <col min="13332" max="13567" width="9.140625" style="1073"/>
    <col min="13568" max="13568" width="4" style="1073" customWidth="1"/>
    <col min="13569" max="13569" width="15.140625" style="1073" customWidth="1"/>
    <col min="13570" max="13570" width="13.85546875" style="1073" customWidth="1"/>
    <col min="13571" max="13571" width="10.140625" style="1073" customWidth="1"/>
    <col min="13572" max="13572" width="9.140625" style="1073"/>
    <col min="13573" max="13573" width="3.42578125" style="1073" customWidth="1"/>
    <col min="13574" max="13574" width="19.5703125" style="1073" customWidth="1"/>
    <col min="13575" max="13575" width="12.28515625" style="1073" customWidth="1"/>
    <col min="13576" max="13576" width="10.42578125" style="1073" customWidth="1"/>
    <col min="13577" max="13577" width="9.140625" style="1073"/>
    <col min="13578" max="13578" width="3.5703125" style="1073" customWidth="1"/>
    <col min="13579" max="13579" width="16.42578125" style="1073" customWidth="1"/>
    <col min="13580" max="13580" width="11.7109375" style="1073" customWidth="1"/>
    <col min="13581" max="13581" width="10.140625" style="1073" customWidth="1"/>
    <col min="13582" max="13582" width="15.85546875" style="1073" customWidth="1"/>
    <col min="13583" max="13583" width="3.85546875" style="1073" customWidth="1"/>
    <col min="13584" max="13584" width="16.42578125" style="1073" customWidth="1"/>
    <col min="13585" max="13585" width="11.28515625" style="1073" customWidth="1"/>
    <col min="13586" max="13586" width="10.28515625" style="1073" customWidth="1"/>
    <col min="13587" max="13587" width="10" style="1073" customWidth="1"/>
    <col min="13588" max="13823" width="9.140625" style="1073"/>
    <col min="13824" max="13824" width="4" style="1073" customWidth="1"/>
    <col min="13825" max="13825" width="15.140625" style="1073" customWidth="1"/>
    <col min="13826" max="13826" width="13.85546875" style="1073" customWidth="1"/>
    <col min="13827" max="13827" width="10.140625" style="1073" customWidth="1"/>
    <col min="13828" max="13828" width="9.140625" style="1073"/>
    <col min="13829" max="13829" width="3.42578125" style="1073" customWidth="1"/>
    <col min="13830" max="13830" width="19.5703125" style="1073" customWidth="1"/>
    <col min="13831" max="13831" width="12.28515625" style="1073" customWidth="1"/>
    <col min="13832" max="13832" width="10.42578125" style="1073" customWidth="1"/>
    <col min="13833" max="13833" width="9.140625" style="1073"/>
    <col min="13834" max="13834" width="3.5703125" style="1073" customWidth="1"/>
    <col min="13835" max="13835" width="16.42578125" style="1073" customWidth="1"/>
    <col min="13836" max="13836" width="11.7109375" style="1073" customWidth="1"/>
    <col min="13837" max="13837" width="10.140625" style="1073" customWidth="1"/>
    <col min="13838" max="13838" width="15.85546875" style="1073" customWidth="1"/>
    <col min="13839" max="13839" width="3.85546875" style="1073" customWidth="1"/>
    <col min="13840" max="13840" width="16.42578125" style="1073" customWidth="1"/>
    <col min="13841" max="13841" width="11.28515625" style="1073" customWidth="1"/>
    <col min="13842" max="13842" width="10.28515625" style="1073" customWidth="1"/>
    <col min="13843" max="13843" width="10" style="1073" customWidth="1"/>
    <col min="13844" max="14079" width="9.140625" style="1073"/>
    <col min="14080" max="14080" width="4" style="1073" customWidth="1"/>
    <col min="14081" max="14081" width="15.140625" style="1073" customWidth="1"/>
    <col min="14082" max="14082" width="13.85546875" style="1073" customWidth="1"/>
    <col min="14083" max="14083" width="10.140625" style="1073" customWidth="1"/>
    <col min="14084" max="14084" width="9.140625" style="1073"/>
    <col min="14085" max="14085" width="3.42578125" style="1073" customWidth="1"/>
    <col min="14086" max="14086" width="19.5703125" style="1073" customWidth="1"/>
    <col min="14087" max="14087" width="12.28515625" style="1073" customWidth="1"/>
    <col min="14088" max="14088" width="10.42578125" style="1073" customWidth="1"/>
    <col min="14089" max="14089" width="9.140625" style="1073"/>
    <col min="14090" max="14090" width="3.5703125" style="1073" customWidth="1"/>
    <col min="14091" max="14091" width="16.42578125" style="1073" customWidth="1"/>
    <col min="14092" max="14092" width="11.7109375" style="1073" customWidth="1"/>
    <col min="14093" max="14093" width="10.140625" style="1073" customWidth="1"/>
    <col min="14094" max="14094" width="15.85546875" style="1073" customWidth="1"/>
    <col min="14095" max="14095" width="3.85546875" style="1073" customWidth="1"/>
    <col min="14096" max="14096" width="16.42578125" style="1073" customWidth="1"/>
    <col min="14097" max="14097" width="11.28515625" style="1073" customWidth="1"/>
    <col min="14098" max="14098" width="10.28515625" style="1073" customWidth="1"/>
    <col min="14099" max="14099" width="10" style="1073" customWidth="1"/>
    <col min="14100" max="14335" width="9.140625" style="1073"/>
    <col min="14336" max="14336" width="4" style="1073" customWidth="1"/>
    <col min="14337" max="14337" width="15.140625" style="1073" customWidth="1"/>
    <col min="14338" max="14338" width="13.85546875" style="1073" customWidth="1"/>
    <col min="14339" max="14339" width="10.140625" style="1073" customWidth="1"/>
    <col min="14340" max="14340" width="9.140625" style="1073"/>
    <col min="14341" max="14341" width="3.42578125" style="1073" customWidth="1"/>
    <col min="14342" max="14342" width="19.5703125" style="1073" customWidth="1"/>
    <col min="14343" max="14343" width="12.28515625" style="1073" customWidth="1"/>
    <col min="14344" max="14344" width="10.42578125" style="1073" customWidth="1"/>
    <col min="14345" max="14345" width="9.140625" style="1073"/>
    <col min="14346" max="14346" width="3.5703125" style="1073" customWidth="1"/>
    <col min="14347" max="14347" width="16.42578125" style="1073" customWidth="1"/>
    <col min="14348" max="14348" width="11.7109375" style="1073" customWidth="1"/>
    <col min="14349" max="14349" width="10.140625" style="1073" customWidth="1"/>
    <col min="14350" max="14350" width="15.85546875" style="1073" customWidth="1"/>
    <col min="14351" max="14351" width="3.85546875" style="1073" customWidth="1"/>
    <col min="14352" max="14352" width="16.42578125" style="1073" customWidth="1"/>
    <col min="14353" max="14353" width="11.28515625" style="1073" customWidth="1"/>
    <col min="14354" max="14354" width="10.28515625" style="1073" customWidth="1"/>
    <col min="14355" max="14355" width="10" style="1073" customWidth="1"/>
    <col min="14356" max="14591" width="9.140625" style="1073"/>
    <col min="14592" max="14592" width="4" style="1073" customWidth="1"/>
    <col min="14593" max="14593" width="15.140625" style="1073" customWidth="1"/>
    <col min="14594" max="14594" width="13.85546875" style="1073" customWidth="1"/>
    <col min="14595" max="14595" width="10.140625" style="1073" customWidth="1"/>
    <col min="14596" max="14596" width="9.140625" style="1073"/>
    <col min="14597" max="14597" width="3.42578125" style="1073" customWidth="1"/>
    <col min="14598" max="14598" width="19.5703125" style="1073" customWidth="1"/>
    <col min="14599" max="14599" width="12.28515625" style="1073" customWidth="1"/>
    <col min="14600" max="14600" width="10.42578125" style="1073" customWidth="1"/>
    <col min="14601" max="14601" width="9.140625" style="1073"/>
    <col min="14602" max="14602" width="3.5703125" style="1073" customWidth="1"/>
    <col min="14603" max="14603" width="16.42578125" style="1073" customWidth="1"/>
    <col min="14604" max="14604" width="11.7109375" style="1073" customWidth="1"/>
    <col min="14605" max="14605" width="10.140625" style="1073" customWidth="1"/>
    <col min="14606" max="14606" width="15.85546875" style="1073" customWidth="1"/>
    <col min="14607" max="14607" width="3.85546875" style="1073" customWidth="1"/>
    <col min="14608" max="14608" width="16.42578125" style="1073" customWidth="1"/>
    <col min="14609" max="14609" width="11.28515625" style="1073" customWidth="1"/>
    <col min="14610" max="14610" width="10.28515625" style="1073" customWidth="1"/>
    <col min="14611" max="14611" width="10" style="1073" customWidth="1"/>
    <col min="14612" max="14847" width="9.140625" style="1073"/>
    <col min="14848" max="14848" width="4" style="1073" customWidth="1"/>
    <col min="14849" max="14849" width="15.140625" style="1073" customWidth="1"/>
    <col min="14850" max="14850" width="13.85546875" style="1073" customWidth="1"/>
    <col min="14851" max="14851" width="10.140625" style="1073" customWidth="1"/>
    <col min="14852" max="14852" width="9.140625" style="1073"/>
    <col min="14853" max="14853" width="3.42578125" style="1073" customWidth="1"/>
    <col min="14854" max="14854" width="19.5703125" style="1073" customWidth="1"/>
    <col min="14855" max="14855" width="12.28515625" style="1073" customWidth="1"/>
    <col min="14856" max="14856" width="10.42578125" style="1073" customWidth="1"/>
    <col min="14857" max="14857" width="9.140625" style="1073"/>
    <col min="14858" max="14858" width="3.5703125" style="1073" customWidth="1"/>
    <col min="14859" max="14859" width="16.42578125" style="1073" customWidth="1"/>
    <col min="14860" max="14860" width="11.7109375" style="1073" customWidth="1"/>
    <col min="14861" max="14861" width="10.140625" style="1073" customWidth="1"/>
    <col min="14862" max="14862" width="15.85546875" style="1073" customWidth="1"/>
    <col min="14863" max="14863" width="3.85546875" style="1073" customWidth="1"/>
    <col min="14864" max="14864" width="16.42578125" style="1073" customWidth="1"/>
    <col min="14865" max="14865" width="11.28515625" style="1073" customWidth="1"/>
    <col min="14866" max="14866" width="10.28515625" style="1073" customWidth="1"/>
    <col min="14867" max="14867" width="10" style="1073" customWidth="1"/>
    <col min="14868" max="15103" width="9.140625" style="1073"/>
    <col min="15104" max="15104" width="4" style="1073" customWidth="1"/>
    <col min="15105" max="15105" width="15.140625" style="1073" customWidth="1"/>
    <col min="15106" max="15106" width="13.85546875" style="1073" customWidth="1"/>
    <col min="15107" max="15107" width="10.140625" style="1073" customWidth="1"/>
    <col min="15108" max="15108" width="9.140625" style="1073"/>
    <col min="15109" max="15109" width="3.42578125" style="1073" customWidth="1"/>
    <col min="15110" max="15110" width="19.5703125" style="1073" customWidth="1"/>
    <col min="15111" max="15111" width="12.28515625" style="1073" customWidth="1"/>
    <col min="15112" max="15112" width="10.42578125" style="1073" customWidth="1"/>
    <col min="15113" max="15113" width="9.140625" style="1073"/>
    <col min="15114" max="15114" width="3.5703125" style="1073" customWidth="1"/>
    <col min="15115" max="15115" width="16.42578125" style="1073" customWidth="1"/>
    <col min="15116" max="15116" width="11.7109375" style="1073" customWidth="1"/>
    <col min="15117" max="15117" width="10.140625" style="1073" customWidth="1"/>
    <col min="15118" max="15118" width="15.85546875" style="1073" customWidth="1"/>
    <col min="15119" max="15119" width="3.85546875" style="1073" customWidth="1"/>
    <col min="15120" max="15120" width="16.42578125" style="1073" customWidth="1"/>
    <col min="15121" max="15121" width="11.28515625" style="1073" customWidth="1"/>
    <col min="15122" max="15122" width="10.28515625" style="1073" customWidth="1"/>
    <col min="15123" max="15123" width="10" style="1073" customWidth="1"/>
    <col min="15124" max="15359" width="9.140625" style="1073"/>
    <col min="15360" max="15360" width="4" style="1073" customWidth="1"/>
    <col min="15361" max="15361" width="15.140625" style="1073" customWidth="1"/>
    <col min="15362" max="15362" width="13.85546875" style="1073" customWidth="1"/>
    <col min="15363" max="15363" width="10.140625" style="1073" customWidth="1"/>
    <col min="15364" max="15364" width="9.140625" style="1073"/>
    <col min="15365" max="15365" width="3.42578125" style="1073" customWidth="1"/>
    <col min="15366" max="15366" width="19.5703125" style="1073" customWidth="1"/>
    <col min="15367" max="15367" width="12.28515625" style="1073" customWidth="1"/>
    <col min="15368" max="15368" width="10.42578125" style="1073" customWidth="1"/>
    <col min="15369" max="15369" width="9.140625" style="1073"/>
    <col min="15370" max="15370" width="3.5703125" style="1073" customWidth="1"/>
    <col min="15371" max="15371" width="16.42578125" style="1073" customWidth="1"/>
    <col min="15372" max="15372" width="11.7109375" style="1073" customWidth="1"/>
    <col min="15373" max="15373" width="10.140625" style="1073" customWidth="1"/>
    <col min="15374" max="15374" width="15.85546875" style="1073" customWidth="1"/>
    <col min="15375" max="15375" width="3.85546875" style="1073" customWidth="1"/>
    <col min="15376" max="15376" width="16.42578125" style="1073" customWidth="1"/>
    <col min="15377" max="15377" width="11.28515625" style="1073" customWidth="1"/>
    <col min="15378" max="15378" width="10.28515625" style="1073" customWidth="1"/>
    <col min="15379" max="15379" width="10" style="1073" customWidth="1"/>
    <col min="15380" max="15615" width="9.140625" style="1073"/>
    <col min="15616" max="15616" width="4" style="1073" customWidth="1"/>
    <col min="15617" max="15617" width="15.140625" style="1073" customWidth="1"/>
    <col min="15618" max="15618" width="13.85546875" style="1073" customWidth="1"/>
    <col min="15619" max="15619" width="10.140625" style="1073" customWidth="1"/>
    <col min="15620" max="15620" width="9.140625" style="1073"/>
    <col min="15621" max="15621" width="3.42578125" style="1073" customWidth="1"/>
    <col min="15622" max="15622" width="19.5703125" style="1073" customWidth="1"/>
    <col min="15623" max="15623" width="12.28515625" style="1073" customWidth="1"/>
    <col min="15624" max="15624" width="10.42578125" style="1073" customWidth="1"/>
    <col min="15625" max="15625" width="9.140625" style="1073"/>
    <col min="15626" max="15626" width="3.5703125" style="1073" customWidth="1"/>
    <col min="15627" max="15627" width="16.42578125" style="1073" customWidth="1"/>
    <col min="15628" max="15628" width="11.7109375" style="1073" customWidth="1"/>
    <col min="15629" max="15629" width="10.140625" style="1073" customWidth="1"/>
    <col min="15630" max="15630" width="15.85546875" style="1073" customWidth="1"/>
    <col min="15631" max="15631" width="3.85546875" style="1073" customWidth="1"/>
    <col min="15632" max="15632" width="16.42578125" style="1073" customWidth="1"/>
    <col min="15633" max="15633" width="11.28515625" style="1073" customWidth="1"/>
    <col min="15634" max="15634" width="10.28515625" style="1073" customWidth="1"/>
    <col min="15635" max="15635" width="10" style="1073" customWidth="1"/>
    <col min="15636" max="15871" width="9.140625" style="1073"/>
    <col min="15872" max="15872" width="4" style="1073" customWidth="1"/>
    <col min="15873" max="15873" width="15.140625" style="1073" customWidth="1"/>
    <col min="15874" max="15874" width="13.85546875" style="1073" customWidth="1"/>
    <col min="15875" max="15875" width="10.140625" style="1073" customWidth="1"/>
    <col min="15876" max="15876" width="9.140625" style="1073"/>
    <col min="15877" max="15877" width="3.42578125" style="1073" customWidth="1"/>
    <col min="15878" max="15878" width="19.5703125" style="1073" customWidth="1"/>
    <col min="15879" max="15879" width="12.28515625" style="1073" customWidth="1"/>
    <col min="15880" max="15880" width="10.42578125" style="1073" customWidth="1"/>
    <col min="15881" max="15881" width="9.140625" style="1073"/>
    <col min="15882" max="15882" width="3.5703125" style="1073" customWidth="1"/>
    <col min="15883" max="15883" width="16.42578125" style="1073" customWidth="1"/>
    <col min="15884" max="15884" width="11.7109375" style="1073" customWidth="1"/>
    <col min="15885" max="15885" width="10.140625" style="1073" customWidth="1"/>
    <col min="15886" max="15886" width="15.85546875" style="1073" customWidth="1"/>
    <col min="15887" max="15887" width="3.85546875" style="1073" customWidth="1"/>
    <col min="15888" max="15888" width="16.42578125" style="1073" customWidth="1"/>
    <col min="15889" max="15889" width="11.28515625" style="1073" customWidth="1"/>
    <col min="15890" max="15890" width="10.28515625" style="1073" customWidth="1"/>
    <col min="15891" max="15891" width="10" style="1073" customWidth="1"/>
    <col min="15892" max="16127" width="9.140625" style="1073"/>
    <col min="16128" max="16128" width="4" style="1073" customWidth="1"/>
    <col min="16129" max="16129" width="15.140625" style="1073" customWidth="1"/>
    <col min="16130" max="16130" width="13.85546875" style="1073" customWidth="1"/>
    <col min="16131" max="16131" width="10.140625" style="1073" customWidth="1"/>
    <col min="16132" max="16132" width="9.140625" style="1073"/>
    <col min="16133" max="16133" width="3.42578125" style="1073" customWidth="1"/>
    <col min="16134" max="16134" width="19.5703125" style="1073" customWidth="1"/>
    <col min="16135" max="16135" width="12.28515625" style="1073" customWidth="1"/>
    <col min="16136" max="16136" width="10.42578125" style="1073" customWidth="1"/>
    <col min="16137" max="16137" width="9.140625" style="1073"/>
    <col min="16138" max="16138" width="3.5703125" style="1073" customWidth="1"/>
    <col min="16139" max="16139" width="16.42578125" style="1073" customWidth="1"/>
    <col min="16140" max="16140" width="11.7109375" style="1073" customWidth="1"/>
    <col min="16141" max="16141" width="10.140625" style="1073" customWidth="1"/>
    <col min="16142" max="16142" width="15.85546875" style="1073" customWidth="1"/>
    <col min="16143" max="16143" width="3.85546875" style="1073" customWidth="1"/>
    <col min="16144" max="16144" width="16.42578125" style="1073" customWidth="1"/>
    <col min="16145" max="16145" width="11.28515625" style="1073" customWidth="1"/>
    <col min="16146" max="16146" width="10.28515625" style="1073" customWidth="1"/>
    <col min="16147" max="16147" width="10" style="1073" customWidth="1"/>
    <col min="16148" max="16384" width="9.140625" style="1073"/>
  </cols>
  <sheetData>
    <row r="1" spans="1:27" ht="18.75">
      <c r="A1" s="573" t="s">
        <v>278</v>
      </c>
    </row>
    <row r="2" spans="1:27" ht="18" customHeight="1">
      <c r="A2" s="1508" t="s">
        <v>463</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row>
    <row r="3" spans="1:27" ht="18" customHeight="1">
      <c r="A3" s="1511" t="s">
        <v>464</v>
      </c>
      <c r="B3" s="1511"/>
      <c r="C3" s="1511"/>
      <c r="D3" s="1511"/>
      <c r="E3" s="1511"/>
      <c r="F3" s="1511"/>
      <c r="G3" s="1511"/>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3">
        <v>19665</v>
      </c>
      <c r="I8" s="864">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1001" t="s">
        <v>296</v>
      </c>
      <c r="G11" s="594">
        <v>6179.9260000000004</v>
      </c>
      <c r="H11" s="1049">
        <v>32776</v>
      </c>
      <c r="I11" s="1050">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1001" t="s">
        <v>296</v>
      </c>
      <c r="B17" s="594">
        <v>63711.165000000001</v>
      </c>
      <c r="C17" s="594">
        <v>120960</v>
      </c>
      <c r="D17" s="711">
        <v>2.1276033402394301</v>
      </c>
      <c r="E17" s="805"/>
      <c r="J17" s="640"/>
      <c r="K17" s="590" t="s">
        <v>187</v>
      </c>
      <c r="L17" s="591">
        <v>1136.1189999999999</v>
      </c>
      <c r="M17" s="591">
        <v>512.56200000000001</v>
      </c>
      <c r="N17" s="632">
        <v>2.2165494125588707</v>
      </c>
      <c r="O17" s="640"/>
      <c r="P17" s="1008" t="s">
        <v>180</v>
      </c>
      <c r="Q17" s="914">
        <v>300.38499999999999</v>
      </c>
      <c r="R17" s="914">
        <v>78.995000000000005</v>
      </c>
      <c r="S17" s="1009">
        <v>3.8025824419267038</v>
      </c>
    </row>
    <row r="18" spans="1:19" ht="16.5" thickBot="1">
      <c r="A18"/>
      <c r="B18"/>
      <c r="C18"/>
      <c r="D18"/>
      <c r="E18" s="807"/>
      <c r="F18" s="106"/>
      <c r="G18" s="106"/>
      <c r="H18" s="106"/>
      <c r="K18" s="590" t="s">
        <v>168</v>
      </c>
      <c r="L18" s="591">
        <v>1036.04</v>
      </c>
      <c r="M18" s="591">
        <v>222.76300000000001</v>
      </c>
      <c r="N18" s="632">
        <v>4.6508621270139114</v>
      </c>
      <c r="O18" s="640"/>
      <c r="P18" s="915"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8" t="s">
        <v>456</v>
      </c>
      <c r="L23" s="914">
        <v>231.68100000000001</v>
      </c>
      <c r="M23" s="914">
        <v>13.083</v>
      </c>
      <c r="N23" s="1009">
        <v>17.70855308415501</v>
      </c>
      <c r="P23"/>
      <c r="Q23"/>
      <c r="R23"/>
      <c r="S23"/>
    </row>
    <row r="24" spans="1:19" ht="16.5" thickBot="1">
      <c r="F24" s="106"/>
      <c r="G24" s="106"/>
      <c r="H24" s="106"/>
      <c r="K24" s="915"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10" zoomScale="80" zoomScaleNormal="80" workbookViewId="0">
      <selection activeCell="B724" sqref="B724:K776"/>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30" t="s">
        <v>232</v>
      </c>
      <c r="C5" s="1530"/>
      <c r="D5" s="1530"/>
      <c r="E5" s="1530"/>
      <c r="F5" s="1530"/>
      <c r="G5" s="1530"/>
      <c r="H5" s="1530"/>
      <c r="I5" s="1530"/>
      <c r="J5" s="1530"/>
      <c r="K5" s="1530"/>
      <c r="L5" s="1530"/>
    </row>
    <row r="6" spans="2:13" ht="18">
      <c r="B6" s="645"/>
      <c r="C6" s="645"/>
      <c r="D6" s="645"/>
      <c r="E6" s="645"/>
      <c r="F6" s="426" t="s">
        <v>233</v>
      </c>
      <c r="G6" s="645"/>
      <c r="H6" s="645"/>
      <c r="I6" s="645"/>
      <c r="J6" s="645"/>
      <c r="K6" s="645"/>
      <c r="L6" s="645"/>
    </row>
    <row r="7" spans="2:13" s="427" customFormat="1" ht="15">
      <c r="B7" s="1531" t="s">
        <v>234</v>
      </c>
      <c r="C7" s="1533" t="s">
        <v>22</v>
      </c>
      <c r="D7" s="1533" t="s">
        <v>235</v>
      </c>
      <c r="E7" s="1535" t="s">
        <v>236</v>
      </c>
      <c r="F7" s="1536"/>
      <c r="G7" s="1537"/>
      <c r="H7" s="1538" t="s">
        <v>237</v>
      </c>
      <c r="I7" s="1540" t="s">
        <v>238</v>
      </c>
      <c r="J7" s="1541"/>
      <c r="K7" s="1541"/>
      <c r="L7" s="1531"/>
    </row>
    <row r="8" spans="2:13">
      <c r="B8" s="1532"/>
      <c r="C8" s="1534"/>
      <c r="D8" s="1534"/>
      <c r="E8" s="1542" t="s">
        <v>239</v>
      </c>
      <c r="F8" s="1533" t="s">
        <v>240</v>
      </c>
      <c r="G8" s="1533" t="s">
        <v>241</v>
      </c>
      <c r="H8" s="1539"/>
      <c r="I8" s="1542" t="s">
        <v>242</v>
      </c>
      <c r="J8" s="1542" t="s">
        <v>24</v>
      </c>
      <c r="K8" s="1533" t="s">
        <v>243</v>
      </c>
      <c r="L8" s="1542" t="s">
        <v>244</v>
      </c>
    </row>
    <row r="9" spans="2:13">
      <c r="B9" s="1532"/>
      <c r="C9" s="1534"/>
      <c r="D9" s="1534"/>
      <c r="E9" s="1543"/>
      <c r="F9" s="1534"/>
      <c r="G9" s="1534"/>
      <c r="H9" s="1539"/>
      <c r="I9" s="1543"/>
      <c r="J9" s="1543"/>
      <c r="K9" s="1558"/>
      <c r="L9" s="1543"/>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29"/>
      <c r="O105" s="1529"/>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29"/>
      <c r="O121" s="1529"/>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29"/>
      <c r="O145" s="1529"/>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29"/>
      <c r="O171" s="1529"/>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63" t="s">
        <v>270</v>
      </c>
      <c r="D177" s="1563"/>
      <c r="E177" s="1563"/>
      <c r="F177" s="1563"/>
      <c r="G177" s="1563"/>
      <c r="H177" s="1563"/>
      <c r="I177" s="1563"/>
      <c r="J177" s="1563"/>
      <c r="K177" s="1563"/>
      <c r="L177" s="1564"/>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44" t="s">
        <v>234</v>
      </c>
      <c r="C194" s="1546" t="s">
        <v>22</v>
      </c>
      <c r="D194" s="1546" t="s">
        <v>235</v>
      </c>
      <c r="E194" s="1548" t="s">
        <v>236</v>
      </c>
      <c r="F194" s="1549"/>
      <c r="G194" s="1550"/>
      <c r="H194" s="1551" t="s">
        <v>237</v>
      </c>
      <c r="I194" s="1553" t="s">
        <v>238</v>
      </c>
      <c r="J194" s="1554"/>
      <c r="K194" s="1554"/>
      <c r="L194" s="1555"/>
    </row>
    <row r="195" spans="2:12" ht="12.75" customHeight="1">
      <c r="B195" s="1545"/>
      <c r="C195" s="1547"/>
      <c r="D195" s="1547"/>
      <c r="E195" s="1556" t="s">
        <v>239</v>
      </c>
      <c r="F195" s="1546" t="s">
        <v>240</v>
      </c>
      <c r="G195" s="1546" t="s">
        <v>241</v>
      </c>
      <c r="H195" s="1552"/>
      <c r="I195" s="1556" t="s">
        <v>242</v>
      </c>
      <c r="J195" s="1556" t="s">
        <v>24</v>
      </c>
      <c r="K195" s="1546" t="s">
        <v>243</v>
      </c>
      <c r="L195" s="1561" t="s">
        <v>244</v>
      </c>
    </row>
    <row r="196" spans="2:12" ht="12.75" customHeight="1">
      <c r="B196" s="1545"/>
      <c r="C196" s="1547"/>
      <c r="D196" s="1547"/>
      <c r="E196" s="1557"/>
      <c r="F196" s="1547"/>
      <c r="G196" s="1547"/>
      <c r="H196" s="1552"/>
      <c r="I196" s="1559"/>
      <c r="J196" s="1559"/>
      <c r="K196" s="1560"/>
      <c r="L196" s="1562"/>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63" t="s">
        <v>271</v>
      </c>
      <c r="D199" s="1563"/>
      <c r="E199" s="1563"/>
      <c r="F199" s="1563"/>
      <c r="G199" s="1563"/>
      <c r="H199" s="1563"/>
      <c r="I199" s="1563"/>
      <c r="J199" s="1563"/>
      <c r="K199" s="1563"/>
      <c r="L199" s="1564"/>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67" t="s">
        <v>234</v>
      </c>
      <c r="C234" s="1546" t="s">
        <v>22</v>
      </c>
      <c r="D234" s="1546" t="s">
        <v>235</v>
      </c>
      <c r="E234" s="1548" t="s">
        <v>236</v>
      </c>
      <c r="F234" s="1549"/>
      <c r="G234" s="1550"/>
      <c r="H234" s="1551" t="s">
        <v>237</v>
      </c>
      <c r="I234" s="1548" t="s">
        <v>238</v>
      </c>
      <c r="J234" s="1549"/>
      <c r="K234" s="1549"/>
      <c r="L234" s="1549"/>
    </row>
    <row r="235" spans="2:12">
      <c r="B235" s="1568"/>
      <c r="C235" s="1547"/>
      <c r="D235" s="1547"/>
      <c r="E235" s="1556" t="s">
        <v>239</v>
      </c>
      <c r="F235" s="1546" t="s">
        <v>240</v>
      </c>
      <c r="G235" s="1546" t="s">
        <v>241</v>
      </c>
      <c r="H235" s="1552"/>
      <c r="I235" s="1556" t="s">
        <v>242</v>
      </c>
      <c r="J235" s="1556" t="s">
        <v>24</v>
      </c>
      <c r="K235" s="1546" t="s">
        <v>243</v>
      </c>
      <c r="L235" s="1553" t="s">
        <v>244</v>
      </c>
    </row>
    <row r="236" spans="2:12">
      <c r="B236" s="1568"/>
      <c r="C236" s="1547"/>
      <c r="D236" s="1547"/>
      <c r="E236" s="1557"/>
      <c r="F236" s="1547"/>
      <c r="G236" s="1547"/>
      <c r="H236" s="1552"/>
      <c r="I236" s="1557"/>
      <c r="J236" s="1557"/>
      <c r="K236" s="1547"/>
      <c r="L236" s="1565"/>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66" t="s">
        <v>245</v>
      </c>
      <c r="D239" s="1566"/>
      <c r="E239" s="1566"/>
      <c r="F239" s="1566"/>
      <c r="G239" s="1566"/>
      <c r="H239" s="1566"/>
      <c r="I239" s="1566"/>
      <c r="J239" s="1566"/>
      <c r="K239" s="1566"/>
      <c r="L239" s="1566"/>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63" t="s">
        <v>270</v>
      </c>
      <c r="D256" s="1563"/>
      <c r="E256" s="1563"/>
      <c r="F256" s="1563"/>
      <c r="G256" s="1563"/>
      <c r="H256" s="1563"/>
      <c r="I256" s="1563"/>
      <c r="J256" s="1563"/>
      <c r="K256" s="1563"/>
      <c r="L256" s="1563"/>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69" t="s">
        <v>234</v>
      </c>
      <c r="C273" s="1546" t="s">
        <v>22</v>
      </c>
      <c r="D273" s="1546" t="s">
        <v>235</v>
      </c>
      <c r="E273" s="1548" t="s">
        <v>236</v>
      </c>
      <c r="F273" s="1549"/>
      <c r="G273" s="1550"/>
      <c r="H273" s="1551" t="s">
        <v>237</v>
      </c>
      <c r="I273" s="1553" t="s">
        <v>238</v>
      </c>
      <c r="J273" s="1554"/>
      <c r="K273" s="1554"/>
      <c r="L273" s="1554"/>
    </row>
    <row r="274" spans="2:12" ht="11.25" customHeight="1">
      <c r="B274" s="1570"/>
      <c r="C274" s="1547"/>
      <c r="D274" s="1547"/>
      <c r="E274" s="1556" t="s">
        <v>239</v>
      </c>
      <c r="F274" s="1546" t="s">
        <v>240</v>
      </c>
      <c r="G274" s="1546" t="s">
        <v>241</v>
      </c>
      <c r="H274" s="1552"/>
      <c r="I274" s="1556" t="s">
        <v>242</v>
      </c>
      <c r="J274" s="1556" t="s">
        <v>24</v>
      </c>
      <c r="K274" s="1546" t="s">
        <v>243</v>
      </c>
      <c r="L274" s="1553" t="s">
        <v>244</v>
      </c>
    </row>
    <row r="275" spans="2:12" ht="11.25" customHeight="1">
      <c r="B275" s="1570"/>
      <c r="C275" s="1547"/>
      <c r="D275" s="1547"/>
      <c r="E275" s="1557"/>
      <c r="F275" s="1547"/>
      <c r="G275" s="1547"/>
      <c r="H275" s="1552"/>
      <c r="I275" s="1559"/>
      <c r="J275" s="1559"/>
      <c r="K275" s="1560"/>
      <c r="L275" s="1565"/>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63" t="s">
        <v>271</v>
      </c>
      <c r="D278" s="1563"/>
      <c r="E278" s="1563"/>
      <c r="F278" s="1563"/>
      <c r="G278" s="1563"/>
      <c r="H278" s="1563"/>
      <c r="I278" s="1563"/>
      <c r="J278" s="1563"/>
      <c r="K278" s="1563"/>
      <c r="L278" s="1563"/>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56" t="s">
        <v>234</v>
      </c>
      <c r="C313" s="1546" t="s">
        <v>22</v>
      </c>
      <c r="D313" s="1546" t="s">
        <v>235</v>
      </c>
      <c r="E313" s="1548" t="s">
        <v>236</v>
      </c>
      <c r="F313" s="1549"/>
      <c r="G313" s="1550"/>
      <c r="H313" s="1546" t="s">
        <v>237</v>
      </c>
      <c r="I313" s="1548" t="s">
        <v>238</v>
      </c>
      <c r="J313" s="1549"/>
      <c r="K313" s="1549"/>
      <c r="L313" s="1550"/>
    </row>
    <row r="314" spans="2:12" ht="11.25" customHeight="1">
      <c r="B314" s="1557"/>
      <c r="C314" s="1547"/>
      <c r="D314" s="1547"/>
      <c r="E314" s="1573" t="s">
        <v>275</v>
      </c>
      <c r="F314" s="1576" t="s">
        <v>276</v>
      </c>
      <c r="G314" s="1576" t="s">
        <v>277</v>
      </c>
      <c r="H314" s="1547"/>
      <c r="I314" s="1556" t="s">
        <v>242</v>
      </c>
      <c r="J314" s="1556" t="s">
        <v>24</v>
      </c>
      <c r="K314" s="1546" t="s">
        <v>243</v>
      </c>
      <c r="L314" s="1556" t="s">
        <v>244</v>
      </c>
    </row>
    <row r="315" spans="2:12" ht="11.25" customHeight="1">
      <c r="B315" s="1559"/>
      <c r="C315" s="1560"/>
      <c r="D315" s="1560"/>
      <c r="E315" s="1575"/>
      <c r="F315" s="1577"/>
      <c r="G315" s="1577"/>
      <c r="H315" s="1560"/>
      <c r="I315" s="1559"/>
      <c r="J315" s="1559"/>
      <c r="K315" s="1560"/>
      <c r="L315" s="1559"/>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66" t="s">
        <v>245</v>
      </c>
      <c r="D318" s="1566"/>
      <c r="E318" s="1566"/>
      <c r="F318" s="1566"/>
      <c r="G318" s="1566"/>
      <c r="H318" s="1566"/>
      <c r="I318" s="1566"/>
      <c r="J318" s="1566"/>
      <c r="K318" s="1566"/>
      <c r="L318" s="1579"/>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63" t="s">
        <v>270</v>
      </c>
      <c r="D335" s="1563"/>
      <c r="E335" s="1563"/>
      <c r="F335" s="1563"/>
      <c r="G335" s="1563"/>
      <c r="H335" s="1563"/>
      <c r="I335" s="1563"/>
      <c r="J335" s="1563"/>
      <c r="K335" s="1563"/>
      <c r="L335" s="1580"/>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71" t="s">
        <v>234</v>
      </c>
      <c r="C352" s="1546" t="s">
        <v>22</v>
      </c>
      <c r="D352" s="1546" t="s">
        <v>235</v>
      </c>
      <c r="E352" s="1548" t="s">
        <v>236</v>
      </c>
      <c r="F352" s="1549"/>
      <c r="G352" s="1550"/>
      <c r="H352" s="1551" t="s">
        <v>237</v>
      </c>
      <c r="I352" s="1553" t="s">
        <v>238</v>
      </c>
      <c r="J352" s="1554"/>
      <c r="K352" s="1554"/>
      <c r="L352" s="1567"/>
    </row>
    <row r="353" spans="2:12" ht="11.25" customHeight="1">
      <c r="B353" s="1572"/>
      <c r="C353" s="1547"/>
      <c r="D353" s="1547"/>
      <c r="E353" s="1573" t="s">
        <v>275</v>
      </c>
      <c r="F353" s="1576" t="s">
        <v>276</v>
      </c>
      <c r="G353" s="1576" t="s">
        <v>277</v>
      </c>
      <c r="H353" s="1552"/>
      <c r="I353" s="1556" t="s">
        <v>242</v>
      </c>
      <c r="J353" s="1556" t="s">
        <v>24</v>
      </c>
      <c r="K353" s="1546" t="s">
        <v>243</v>
      </c>
      <c r="L353" s="1556" t="s">
        <v>244</v>
      </c>
    </row>
    <row r="354" spans="2:12" ht="11.25" customHeight="1">
      <c r="B354" s="1572"/>
      <c r="C354" s="1547"/>
      <c r="D354" s="1547"/>
      <c r="E354" s="1574"/>
      <c r="F354" s="1578"/>
      <c r="G354" s="1578"/>
      <c r="H354" s="1552"/>
      <c r="I354" s="1559"/>
      <c r="J354" s="1559"/>
      <c r="K354" s="1560"/>
      <c r="L354" s="1559"/>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63" t="s">
        <v>271</v>
      </c>
      <c r="D357" s="1563"/>
      <c r="E357" s="1563"/>
      <c r="F357" s="1563"/>
      <c r="G357" s="1563"/>
      <c r="H357" s="1563"/>
      <c r="I357" s="1563"/>
      <c r="J357" s="1563"/>
      <c r="K357" s="1563"/>
      <c r="L357" s="1580"/>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16" t="s">
        <v>234</v>
      </c>
      <c r="C393" s="1514" t="s">
        <v>22</v>
      </c>
      <c r="D393" s="1514" t="s">
        <v>235</v>
      </c>
      <c r="E393" s="1525" t="s">
        <v>236</v>
      </c>
      <c r="F393" s="1526"/>
      <c r="G393" s="1527"/>
      <c r="H393" s="1520" t="s">
        <v>237</v>
      </c>
      <c r="I393" s="1525" t="s">
        <v>238</v>
      </c>
      <c r="J393" s="1526"/>
      <c r="K393" s="1526"/>
      <c r="L393" s="1527"/>
    </row>
    <row r="394" spans="2:12" ht="11.25" customHeight="1">
      <c r="B394" s="1528"/>
      <c r="C394" s="1515"/>
      <c r="D394" s="1515"/>
      <c r="E394" s="1583" t="s">
        <v>275</v>
      </c>
      <c r="F394" s="1585" t="s">
        <v>276</v>
      </c>
      <c r="G394" s="1585" t="s">
        <v>277</v>
      </c>
      <c r="H394" s="1521"/>
      <c r="I394" s="1516" t="s">
        <v>242</v>
      </c>
      <c r="J394" s="1516" t="s">
        <v>24</v>
      </c>
      <c r="K394" s="1514" t="s">
        <v>243</v>
      </c>
      <c r="L394" s="1516" t="s">
        <v>244</v>
      </c>
    </row>
    <row r="395" spans="2:12" ht="11.25" customHeight="1">
      <c r="B395" s="1528"/>
      <c r="C395" s="1515"/>
      <c r="D395" s="1515"/>
      <c r="E395" s="1584"/>
      <c r="F395" s="1586"/>
      <c r="G395" s="1586"/>
      <c r="H395" s="1521"/>
      <c r="I395" s="1528"/>
      <c r="J395" s="1528"/>
      <c r="K395" s="1515"/>
      <c r="L395" s="1517"/>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81" t="s">
        <v>245</v>
      </c>
      <c r="D398" s="1581"/>
      <c r="E398" s="1581"/>
      <c r="F398" s="1581"/>
      <c r="G398" s="1581"/>
      <c r="H398" s="1581"/>
      <c r="I398" s="1581"/>
      <c r="J398" s="1581"/>
      <c r="K398" s="1581"/>
      <c r="L398" s="1582"/>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12" t="s">
        <v>270</v>
      </c>
      <c r="D415" s="1512"/>
      <c r="E415" s="1512"/>
      <c r="F415" s="1512"/>
      <c r="G415" s="1512"/>
      <c r="H415" s="1512"/>
      <c r="I415" s="1512"/>
      <c r="J415" s="1512"/>
      <c r="K415" s="1512"/>
      <c r="L415" s="1587"/>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588" t="s">
        <v>234</v>
      </c>
      <c r="C432" s="1514" t="s">
        <v>22</v>
      </c>
      <c r="D432" s="1514" t="s">
        <v>235</v>
      </c>
      <c r="E432" s="1525" t="s">
        <v>236</v>
      </c>
      <c r="F432" s="1526"/>
      <c r="G432" s="1527"/>
      <c r="H432" s="1520" t="s">
        <v>237</v>
      </c>
      <c r="I432" s="1522" t="s">
        <v>238</v>
      </c>
      <c r="J432" s="1523"/>
      <c r="K432" s="1523"/>
      <c r="L432" s="1590"/>
    </row>
    <row r="433" spans="2:12" ht="11.25" customHeight="1">
      <c r="B433" s="1589"/>
      <c r="C433" s="1515"/>
      <c r="D433" s="1515"/>
      <c r="E433" s="1583" t="s">
        <v>275</v>
      </c>
      <c r="F433" s="1585" t="s">
        <v>276</v>
      </c>
      <c r="G433" s="1585" t="s">
        <v>277</v>
      </c>
      <c r="H433" s="1521"/>
      <c r="I433" s="1516" t="s">
        <v>242</v>
      </c>
      <c r="J433" s="1516" t="s">
        <v>24</v>
      </c>
      <c r="K433" s="1514" t="s">
        <v>243</v>
      </c>
      <c r="L433" s="1516" t="s">
        <v>244</v>
      </c>
    </row>
    <row r="434" spans="2:12" ht="11.25" customHeight="1">
      <c r="B434" s="1589"/>
      <c r="C434" s="1515"/>
      <c r="D434" s="1515"/>
      <c r="E434" s="1584"/>
      <c r="F434" s="1586"/>
      <c r="G434" s="1586"/>
      <c r="H434" s="1521"/>
      <c r="I434" s="1517"/>
      <c r="J434" s="1517"/>
      <c r="K434" s="1591"/>
      <c r="L434" s="1517"/>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12" t="s">
        <v>271</v>
      </c>
      <c r="D437" s="1512"/>
      <c r="E437" s="1512"/>
      <c r="F437" s="1512"/>
      <c r="G437" s="1512"/>
      <c r="H437" s="1512"/>
      <c r="I437" s="1512"/>
      <c r="J437" s="1512"/>
      <c r="K437" s="1512"/>
      <c r="L437" s="1587"/>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16" t="s">
        <v>234</v>
      </c>
      <c r="C475" s="1514" t="s">
        <v>22</v>
      </c>
      <c r="D475" s="1514" t="s">
        <v>235</v>
      </c>
      <c r="E475" s="1525" t="s">
        <v>236</v>
      </c>
      <c r="F475" s="1526"/>
      <c r="G475" s="1527"/>
      <c r="H475" s="1520" t="s">
        <v>237</v>
      </c>
      <c r="I475" s="1525" t="s">
        <v>238</v>
      </c>
      <c r="J475" s="1526"/>
      <c r="K475" s="1526"/>
      <c r="L475" s="1527"/>
    </row>
    <row r="476" spans="2:12" ht="11.25" customHeight="1">
      <c r="B476" s="1528"/>
      <c r="C476" s="1515"/>
      <c r="D476" s="1515"/>
      <c r="E476" s="1583" t="s">
        <v>275</v>
      </c>
      <c r="F476" s="1585" t="s">
        <v>276</v>
      </c>
      <c r="G476" s="1585" t="s">
        <v>277</v>
      </c>
      <c r="H476" s="1521"/>
      <c r="I476" s="1516" t="s">
        <v>242</v>
      </c>
      <c r="J476" s="1516" t="s">
        <v>24</v>
      </c>
      <c r="K476" s="1514" t="s">
        <v>243</v>
      </c>
      <c r="L476" s="1516" t="s">
        <v>244</v>
      </c>
    </row>
    <row r="477" spans="2:12" ht="11.25" customHeight="1">
      <c r="B477" s="1528"/>
      <c r="C477" s="1515"/>
      <c r="D477" s="1515"/>
      <c r="E477" s="1584"/>
      <c r="F477" s="1586"/>
      <c r="G477" s="1586"/>
      <c r="H477" s="1521"/>
      <c r="I477" s="1528"/>
      <c r="J477" s="1528"/>
      <c r="K477" s="1515"/>
      <c r="L477" s="1517"/>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81" t="s">
        <v>245</v>
      </c>
      <c r="D480" s="1581"/>
      <c r="E480" s="1581"/>
      <c r="F480" s="1581"/>
      <c r="G480" s="1581"/>
      <c r="H480" s="1581"/>
      <c r="I480" s="1581"/>
      <c r="J480" s="1581"/>
      <c r="K480" s="1581"/>
      <c r="L480" s="1582"/>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6">
        <v>176881</v>
      </c>
      <c r="D491" s="868">
        <v>4941</v>
      </c>
      <c r="E491" s="869">
        <v>1899</v>
      </c>
      <c r="F491" s="869">
        <v>2767</v>
      </c>
      <c r="G491" s="869">
        <v>275</v>
      </c>
      <c r="H491" s="867">
        <v>171940</v>
      </c>
      <c r="I491" s="869">
        <v>28983</v>
      </c>
      <c r="J491" s="869">
        <v>60425</v>
      </c>
      <c r="K491" s="869">
        <v>82532</v>
      </c>
      <c r="L491" s="667"/>
    </row>
    <row r="492" spans="2:12" ht="15">
      <c r="B492" s="793" t="s">
        <v>256</v>
      </c>
      <c r="C492" s="866">
        <v>157650</v>
      </c>
      <c r="D492" s="869">
        <v>4336</v>
      </c>
      <c r="E492" s="869">
        <v>1814</v>
      </c>
      <c r="F492" s="869">
        <v>2017</v>
      </c>
      <c r="G492" s="869">
        <v>505</v>
      </c>
      <c r="H492" s="869">
        <v>153314</v>
      </c>
      <c r="I492" s="869">
        <v>26176</v>
      </c>
      <c r="J492" s="869">
        <v>53316</v>
      </c>
      <c r="K492" s="869">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12" t="s">
        <v>270</v>
      </c>
      <c r="D497" s="1512"/>
      <c r="E497" s="1512"/>
      <c r="F497" s="1512"/>
      <c r="G497" s="1512"/>
      <c r="H497" s="1512"/>
      <c r="I497" s="1512"/>
      <c r="J497" s="1512"/>
      <c r="K497" s="1512"/>
      <c r="L497" s="1587"/>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70">
        <v>51567073</v>
      </c>
      <c r="D508" s="872">
        <v>269087</v>
      </c>
      <c r="E508" s="872">
        <v>66984</v>
      </c>
      <c r="F508" s="872">
        <v>160926</v>
      </c>
      <c r="G508" s="872">
        <v>41177</v>
      </c>
      <c r="H508" s="871">
        <v>51297986</v>
      </c>
      <c r="I508" s="872">
        <v>7715024</v>
      </c>
      <c r="J508" s="872">
        <v>16353050</v>
      </c>
      <c r="K508" s="872">
        <v>27229912</v>
      </c>
      <c r="L508" s="667"/>
    </row>
    <row r="509" spans="2:12" ht="12.75">
      <c r="B509" s="686" t="s">
        <v>256</v>
      </c>
      <c r="C509" s="870">
        <v>46086574</v>
      </c>
      <c r="D509" s="872">
        <v>232053</v>
      </c>
      <c r="E509" s="872">
        <v>58546</v>
      </c>
      <c r="F509" s="872">
        <v>113020</v>
      </c>
      <c r="G509" s="872">
        <v>60487</v>
      </c>
      <c r="H509" s="872">
        <v>45854521</v>
      </c>
      <c r="I509" s="872">
        <v>6971766</v>
      </c>
      <c r="J509" s="872">
        <v>14390917</v>
      </c>
      <c r="K509" s="872">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8"/>
      <c r="C513" s="672"/>
      <c r="D513" s="672"/>
      <c r="E513" s="672"/>
      <c r="F513" s="672"/>
      <c r="G513" s="672"/>
      <c r="H513" s="672"/>
      <c r="I513" s="672"/>
      <c r="J513" s="672"/>
      <c r="K513" s="672"/>
      <c r="L513" s="849"/>
    </row>
    <row r="514" spans="2:12" ht="12.75" customHeight="1">
      <c r="B514" s="1588" t="s">
        <v>234</v>
      </c>
      <c r="C514" s="1514" t="s">
        <v>22</v>
      </c>
      <c r="D514" s="1514" t="s">
        <v>235</v>
      </c>
      <c r="E514" s="1525" t="s">
        <v>236</v>
      </c>
      <c r="F514" s="1526"/>
      <c r="G514" s="1527"/>
      <c r="H514" s="1520" t="s">
        <v>237</v>
      </c>
      <c r="I514" s="1522" t="s">
        <v>238</v>
      </c>
      <c r="J514" s="1523"/>
      <c r="K514" s="1523"/>
      <c r="L514" s="1590"/>
    </row>
    <row r="515" spans="2:12" ht="11.25" customHeight="1">
      <c r="B515" s="1589"/>
      <c r="C515" s="1515"/>
      <c r="D515" s="1515"/>
      <c r="E515" s="1583" t="s">
        <v>275</v>
      </c>
      <c r="F515" s="1585" t="s">
        <v>276</v>
      </c>
      <c r="G515" s="1585" t="s">
        <v>277</v>
      </c>
      <c r="H515" s="1521"/>
      <c r="I515" s="1516" t="s">
        <v>242</v>
      </c>
      <c r="J515" s="1516" t="s">
        <v>24</v>
      </c>
      <c r="K515" s="1514" t="s">
        <v>243</v>
      </c>
      <c r="L515" s="1516" t="s">
        <v>244</v>
      </c>
    </row>
    <row r="516" spans="2:12" ht="11.25" customHeight="1">
      <c r="B516" s="1589"/>
      <c r="C516" s="1515"/>
      <c r="D516" s="1515"/>
      <c r="E516" s="1584"/>
      <c r="F516" s="1586"/>
      <c r="G516" s="1586"/>
      <c r="H516" s="1521"/>
      <c r="I516" s="1517"/>
      <c r="J516" s="1517"/>
      <c r="K516" s="1591"/>
      <c r="L516" s="1517"/>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12" t="s">
        <v>271</v>
      </c>
      <c r="D519" s="1512"/>
      <c r="E519" s="1512"/>
      <c r="F519" s="1512"/>
      <c r="G519" s="1512"/>
      <c r="H519" s="1512"/>
      <c r="I519" s="1512"/>
      <c r="J519" s="1512"/>
      <c r="K519" s="1512"/>
      <c r="L519" s="1587"/>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3">
        <v>103129786</v>
      </c>
      <c r="D530" s="875">
        <v>466381</v>
      </c>
      <c r="E530" s="875">
        <v>115783</v>
      </c>
      <c r="F530" s="875">
        <v>279344</v>
      </c>
      <c r="G530" s="875">
        <v>71254</v>
      </c>
      <c r="H530" s="874">
        <v>102663405</v>
      </c>
      <c r="I530" s="875">
        <v>15418876</v>
      </c>
      <c r="J530" s="875">
        <v>33786806</v>
      </c>
      <c r="K530" s="875">
        <v>53457723</v>
      </c>
      <c r="L530" s="667"/>
    </row>
    <row r="531" spans="2:12" ht="12.75">
      <c r="B531" s="686" t="s">
        <v>256</v>
      </c>
      <c r="C531" s="873">
        <v>92254109</v>
      </c>
      <c r="D531" s="875">
        <v>409307</v>
      </c>
      <c r="E531" s="875">
        <v>101133</v>
      </c>
      <c r="F531" s="875">
        <v>196225</v>
      </c>
      <c r="G531" s="876">
        <v>111949</v>
      </c>
      <c r="H531" s="877">
        <v>91844802</v>
      </c>
      <c r="I531" s="875">
        <v>13938872</v>
      </c>
      <c r="J531" s="875">
        <v>29955939</v>
      </c>
      <c r="K531" s="875">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590" t="s">
        <v>234</v>
      </c>
      <c r="C558" s="1514" t="s">
        <v>22</v>
      </c>
      <c r="D558" s="1514" t="s">
        <v>235</v>
      </c>
      <c r="E558" s="1525" t="s">
        <v>236</v>
      </c>
      <c r="F558" s="1526"/>
      <c r="G558" s="1527"/>
      <c r="H558" s="1520" t="s">
        <v>237</v>
      </c>
      <c r="I558" s="1525" t="s">
        <v>238</v>
      </c>
      <c r="J558" s="1526"/>
      <c r="K558" s="1526"/>
      <c r="L558"/>
    </row>
    <row r="559" spans="2:12" ht="12.75" customHeight="1">
      <c r="B559" s="1594"/>
      <c r="C559" s="1515"/>
      <c r="D559" s="1515"/>
      <c r="E559" s="1516" t="s">
        <v>275</v>
      </c>
      <c r="F559" s="1514" t="s">
        <v>276</v>
      </c>
      <c r="G559" s="1514" t="s">
        <v>277</v>
      </c>
      <c r="H559" s="1521"/>
      <c r="I559" s="1516" t="s">
        <v>242</v>
      </c>
      <c r="J559" s="1516" t="s">
        <v>24</v>
      </c>
      <c r="K559" s="1514" t="s">
        <v>322</v>
      </c>
      <c r="L559"/>
    </row>
    <row r="560" spans="2:12" ht="12.75">
      <c r="B560" s="1594"/>
      <c r="C560" s="1515"/>
      <c r="D560" s="1515"/>
      <c r="E560" s="1528"/>
      <c r="F560" s="1515"/>
      <c r="G560" s="1515"/>
      <c r="H560" s="1521"/>
      <c r="I560" s="1528"/>
      <c r="J560" s="1528"/>
      <c r="K560" s="1515"/>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81" t="s">
        <v>245</v>
      </c>
      <c r="D563" s="1581"/>
      <c r="E563" s="1581"/>
      <c r="F563" s="1581"/>
      <c r="G563" s="1581"/>
      <c r="H563" s="1581"/>
      <c r="I563" s="1581"/>
      <c r="J563" s="1581"/>
      <c r="K563" s="1581"/>
      <c r="L563"/>
    </row>
    <row r="564" spans="2:12" ht="12.75">
      <c r="B564" s="664"/>
      <c r="C564" s="664"/>
      <c r="D564" s="664"/>
      <c r="E564" s="664"/>
      <c r="F564" s="664"/>
      <c r="G564" s="664"/>
      <c r="H564" s="664"/>
      <c r="I564" s="664"/>
      <c r="J564" s="664"/>
      <c r="K564" s="664"/>
      <c r="L564"/>
    </row>
    <row r="565" spans="2:12" ht="15">
      <c r="B565" s="1002" t="s">
        <v>246</v>
      </c>
      <c r="C565" s="873">
        <v>160405</v>
      </c>
      <c r="D565" s="873">
        <v>4252</v>
      </c>
      <c r="E565" s="873">
        <v>1993</v>
      </c>
      <c r="F565" s="873">
        <v>1899</v>
      </c>
      <c r="G565" s="873">
        <v>360</v>
      </c>
      <c r="H565" s="873">
        <v>156153</v>
      </c>
      <c r="I565" s="873">
        <v>25576</v>
      </c>
      <c r="J565" s="873">
        <v>49577</v>
      </c>
      <c r="K565" s="873">
        <v>81000</v>
      </c>
      <c r="L565"/>
    </row>
    <row r="566" spans="2:12" ht="15">
      <c r="B566" s="1002" t="s">
        <v>247</v>
      </c>
      <c r="C566" s="873">
        <v>118397</v>
      </c>
      <c r="D566" s="873">
        <v>3761</v>
      </c>
      <c r="E566" s="873">
        <v>1965</v>
      </c>
      <c r="F566" s="873">
        <v>1503</v>
      </c>
      <c r="G566" s="873">
        <v>293</v>
      </c>
      <c r="H566" s="873">
        <v>114636</v>
      </c>
      <c r="I566" s="873">
        <v>20407</v>
      </c>
      <c r="J566" s="873">
        <v>32761</v>
      </c>
      <c r="K566" s="873">
        <v>61468</v>
      </c>
      <c r="L566"/>
    </row>
    <row r="567" spans="2:12" ht="15">
      <c r="B567" s="1002" t="s">
        <v>248</v>
      </c>
      <c r="C567" s="873">
        <v>154468</v>
      </c>
      <c r="D567" s="875">
        <v>4195</v>
      </c>
      <c r="E567" s="875">
        <v>2254</v>
      </c>
      <c r="F567" s="875">
        <v>1618</v>
      </c>
      <c r="G567" s="876">
        <v>323</v>
      </c>
      <c r="H567" s="873">
        <v>150273</v>
      </c>
      <c r="I567" s="875">
        <v>25918</v>
      </c>
      <c r="J567" s="875">
        <v>43821</v>
      </c>
      <c r="K567" s="875">
        <v>80534</v>
      </c>
      <c r="L567"/>
    </row>
    <row r="568" spans="2:12" ht="15">
      <c r="B568" s="1002" t="s">
        <v>249</v>
      </c>
      <c r="C568" s="873">
        <v>147058</v>
      </c>
      <c r="D568" s="873">
        <v>4501</v>
      </c>
      <c r="E568" s="874">
        <v>2298</v>
      </c>
      <c r="F568" s="874">
        <v>1927</v>
      </c>
      <c r="G568" s="873">
        <v>276</v>
      </c>
      <c r="H568" s="873">
        <v>142557</v>
      </c>
      <c r="I568" s="873">
        <v>23715</v>
      </c>
      <c r="J568" s="873">
        <v>40827</v>
      </c>
      <c r="K568" s="873">
        <v>78015</v>
      </c>
      <c r="L568"/>
    </row>
    <row r="569" spans="2:12" ht="15">
      <c r="B569" s="1002" t="s">
        <v>250</v>
      </c>
      <c r="C569" s="873">
        <v>161636</v>
      </c>
      <c r="D569" s="1003">
        <v>4146</v>
      </c>
      <c r="E569" s="641">
        <v>2119</v>
      </c>
      <c r="F569" s="643">
        <v>1793</v>
      </c>
      <c r="G569" s="643">
        <v>234</v>
      </c>
      <c r="H569" s="1003">
        <v>157490</v>
      </c>
      <c r="I569" s="641">
        <v>27516</v>
      </c>
      <c r="J569" s="641">
        <v>43584</v>
      </c>
      <c r="K569" s="643">
        <v>86390</v>
      </c>
      <c r="L569"/>
    </row>
    <row r="570" spans="2:12" ht="15">
      <c r="B570" s="1002" t="s">
        <v>251</v>
      </c>
      <c r="C570" s="873">
        <v>148239</v>
      </c>
      <c r="D570" s="873">
        <v>3808</v>
      </c>
      <c r="E570" s="874">
        <v>1579</v>
      </c>
      <c r="F570" s="874">
        <v>1924</v>
      </c>
      <c r="G570" s="873">
        <v>305</v>
      </c>
      <c r="H570" s="873">
        <v>144431</v>
      </c>
      <c r="I570" s="873">
        <v>25807</v>
      </c>
      <c r="J570" s="873">
        <v>41213</v>
      </c>
      <c r="K570" s="873">
        <v>77411</v>
      </c>
      <c r="L570"/>
    </row>
    <row r="571" spans="2:12" ht="15">
      <c r="B571" s="1002" t="s">
        <v>252</v>
      </c>
      <c r="C571" s="873">
        <v>164233</v>
      </c>
      <c r="D571" s="868">
        <v>4006</v>
      </c>
      <c r="E571" s="875">
        <v>1618</v>
      </c>
      <c r="F571" s="876">
        <v>2184</v>
      </c>
      <c r="G571" s="876">
        <v>204</v>
      </c>
      <c r="H571" s="873">
        <v>160227</v>
      </c>
      <c r="I571" s="875">
        <v>29167</v>
      </c>
      <c r="J571" s="875">
        <v>48974</v>
      </c>
      <c r="K571" s="875">
        <v>82086</v>
      </c>
      <c r="L571"/>
    </row>
    <row r="572" spans="2:12" ht="15">
      <c r="B572" s="1002" t="s">
        <v>253</v>
      </c>
      <c r="C572" s="873">
        <v>158429</v>
      </c>
      <c r="D572" s="868">
        <v>4264</v>
      </c>
      <c r="E572" s="875">
        <v>1814</v>
      </c>
      <c r="F572" s="875">
        <v>2211</v>
      </c>
      <c r="G572" s="876">
        <v>239</v>
      </c>
      <c r="H572" s="873">
        <v>154165</v>
      </c>
      <c r="I572" s="875">
        <v>23293</v>
      </c>
      <c r="J572" s="875">
        <v>45921</v>
      </c>
      <c r="K572" s="875">
        <v>84951</v>
      </c>
      <c r="L572"/>
    </row>
    <row r="573" spans="2:12" ht="15">
      <c r="B573" s="1002" t="s">
        <v>254</v>
      </c>
      <c r="C573" s="873">
        <v>165011</v>
      </c>
      <c r="D573" s="873">
        <v>4401</v>
      </c>
      <c r="E573" s="874">
        <v>1788</v>
      </c>
      <c r="F573" s="874">
        <v>2285</v>
      </c>
      <c r="G573" s="873">
        <v>328</v>
      </c>
      <c r="H573" s="873">
        <v>160610</v>
      </c>
      <c r="I573" s="873">
        <v>25702</v>
      </c>
      <c r="J573" s="873">
        <v>48609</v>
      </c>
      <c r="K573" s="873">
        <v>86299</v>
      </c>
      <c r="L573"/>
    </row>
    <row r="574" spans="2:12" ht="15">
      <c r="B574" s="1002" t="s">
        <v>255</v>
      </c>
      <c r="C574" s="873">
        <v>175970</v>
      </c>
      <c r="D574" s="868">
        <v>4827</v>
      </c>
      <c r="E574" s="875">
        <v>1922</v>
      </c>
      <c r="F574" s="875">
        <v>2405</v>
      </c>
      <c r="G574" s="875">
        <v>500</v>
      </c>
      <c r="H574" s="874">
        <v>171143</v>
      </c>
      <c r="I574" s="875">
        <v>28318</v>
      </c>
      <c r="J574" s="875">
        <v>60364</v>
      </c>
      <c r="K574" s="875">
        <v>82461</v>
      </c>
      <c r="L574"/>
    </row>
    <row r="575" spans="2:12" ht="15">
      <c r="B575" s="1004" t="s">
        <v>256</v>
      </c>
      <c r="C575" s="873">
        <v>158698</v>
      </c>
      <c r="D575" s="875">
        <v>4572</v>
      </c>
      <c r="E575" s="875">
        <v>1754</v>
      </c>
      <c r="F575" s="875">
        <v>2398</v>
      </c>
      <c r="G575" s="875">
        <v>420</v>
      </c>
      <c r="H575" s="875">
        <v>154126</v>
      </c>
      <c r="I575" s="875">
        <v>24642</v>
      </c>
      <c r="J575" s="875">
        <v>50394</v>
      </c>
      <c r="K575" s="875">
        <v>79090</v>
      </c>
      <c r="L575"/>
    </row>
    <row r="576" spans="2:12" ht="15">
      <c r="B576" s="1004" t="s">
        <v>257</v>
      </c>
      <c r="C576" s="873">
        <v>143199</v>
      </c>
      <c r="D576" s="875">
        <v>4050</v>
      </c>
      <c r="E576" s="875">
        <v>1792</v>
      </c>
      <c r="F576" s="875">
        <v>1951</v>
      </c>
      <c r="G576" s="875">
        <v>307</v>
      </c>
      <c r="H576" s="875">
        <v>139149</v>
      </c>
      <c r="I576" s="875">
        <v>22028</v>
      </c>
      <c r="J576" s="875">
        <v>43577</v>
      </c>
      <c r="K576" s="875">
        <v>73544</v>
      </c>
      <c r="L576"/>
    </row>
    <row r="577" spans="2:12" ht="15">
      <c r="B577" s="1005"/>
      <c r="C577" s="874"/>
      <c r="D577" s="874"/>
      <c r="E577" s="874"/>
      <c r="F577" s="874"/>
      <c r="G577" s="874"/>
      <c r="H577" s="874"/>
      <c r="I577" s="874"/>
      <c r="J577" s="874"/>
      <c r="K577" s="874"/>
      <c r="L577"/>
    </row>
    <row r="578" spans="2:12" ht="12.75">
      <c r="B578" s="1006">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12" t="s">
        <v>270</v>
      </c>
      <c r="D580" s="1512"/>
      <c r="E580" s="1512"/>
      <c r="F580" s="1512"/>
      <c r="G580" s="1512"/>
      <c r="H580" s="1512"/>
      <c r="I580" s="1512"/>
      <c r="J580" s="1512"/>
      <c r="K580" s="1512"/>
      <c r="L580"/>
    </row>
    <row r="581" spans="2:12" ht="12.75">
      <c r="B581" s="664"/>
      <c r="C581" s="670"/>
      <c r="D581" s="670"/>
      <c r="E581" s="670"/>
      <c r="F581" s="670"/>
      <c r="G581" s="670"/>
      <c r="H581" s="670"/>
      <c r="I581" s="670"/>
      <c r="J581" s="670"/>
      <c r="K581" s="670"/>
      <c r="L581"/>
    </row>
    <row r="582" spans="2:12" ht="12.75">
      <c r="B582" s="1007" t="s">
        <v>246</v>
      </c>
      <c r="C582" s="873">
        <v>49128195</v>
      </c>
      <c r="D582" s="873">
        <v>226689</v>
      </c>
      <c r="E582" s="873">
        <v>68974</v>
      </c>
      <c r="F582" s="873">
        <v>109268</v>
      </c>
      <c r="G582" s="873">
        <v>48447</v>
      </c>
      <c r="H582" s="873">
        <v>48901506</v>
      </c>
      <c r="I582" s="873">
        <v>7017848</v>
      </c>
      <c r="J582" s="873">
        <v>13675018</v>
      </c>
      <c r="K582" s="873">
        <v>28208640</v>
      </c>
      <c r="L582"/>
    </row>
    <row r="583" spans="2:12" ht="12.75">
      <c r="B583" s="1007" t="s">
        <v>247</v>
      </c>
      <c r="C583" s="873">
        <v>36008767</v>
      </c>
      <c r="D583" s="873">
        <v>193480</v>
      </c>
      <c r="E583" s="873">
        <v>70783</v>
      </c>
      <c r="F583" s="873">
        <v>85595</v>
      </c>
      <c r="G583" s="873">
        <v>37102</v>
      </c>
      <c r="H583" s="873">
        <v>35815287</v>
      </c>
      <c r="I583" s="873">
        <v>5626521</v>
      </c>
      <c r="J583" s="873">
        <v>9142502</v>
      </c>
      <c r="K583" s="873">
        <v>21046264</v>
      </c>
      <c r="L583"/>
    </row>
    <row r="584" spans="2:12" ht="12.75">
      <c r="B584" s="1007" t="s">
        <v>248</v>
      </c>
      <c r="C584" s="873">
        <v>47017379</v>
      </c>
      <c r="D584" s="875">
        <v>213319</v>
      </c>
      <c r="E584" s="875">
        <v>80814</v>
      </c>
      <c r="F584" s="875">
        <v>94000</v>
      </c>
      <c r="G584" s="876">
        <v>38505</v>
      </c>
      <c r="H584" s="873">
        <v>46804060</v>
      </c>
      <c r="I584" s="875">
        <v>7062525</v>
      </c>
      <c r="J584" s="875">
        <v>12295509</v>
      </c>
      <c r="K584" s="875">
        <v>27446026</v>
      </c>
      <c r="L584"/>
    </row>
    <row r="585" spans="2:12" ht="12.75">
      <c r="B585" s="1007" t="s">
        <v>249</v>
      </c>
      <c r="C585" s="873">
        <v>45318921</v>
      </c>
      <c r="D585" s="873">
        <v>214619</v>
      </c>
      <c r="E585" s="874">
        <v>78379</v>
      </c>
      <c r="F585" s="874">
        <v>102218</v>
      </c>
      <c r="G585" s="873">
        <v>34022</v>
      </c>
      <c r="H585" s="873">
        <v>45104302</v>
      </c>
      <c r="I585" s="873">
        <v>6540916</v>
      </c>
      <c r="J585" s="873">
        <v>11552622</v>
      </c>
      <c r="K585" s="873">
        <v>27010764</v>
      </c>
      <c r="L585"/>
    </row>
    <row r="586" spans="2:12" ht="12.75">
      <c r="B586" s="1007" t="s">
        <v>250</v>
      </c>
      <c r="C586" s="873">
        <v>49995394</v>
      </c>
      <c r="D586" s="641">
        <v>206386</v>
      </c>
      <c r="E586" s="641">
        <v>74601</v>
      </c>
      <c r="F586" s="641">
        <v>100338</v>
      </c>
      <c r="G586" s="641">
        <v>31447</v>
      </c>
      <c r="H586" s="641">
        <v>49789008</v>
      </c>
      <c r="I586" s="641">
        <v>7476937</v>
      </c>
      <c r="J586" s="641">
        <v>12116420</v>
      </c>
      <c r="K586" s="643">
        <v>30195651</v>
      </c>
      <c r="L586"/>
    </row>
    <row r="587" spans="2:12" ht="12.75">
      <c r="B587" s="1007" t="s">
        <v>251</v>
      </c>
      <c r="C587" s="873">
        <v>45108919</v>
      </c>
      <c r="D587" s="873">
        <v>202740</v>
      </c>
      <c r="E587" s="874">
        <v>55064</v>
      </c>
      <c r="F587" s="874">
        <v>110221</v>
      </c>
      <c r="G587" s="873">
        <v>37455</v>
      </c>
      <c r="H587" s="873">
        <v>44906179</v>
      </c>
      <c r="I587" s="873">
        <v>6786887</v>
      </c>
      <c r="J587" s="873">
        <v>11328083</v>
      </c>
      <c r="K587" s="873">
        <v>26791209</v>
      </c>
      <c r="L587"/>
    </row>
    <row r="588" spans="2:12" ht="12.75">
      <c r="B588" s="1007" t="s">
        <v>252</v>
      </c>
      <c r="C588" s="873">
        <v>47874514</v>
      </c>
      <c r="D588" s="875">
        <v>227478</v>
      </c>
      <c r="E588" s="875">
        <v>59800</v>
      </c>
      <c r="F588" s="875">
        <v>136375</v>
      </c>
      <c r="G588" s="876">
        <v>31303</v>
      </c>
      <c r="H588" s="873">
        <v>47647036</v>
      </c>
      <c r="I588" s="875">
        <v>7592833</v>
      </c>
      <c r="J588" s="875">
        <v>12788320</v>
      </c>
      <c r="K588" s="875">
        <v>27265883</v>
      </c>
      <c r="L588"/>
    </row>
    <row r="589" spans="2:12" ht="12.75">
      <c r="B589" s="1007" t="s">
        <v>253</v>
      </c>
      <c r="C589" s="873">
        <v>47480426</v>
      </c>
      <c r="D589" s="875">
        <v>229651</v>
      </c>
      <c r="E589" s="875">
        <v>65516</v>
      </c>
      <c r="F589" s="875">
        <v>130295</v>
      </c>
      <c r="G589" s="876">
        <v>33840</v>
      </c>
      <c r="H589" s="873">
        <v>47250775</v>
      </c>
      <c r="I589" s="875">
        <v>6189426</v>
      </c>
      <c r="J589" s="875">
        <v>12351422</v>
      </c>
      <c r="K589" s="875">
        <v>28709927</v>
      </c>
      <c r="L589"/>
    </row>
    <row r="590" spans="2:12" ht="12.75">
      <c r="B590" s="1007" t="s">
        <v>254</v>
      </c>
      <c r="C590" s="873">
        <v>49405724</v>
      </c>
      <c r="D590" s="875">
        <v>240065</v>
      </c>
      <c r="E590" s="875">
        <v>65009</v>
      </c>
      <c r="F590" s="875">
        <v>132898</v>
      </c>
      <c r="G590" s="876">
        <v>42158</v>
      </c>
      <c r="H590" s="873">
        <v>49165659</v>
      </c>
      <c r="I590" s="875">
        <v>6865131</v>
      </c>
      <c r="J590" s="875">
        <v>12986779</v>
      </c>
      <c r="K590" s="875">
        <v>29313749</v>
      </c>
      <c r="L590"/>
    </row>
    <row r="591" spans="2:12" ht="12.75">
      <c r="B591" s="1007" t="s">
        <v>255</v>
      </c>
      <c r="C591" s="873">
        <v>52389818</v>
      </c>
      <c r="D591" s="875">
        <v>275406</v>
      </c>
      <c r="E591" s="875">
        <v>68794</v>
      </c>
      <c r="F591" s="875">
        <v>141009</v>
      </c>
      <c r="G591" s="875">
        <v>65603</v>
      </c>
      <c r="H591" s="874">
        <v>52114412</v>
      </c>
      <c r="I591" s="875">
        <v>7666382</v>
      </c>
      <c r="J591" s="875">
        <v>16884614</v>
      </c>
      <c r="K591" s="875">
        <v>27563416</v>
      </c>
      <c r="L591"/>
    </row>
    <row r="592" spans="2:12" ht="12.75">
      <c r="B592" s="1007" t="s">
        <v>256</v>
      </c>
      <c r="C592" s="873">
        <v>47669255</v>
      </c>
      <c r="D592" s="875">
        <v>249071</v>
      </c>
      <c r="E592" s="875">
        <v>61984</v>
      </c>
      <c r="F592" s="875">
        <v>132617</v>
      </c>
      <c r="G592" s="875">
        <v>54470</v>
      </c>
      <c r="H592" s="875">
        <v>47420184</v>
      </c>
      <c r="I592" s="875">
        <v>6592748</v>
      </c>
      <c r="J592" s="875">
        <v>13791228</v>
      </c>
      <c r="K592" s="875">
        <v>27036208</v>
      </c>
      <c r="L592"/>
    </row>
    <row r="593" spans="2:12" ht="12.75">
      <c r="B593" s="1007" t="s">
        <v>257</v>
      </c>
      <c r="C593" s="873">
        <v>43516517</v>
      </c>
      <c r="D593" s="875">
        <v>220161</v>
      </c>
      <c r="E593" s="875">
        <v>61712</v>
      </c>
      <c r="F593" s="875">
        <v>116252</v>
      </c>
      <c r="G593" s="875">
        <v>42197</v>
      </c>
      <c r="H593" s="875">
        <v>43296356</v>
      </c>
      <c r="I593" s="875">
        <v>5996644</v>
      </c>
      <c r="J593" s="875">
        <v>12021100</v>
      </c>
      <c r="K593" s="875">
        <v>25278612</v>
      </c>
      <c r="L593"/>
    </row>
    <row r="594" spans="2:12" ht="12.75">
      <c r="B594" s="5"/>
      <c r="C594" s="874"/>
      <c r="D594" s="874"/>
      <c r="E594" s="874"/>
      <c r="F594" s="874"/>
      <c r="G594" s="874"/>
      <c r="H594" s="874"/>
      <c r="I594" s="874"/>
      <c r="J594" s="874"/>
      <c r="K594" s="874"/>
      <c r="L594"/>
    </row>
    <row r="595" spans="2:12" ht="12.75">
      <c r="B595" s="1006">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592" t="s">
        <v>234</v>
      </c>
      <c r="C597" s="1514" t="s">
        <v>22</v>
      </c>
      <c r="D597" s="1514" t="s">
        <v>235</v>
      </c>
      <c r="E597" s="1525" t="s">
        <v>236</v>
      </c>
      <c r="F597" s="1526"/>
      <c r="G597" s="1527"/>
      <c r="H597" s="1520" t="s">
        <v>237</v>
      </c>
      <c r="I597" s="1522" t="s">
        <v>238</v>
      </c>
      <c r="J597" s="1523"/>
      <c r="K597" s="1523"/>
      <c r="L597"/>
    </row>
    <row r="598" spans="2:12" ht="12.75" customHeight="1">
      <c r="B598" s="1593"/>
      <c r="C598" s="1515"/>
      <c r="D598" s="1515"/>
      <c r="E598" s="1516" t="s">
        <v>275</v>
      </c>
      <c r="F598" s="1514" t="s">
        <v>276</v>
      </c>
      <c r="G598" s="1514" t="s">
        <v>277</v>
      </c>
      <c r="H598" s="1521"/>
      <c r="I598" s="1516" t="s">
        <v>242</v>
      </c>
      <c r="J598" s="1516" t="s">
        <v>24</v>
      </c>
      <c r="K598" s="1514" t="s">
        <v>243</v>
      </c>
      <c r="L598"/>
    </row>
    <row r="599" spans="2:12" ht="12.75" customHeight="1">
      <c r="B599" s="1593"/>
      <c r="C599" s="1515"/>
      <c r="D599" s="1515"/>
      <c r="E599" s="1528"/>
      <c r="F599" s="1515"/>
      <c r="G599" s="1515"/>
      <c r="H599" s="1521"/>
      <c r="I599" s="1517"/>
      <c r="J599" s="1517"/>
      <c r="K599" s="1591"/>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12" t="s">
        <v>271</v>
      </c>
      <c r="D602" s="1512"/>
      <c r="E602" s="1512"/>
      <c r="F602" s="1512"/>
      <c r="G602" s="1512"/>
      <c r="H602" s="1512"/>
      <c r="I602" s="1512"/>
      <c r="J602" s="1512"/>
      <c r="K602" s="1512"/>
      <c r="L602"/>
    </row>
    <row r="603" spans="2:12" ht="12.75">
      <c r="B603" s="106"/>
      <c r="C603" s="675"/>
      <c r="D603" s="675"/>
      <c r="E603" s="675"/>
      <c r="F603" s="675"/>
      <c r="G603" s="675"/>
      <c r="H603" s="675"/>
      <c r="I603" s="675"/>
      <c r="J603" s="675"/>
      <c r="K603" s="675"/>
      <c r="L603"/>
    </row>
    <row r="604" spans="2:12" ht="12.75">
      <c r="B604" s="1007" t="s">
        <v>246</v>
      </c>
      <c r="C604" s="873">
        <v>97042744</v>
      </c>
      <c r="D604" s="873">
        <v>397525</v>
      </c>
      <c r="E604" s="873">
        <v>123027</v>
      </c>
      <c r="F604" s="873">
        <v>190820</v>
      </c>
      <c r="G604" s="873">
        <v>83678</v>
      </c>
      <c r="H604" s="873">
        <v>96645219</v>
      </c>
      <c r="I604" s="873">
        <v>13890672</v>
      </c>
      <c r="J604" s="873">
        <v>28529726</v>
      </c>
      <c r="K604" s="873">
        <v>54224821</v>
      </c>
      <c r="L604"/>
    </row>
    <row r="605" spans="2:12" ht="12.75">
      <c r="B605" s="1007" t="s">
        <v>247</v>
      </c>
      <c r="C605" s="873">
        <v>71080437</v>
      </c>
      <c r="D605" s="873">
        <v>338786</v>
      </c>
      <c r="E605" s="873">
        <v>123131</v>
      </c>
      <c r="F605" s="873">
        <v>150015</v>
      </c>
      <c r="G605" s="873">
        <v>65640</v>
      </c>
      <c r="H605" s="873">
        <v>70741651</v>
      </c>
      <c r="I605" s="873">
        <v>11152641</v>
      </c>
      <c r="J605" s="873">
        <v>19000308</v>
      </c>
      <c r="K605" s="873">
        <v>40588702</v>
      </c>
      <c r="L605"/>
    </row>
    <row r="606" spans="2:12" ht="12.75">
      <c r="B606" s="1007" t="s">
        <v>248</v>
      </c>
      <c r="C606" s="873">
        <v>94326127</v>
      </c>
      <c r="D606" s="875">
        <v>370021</v>
      </c>
      <c r="E606" s="875">
        <v>141070</v>
      </c>
      <c r="F606" s="875">
        <v>162127</v>
      </c>
      <c r="G606" s="876">
        <v>66824</v>
      </c>
      <c r="H606" s="873">
        <v>93956106</v>
      </c>
      <c r="I606" s="875">
        <v>14326353</v>
      </c>
      <c r="J606" s="875">
        <v>25473371</v>
      </c>
      <c r="K606" s="875">
        <v>54156382</v>
      </c>
      <c r="L606"/>
    </row>
    <row r="607" spans="2:12" ht="12.75">
      <c r="B607" s="1007" t="s">
        <v>249</v>
      </c>
      <c r="C607" s="873">
        <v>90179542</v>
      </c>
      <c r="D607" s="873">
        <v>377198</v>
      </c>
      <c r="E607" s="874">
        <v>138987</v>
      </c>
      <c r="F607" s="874">
        <v>177400</v>
      </c>
      <c r="G607" s="874">
        <v>60811</v>
      </c>
      <c r="H607" s="873">
        <v>89802344</v>
      </c>
      <c r="I607" s="874">
        <v>13026121</v>
      </c>
      <c r="J607" s="874">
        <v>24019148</v>
      </c>
      <c r="K607" s="874">
        <v>52757075</v>
      </c>
      <c r="L607"/>
    </row>
    <row r="608" spans="2:12" ht="12.75">
      <c r="B608" s="1007" t="s">
        <v>250</v>
      </c>
      <c r="C608" s="873">
        <v>98348767</v>
      </c>
      <c r="D608" s="641">
        <v>365543</v>
      </c>
      <c r="E608" s="641">
        <v>134256</v>
      </c>
      <c r="F608" s="641">
        <v>176108</v>
      </c>
      <c r="G608" s="641">
        <v>55179</v>
      </c>
      <c r="H608" s="641">
        <v>97983224</v>
      </c>
      <c r="I608" s="641">
        <v>14778485</v>
      </c>
      <c r="J608" s="641">
        <v>25000492</v>
      </c>
      <c r="K608" s="641">
        <v>58204247</v>
      </c>
      <c r="L608"/>
    </row>
    <row r="609" spans="2:12" ht="12.75">
      <c r="B609" s="1007" t="s">
        <v>251</v>
      </c>
      <c r="C609" s="873">
        <v>89668731</v>
      </c>
      <c r="D609" s="873">
        <v>358330</v>
      </c>
      <c r="E609" s="874">
        <v>97987</v>
      </c>
      <c r="F609" s="874">
        <v>193201</v>
      </c>
      <c r="G609" s="874">
        <v>67142</v>
      </c>
      <c r="H609" s="873">
        <v>89310401</v>
      </c>
      <c r="I609" s="874">
        <v>13566128</v>
      </c>
      <c r="J609" s="874">
        <v>23364570</v>
      </c>
      <c r="K609" s="874">
        <v>52379703</v>
      </c>
      <c r="L609"/>
    </row>
    <row r="610" spans="2:12" ht="12.75">
      <c r="B610" s="1007" t="s">
        <v>252</v>
      </c>
      <c r="C610" s="873">
        <v>94814223</v>
      </c>
      <c r="D610" s="875">
        <v>399597</v>
      </c>
      <c r="E610" s="875">
        <v>105945</v>
      </c>
      <c r="F610" s="875">
        <v>239181</v>
      </c>
      <c r="G610" s="876">
        <v>54471</v>
      </c>
      <c r="H610" s="873">
        <v>94414626</v>
      </c>
      <c r="I610" s="875">
        <v>15092121</v>
      </c>
      <c r="J610" s="875">
        <v>26639045</v>
      </c>
      <c r="K610" s="875">
        <v>52683460</v>
      </c>
      <c r="L610"/>
    </row>
    <row r="611" spans="2:12" ht="12.75">
      <c r="B611" s="1007" t="s">
        <v>253</v>
      </c>
      <c r="C611" s="873">
        <v>94523431</v>
      </c>
      <c r="D611" s="875">
        <v>403191</v>
      </c>
      <c r="E611" s="875">
        <v>115093</v>
      </c>
      <c r="F611" s="875">
        <v>229415</v>
      </c>
      <c r="G611" s="876">
        <v>58683</v>
      </c>
      <c r="H611" s="873">
        <v>94120240</v>
      </c>
      <c r="I611" s="875">
        <v>12344055</v>
      </c>
      <c r="J611" s="875">
        <v>25664712</v>
      </c>
      <c r="K611" s="875">
        <v>56111473</v>
      </c>
      <c r="L611"/>
    </row>
    <row r="612" spans="2:12" ht="12.75">
      <c r="B612" s="1007" t="s">
        <v>254</v>
      </c>
      <c r="C612" s="873">
        <v>98036717</v>
      </c>
      <c r="D612" s="873">
        <v>422394</v>
      </c>
      <c r="E612" s="874">
        <v>114069</v>
      </c>
      <c r="F612" s="874">
        <v>234214</v>
      </c>
      <c r="G612" s="874">
        <v>74111</v>
      </c>
      <c r="H612" s="873">
        <v>97614323</v>
      </c>
      <c r="I612" s="874">
        <v>13669245</v>
      </c>
      <c r="J612" s="874">
        <v>26923250</v>
      </c>
      <c r="K612" s="874">
        <v>57021828</v>
      </c>
      <c r="L612"/>
    </row>
    <row r="613" spans="2:12" ht="12.75">
      <c r="B613" s="1007" t="s">
        <v>255</v>
      </c>
      <c r="C613" s="873">
        <v>98036717</v>
      </c>
      <c r="D613" s="875">
        <v>422394</v>
      </c>
      <c r="E613" s="875">
        <v>114069</v>
      </c>
      <c r="F613" s="875">
        <v>234214</v>
      </c>
      <c r="G613" s="875">
        <v>74111</v>
      </c>
      <c r="H613" s="874">
        <v>97614323</v>
      </c>
      <c r="I613" s="875">
        <v>13669245</v>
      </c>
      <c r="J613" s="875">
        <v>26923250</v>
      </c>
      <c r="K613" s="875">
        <v>57021828</v>
      </c>
      <c r="L613"/>
    </row>
    <row r="614" spans="2:12" ht="12.75">
      <c r="B614" s="1007" t="s">
        <v>256</v>
      </c>
      <c r="C614" s="873">
        <v>93991382</v>
      </c>
      <c r="D614" s="875">
        <v>442529</v>
      </c>
      <c r="E614" s="875">
        <v>110487</v>
      </c>
      <c r="F614" s="875">
        <v>234875</v>
      </c>
      <c r="G614" s="876">
        <v>97167</v>
      </c>
      <c r="H614" s="877">
        <v>93548853</v>
      </c>
      <c r="I614" s="875">
        <v>13082164</v>
      </c>
      <c r="J614" s="875">
        <v>28328455</v>
      </c>
      <c r="K614" s="875">
        <v>52138234</v>
      </c>
      <c r="L614"/>
    </row>
    <row r="615" spans="2:12" ht="12.75">
      <c r="B615" s="1007" t="s">
        <v>257</v>
      </c>
      <c r="C615" s="873">
        <v>85303687</v>
      </c>
      <c r="D615" s="875">
        <v>382900</v>
      </c>
      <c r="E615" s="875">
        <v>110310</v>
      </c>
      <c r="F615" s="875">
        <v>202029</v>
      </c>
      <c r="G615" s="876">
        <v>70561</v>
      </c>
      <c r="H615" s="877">
        <v>84920787</v>
      </c>
      <c r="I615" s="875">
        <v>11813818</v>
      </c>
      <c r="J615" s="875">
        <v>24635137</v>
      </c>
      <c r="K615" s="875">
        <v>48471832</v>
      </c>
      <c r="L615"/>
    </row>
    <row r="616" spans="2:12" ht="12.75">
      <c r="B616" s="1007"/>
      <c r="C616" s="677"/>
      <c r="D616" s="678"/>
      <c r="E616" s="679"/>
      <c r="F616" s="679"/>
      <c r="G616" s="679"/>
      <c r="H616" s="678"/>
      <c r="I616" s="679"/>
      <c r="J616" s="679"/>
      <c r="K616" s="679"/>
      <c r="L616"/>
    </row>
    <row r="617" spans="2:12" ht="12.75">
      <c r="B617" s="1006">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41"/>
      <c r="G619" s="1041"/>
      <c r="H619" s="1041"/>
      <c r="I619" s="1041"/>
      <c r="J619"/>
      <c r="K619"/>
      <c r="L619"/>
    </row>
    <row r="620" spans="2:12" ht="20.25" thickBot="1">
      <c r="B620"/>
      <c r="C620"/>
      <c r="D620"/>
      <c r="E620" s="1042"/>
      <c r="F620" s="1043" t="s">
        <v>272</v>
      </c>
      <c r="G620" s="1043"/>
      <c r="H620" s="1043"/>
      <c r="I620" s="1043"/>
      <c r="J620" s="1044"/>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598" t="s">
        <v>413</v>
      </c>
      <c r="C636" s="1598"/>
      <c r="D636" s="1598"/>
      <c r="E636" s="1598"/>
      <c r="F636" s="1598"/>
      <c r="G636" s="1598"/>
      <c r="H636" s="1598"/>
      <c r="I636" s="1598"/>
      <c r="J636" s="1598"/>
      <c r="K636" s="1598"/>
    </row>
    <row r="637" spans="2:12" ht="18.75" thickBot="1">
      <c r="B637" s="790"/>
      <c r="C637" s="790"/>
      <c r="D637" s="790"/>
      <c r="E637" s="790"/>
      <c r="F637" s="791" t="s">
        <v>233</v>
      </c>
      <c r="G637" s="790"/>
      <c r="H637" s="790"/>
      <c r="I637" s="790"/>
      <c r="J637" s="790"/>
      <c r="K637" s="790"/>
    </row>
    <row r="638" spans="2:12" ht="12.75" customHeight="1">
      <c r="B638" s="1599" t="s">
        <v>234</v>
      </c>
      <c r="C638" s="1601" t="s">
        <v>22</v>
      </c>
      <c r="D638" s="1601" t="s">
        <v>235</v>
      </c>
      <c r="E638" s="1602" t="s">
        <v>236</v>
      </c>
      <c r="F638" s="1603"/>
      <c r="G638" s="1604"/>
      <c r="H638" s="1605" t="s">
        <v>237</v>
      </c>
      <c r="I638" s="1602" t="s">
        <v>238</v>
      </c>
      <c r="J638" s="1603"/>
      <c r="K638" s="1606"/>
    </row>
    <row r="639" spans="2:12" ht="11.25" customHeight="1">
      <c r="B639" s="1600"/>
      <c r="C639" s="1515"/>
      <c r="D639" s="1515"/>
      <c r="E639" s="1516" t="s">
        <v>275</v>
      </c>
      <c r="F639" s="1514" t="s">
        <v>276</v>
      </c>
      <c r="G639" s="1514" t="s">
        <v>277</v>
      </c>
      <c r="H639" s="1521"/>
      <c r="I639" s="1516" t="s">
        <v>242</v>
      </c>
      <c r="J639" s="1516" t="s">
        <v>24</v>
      </c>
      <c r="K639" s="1518" t="s">
        <v>322</v>
      </c>
    </row>
    <row r="640" spans="2:12" ht="11.25" customHeight="1">
      <c r="B640" s="1600"/>
      <c r="C640" s="1515"/>
      <c r="D640" s="1515"/>
      <c r="E640" s="1528"/>
      <c r="F640" s="1515"/>
      <c r="G640" s="1515"/>
      <c r="H640" s="1521"/>
      <c r="I640" s="1528"/>
      <c r="J640" s="1528"/>
      <c r="K640" s="1607"/>
    </row>
    <row r="641" spans="2:11" ht="12.75">
      <c r="B641" s="1138">
        <v>0</v>
      </c>
      <c r="C641" s="661">
        <v>1</v>
      </c>
      <c r="D641" s="661">
        <v>2</v>
      </c>
      <c r="E641" s="662">
        <v>3</v>
      </c>
      <c r="F641" s="662">
        <v>4</v>
      </c>
      <c r="G641" s="661">
        <v>5</v>
      </c>
      <c r="H641" s="661">
        <v>6</v>
      </c>
      <c r="I641" s="661">
        <v>7</v>
      </c>
      <c r="J641" s="661">
        <v>8</v>
      </c>
      <c r="K641" s="1139">
        <v>9</v>
      </c>
    </row>
    <row r="642" spans="2:11" ht="12.75">
      <c r="B642" s="1140"/>
      <c r="C642" s="664"/>
      <c r="D642" s="664"/>
      <c r="E642" s="664"/>
      <c r="F642" s="664"/>
      <c r="G642" s="664"/>
      <c r="H642" s="664"/>
      <c r="I642" s="664"/>
      <c r="J642" s="664"/>
      <c r="K642" s="1141"/>
    </row>
    <row r="643" spans="2:11" ht="14.25">
      <c r="B643" s="1142"/>
      <c r="C643" s="1581" t="s">
        <v>245</v>
      </c>
      <c r="D643" s="1581"/>
      <c r="E643" s="1581"/>
      <c r="F643" s="1581"/>
      <c r="G643" s="1581"/>
      <c r="H643" s="1581"/>
      <c r="I643" s="1581"/>
      <c r="J643" s="1581"/>
      <c r="K643" s="1595"/>
    </row>
    <row r="644" spans="2:11" ht="12.75">
      <c r="B644" s="1140"/>
      <c r="C644" s="664"/>
      <c r="D644" s="664"/>
      <c r="E644" s="664"/>
      <c r="F644" s="664"/>
      <c r="G644" s="664"/>
      <c r="H644" s="664"/>
      <c r="I644" s="664"/>
      <c r="J644" s="664"/>
      <c r="K644" s="1141"/>
    </row>
    <row r="645" spans="2:11" ht="12.75">
      <c r="B645" s="1223" t="s">
        <v>246</v>
      </c>
      <c r="C645" s="1176">
        <f>SUM(D645+H645)</f>
        <v>163247</v>
      </c>
      <c r="D645" s="1176">
        <v>4183</v>
      </c>
      <c r="E645" s="1176">
        <v>1936</v>
      </c>
      <c r="F645" s="1176">
        <v>1878</v>
      </c>
      <c r="G645" s="1176">
        <v>369</v>
      </c>
      <c r="H645" s="1176">
        <v>159064</v>
      </c>
      <c r="I645" s="1176">
        <v>25823</v>
      </c>
      <c r="J645" s="1176">
        <v>47119</v>
      </c>
      <c r="K645" s="1224">
        <v>86122</v>
      </c>
    </row>
    <row r="646" spans="2:11" ht="12.75">
      <c r="B646" s="1223" t="s">
        <v>247</v>
      </c>
      <c r="C646" s="1176">
        <f t="shared" ref="C646:C656" si="48">SUM(D646+H646)</f>
        <v>154797</v>
      </c>
      <c r="D646" s="1176">
        <v>3855</v>
      </c>
      <c r="E646" s="1176">
        <v>1652</v>
      </c>
      <c r="F646" s="1176">
        <v>1884</v>
      </c>
      <c r="G646" s="1176">
        <v>319</v>
      </c>
      <c r="H646" s="1176">
        <v>150942</v>
      </c>
      <c r="I646" s="1176">
        <v>24820</v>
      </c>
      <c r="J646" s="1176">
        <v>41251</v>
      </c>
      <c r="K646" s="1224">
        <v>84871</v>
      </c>
    </row>
    <row r="647" spans="2:11" ht="12.75">
      <c r="B647" s="1223" t="s">
        <v>248</v>
      </c>
      <c r="C647" s="1176">
        <f t="shared" si="48"/>
        <v>151453</v>
      </c>
      <c r="D647" s="1178">
        <v>3672</v>
      </c>
      <c r="E647" s="1178">
        <v>1511</v>
      </c>
      <c r="F647" s="1178">
        <v>1781</v>
      </c>
      <c r="G647" s="1179">
        <v>380</v>
      </c>
      <c r="H647" s="1176">
        <v>147781</v>
      </c>
      <c r="I647" s="1178">
        <v>22185</v>
      </c>
      <c r="J647" s="1178">
        <v>39306</v>
      </c>
      <c r="K647" s="1225">
        <v>86290</v>
      </c>
    </row>
    <row r="648" spans="2:11" ht="12.75">
      <c r="B648" s="1223" t="s">
        <v>249</v>
      </c>
      <c r="C648" s="1176">
        <f>SUM(D648+H648)</f>
        <v>123387</v>
      </c>
      <c r="D648" s="1176">
        <v>2579</v>
      </c>
      <c r="E648" s="1177">
        <v>1048</v>
      </c>
      <c r="F648" s="1177">
        <v>1175</v>
      </c>
      <c r="G648" s="1176">
        <v>356</v>
      </c>
      <c r="H648" s="1176">
        <v>120808</v>
      </c>
      <c r="I648" s="1176">
        <v>18805</v>
      </c>
      <c r="J648" s="1176">
        <v>35098</v>
      </c>
      <c r="K648" s="1224">
        <v>66905</v>
      </c>
    </row>
    <row r="649" spans="2:11" ht="12.75">
      <c r="B649" s="1223" t="s">
        <v>250</v>
      </c>
      <c r="C649" s="1176">
        <f>SUM(D649+H649)</f>
        <v>141955</v>
      </c>
      <c r="D649" s="690">
        <v>3254</v>
      </c>
      <c r="E649" s="1181">
        <v>1374</v>
      </c>
      <c r="F649" s="1171">
        <v>1580</v>
      </c>
      <c r="G649" s="1171">
        <v>300</v>
      </c>
      <c r="H649" s="690">
        <v>138701</v>
      </c>
      <c r="I649" s="1181">
        <v>23058</v>
      </c>
      <c r="J649" s="1181">
        <v>36148</v>
      </c>
      <c r="K649" s="1226">
        <v>79495</v>
      </c>
    </row>
    <row r="650" spans="2:11" ht="12.75">
      <c r="B650" s="1223" t="s">
        <v>251</v>
      </c>
      <c r="C650" s="1176">
        <f t="shared" si="48"/>
        <v>166759</v>
      </c>
      <c r="D650" s="1176">
        <v>3740</v>
      </c>
      <c r="E650" s="1177">
        <v>1503</v>
      </c>
      <c r="F650" s="1177">
        <v>2000</v>
      </c>
      <c r="G650" s="1176">
        <v>237</v>
      </c>
      <c r="H650" s="1176">
        <v>163019</v>
      </c>
      <c r="I650" s="1176">
        <v>27394</v>
      </c>
      <c r="J650" s="1176">
        <v>41041</v>
      </c>
      <c r="K650" s="1224">
        <v>94584</v>
      </c>
    </row>
    <row r="651" spans="2:11" ht="12.75">
      <c r="B651" s="1223" t="s">
        <v>252</v>
      </c>
      <c r="C651" s="1176">
        <f>SUM(D651+H651)</f>
        <v>176233</v>
      </c>
      <c r="D651" s="691">
        <v>4202</v>
      </c>
      <c r="E651" s="1178">
        <v>1869</v>
      </c>
      <c r="F651" s="1179">
        <v>2029</v>
      </c>
      <c r="G651" s="1179">
        <v>304</v>
      </c>
      <c r="H651" s="1176">
        <v>172031</v>
      </c>
      <c r="I651" s="1178">
        <v>31264</v>
      </c>
      <c r="J651" s="1178">
        <v>50784</v>
      </c>
      <c r="K651" s="1225">
        <v>89983</v>
      </c>
    </row>
    <row r="652" spans="2:11" ht="12.75">
      <c r="B652" s="1223" t="s">
        <v>253</v>
      </c>
      <c r="C652" s="1176">
        <f t="shared" si="48"/>
        <v>151920</v>
      </c>
      <c r="D652" s="691">
        <v>4257</v>
      </c>
      <c r="E652" s="1178">
        <v>1568</v>
      </c>
      <c r="F652" s="1178">
        <v>2117</v>
      </c>
      <c r="G652" s="1179">
        <v>572</v>
      </c>
      <c r="H652" s="1176">
        <v>147663</v>
      </c>
      <c r="I652" s="1178">
        <v>24922</v>
      </c>
      <c r="J652" s="1178">
        <v>43850</v>
      </c>
      <c r="K652" s="1225">
        <v>78891</v>
      </c>
    </row>
    <row r="653" spans="2:11" ht="12.75">
      <c r="B653" s="1223" t="s">
        <v>254</v>
      </c>
      <c r="C653" s="1176">
        <f t="shared" si="48"/>
        <v>168873</v>
      </c>
      <c r="D653" s="1176">
        <v>4787</v>
      </c>
      <c r="E653" s="1177">
        <v>2244</v>
      </c>
      <c r="F653" s="1177">
        <v>2284</v>
      </c>
      <c r="G653" s="1176">
        <v>259</v>
      </c>
      <c r="H653" s="1176">
        <v>164086</v>
      </c>
      <c r="I653" s="1176">
        <v>25977</v>
      </c>
      <c r="J653" s="1176">
        <v>49066</v>
      </c>
      <c r="K653" s="1224">
        <v>89043</v>
      </c>
    </row>
    <row r="654" spans="2:11" ht="12.75">
      <c r="B654" s="1227" t="s">
        <v>255</v>
      </c>
      <c r="C654" s="1176">
        <f>SUM(D654+H654)</f>
        <v>167227</v>
      </c>
      <c r="D654" s="691">
        <v>4810</v>
      </c>
      <c r="E654" s="1178">
        <v>2454</v>
      </c>
      <c r="F654" s="1178">
        <v>1999</v>
      </c>
      <c r="G654" s="1178">
        <v>357</v>
      </c>
      <c r="H654" s="1177">
        <v>162417</v>
      </c>
      <c r="I654" s="1178">
        <v>27314</v>
      </c>
      <c r="J654" s="1178">
        <v>55182</v>
      </c>
      <c r="K654" s="1225">
        <v>79921</v>
      </c>
    </row>
    <row r="655" spans="2:11" ht="12.75">
      <c r="B655" s="1228" t="s">
        <v>256</v>
      </c>
      <c r="C655" s="1176">
        <f>SUM(D655+H655)</f>
        <v>137617</v>
      </c>
      <c r="D655" s="1178">
        <v>3779</v>
      </c>
      <c r="E655" s="1178">
        <v>1461</v>
      </c>
      <c r="F655" s="1178">
        <v>1884</v>
      </c>
      <c r="G655" s="1178">
        <v>434</v>
      </c>
      <c r="H655" s="1178">
        <v>133838</v>
      </c>
      <c r="I655" s="1178">
        <v>22269</v>
      </c>
      <c r="J655" s="1178">
        <v>45841</v>
      </c>
      <c r="K655" s="1225">
        <v>65728</v>
      </c>
    </row>
    <row r="656" spans="2:11" ht="12.75">
      <c r="B656" s="1228" t="s">
        <v>257</v>
      </c>
      <c r="C656" s="1176">
        <f t="shared" si="48"/>
        <v>149450</v>
      </c>
      <c r="D656" s="1178">
        <v>4271</v>
      </c>
      <c r="E656" s="1178">
        <v>1935</v>
      </c>
      <c r="F656" s="1178">
        <v>1913</v>
      </c>
      <c r="G656" s="1178">
        <v>423</v>
      </c>
      <c r="H656" s="1178">
        <v>145179</v>
      </c>
      <c r="I656" s="1178">
        <v>23304</v>
      </c>
      <c r="J656" s="1178">
        <v>47671</v>
      </c>
      <c r="K656" s="1225">
        <v>74204</v>
      </c>
    </row>
    <row r="657" spans="2:11" ht="15">
      <c r="B657" s="1229"/>
      <c r="C657" s="1177"/>
      <c r="D657" s="1177"/>
      <c r="E657" s="1177"/>
      <c r="F657" s="1177"/>
      <c r="G657" s="1177"/>
      <c r="H657" s="1177"/>
      <c r="I657" s="1177"/>
      <c r="J657" s="1177"/>
      <c r="K657" s="1230"/>
    </row>
    <row r="658" spans="2:11" ht="12.75">
      <c r="B658" s="1231">
        <v>2020</v>
      </c>
      <c r="C658" s="1170">
        <f t="shared" ref="C658:K658" si="49">SUM(C645:C656)</f>
        <v>1852918</v>
      </c>
      <c r="D658" s="1170">
        <f>SUM(D645:D656)</f>
        <v>47389</v>
      </c>
      <c r="E658" s="1170">
        <f t="shared" si="49"/>
        <v>20555</v>
      </c>
      <c r="F658" s="1170">
        <f t="shared" si="49"/>
        <v>22524</v>
      </c>
      <c r="G658" s="1170">
        <f>SUM(G645:G656)</f>
        <v>4310</v>
      </c>
      <c r="H658" s="1170">
        <f t="shared" si="49"/>
        <v>1805529</v>
      </c>
      <c r="I658" s="1170">
        <f t="shared" si="49"/>
        <v>297135</v>
      </c>
      <c r="J658" s="1170">
        <f t="shared" si="49"/>
        <v>532357</v>
      </c>
      <c r="K658" s="1232">
        <f t="shared" si="49"/>
        <v>976037</v>
      </c>
    </row>
    <row r="659" spans="2:11" ht="12.75">
      <c r="B659" s="1142"/>
      <c r="C659" s="1146"/>
      <c r="D659" s="1146"/>
      <c r="E659" s="1146"/>
      <c r="F659" s="1146"/>
      <c r="G659" s="1146"/>
      <c r="H659" s="1146"/>
      <c r="I659" s="1146"/>
      <c r="J659" s="1146"/>
      <c r="K659" s="1233"/>
    </row>
    <row r="660" spans="2:11" ht="12.75">
      <c r="B660" s="1142"/>
      <c r="C660" s="1512" t="s">
        <v>270</v>
      </c>
      <c r="D660" s="1512"/>
      <c r="E660" s="1512"/>
      <c r="F660" s="1512"/>
      <c r="G660" s="1512"/>
      <c r="H660" s="1512"/>
      <c r="I660" s="1512"/>
      <c r="J660" s="1512"/>
      <c r="K660" s="1513"/>
    </row>
    <row r="661" spans="2:11" ht="12.75">
      <c r="B661" s="1140"/>
      <c r="C661" s="1146"/>
      <c r="D661" s="1146"/>
      <c r="E661" s="1146"/>
      <c r="F661" s="1146"/>
      <c r="G661" s="1146"/>
      <c r="H661" s="1146"/>
      <c r="I661" s="1146"/>
      <c r="J661" s="1146"/>
      <c r="K661" s="1233"/>
    </row>
    <row r="662" spans="2:11" ht="12.75">
      <c r="B662" s="1234" t="s">
        <v>246</v>
      </c>
      <c r="C662" s="1176">
        <f t="shared" ref="C662:C673" si="50">SUM(D662+H662)</f>
        <v>49960551</v>
      </c>
      <c r="D662" s="1176">
        <v>235967</v>
      </c>
      <c r="E662" s="1176">
        <v>69271</v>
      </c>
      <c r="F662" s="1176">
        <v>111895</v>
      </c>
      <c r="G662" s="1176">
        <v>54801</v>
      </c>
      <c r="H662" s="1176">
        <v>49724584</v>
      </c>
      <c r="I662" s="1176">
        <v>7150936</v>
      </c>
      <c r="J662" s="1176">
        <v>13108259</v>
      </c>
      <c r="K662" s="1224">
        <v>29465389</v>
      </c>
    </row>
    <row r="663" spans="2:11" ht="12.75">
      <c r="B663" s="1234" t="s">
        <v>247</v>
      </c>
      <c r="C663" s="1176">
        <f t="shared" si="50"/>
        <v>47617324</v>
      </c>
      <c r="D663" s="1176">
        <v>208840</v>
      </c>
      <c r="E663" s="1176">
        <v>57340</v>
      </c>
      <c r="F663" s="1176">
        <v>107364</v>
      </c>
      <c r="G663" s="1176">
        <v>44136</v>
      </c>
      <c r="H663" s="1176">
        <v>47408484</v>
      </c>
      <c r="I663" s="1176">
        <v>6893452</v>
      </c>
      <c r="J663" s="1176">
        <v>11453223</v>
      </c>
      <c r="K663" s="1224">
        <v>29061809</v>
      </c>
    </row>
    <row r="664" spans="2:11" ht="12.75">
      <c r="B664" s="1234" t="s">
        <v>248</v>
      </c>
      <c r="C664" s="1176">
        <f t="shared" si="50"/>
        <v>45810921</v>
      </c>
      <c r="D664" s="1178">
        <v>212047</v>
      </c>
      <c r="E664" s="1178">
        <v>52722</v>
      </c>
      <c r="F664" s="1178">
        <v>104528</v>
      </c>
      <c r="G664" s="1179">
        <v>54797</v>
      </c>
      <c r="H664" s="1176">
        <v>45598874</v>
      </c>
      <c r="I664" s="1178">
        <v>6206047</v>
      </c>
      <c r="J664" s="1178">
        <v>10978459</v>
      </c>
      <c r="K664" s="1225">
        <v>28414368</v>
      </c>
    </row>
    <row r="665" spans="2:11" ht="12.75">
      <c r="B665" s="1234" t="s">
        <v>249</v>
      </c>
      <c r="C665" s="1176">
        <f t="shared" si="50"/>
        <v>37947488</v>
      </c>
      <c r="D665" s="1176">
        <v>152361</v>
      </c>
      <c r="E665" s="1177">
        <v>38008</v>
      </c>
      <c r="F665" s="1177">
        <v>67675</v>
      </c>
      <c r="G665" s="1176">
        <v>46678</v>
      </c>
      <c r="H665" s="1176">
        <v>37795127</v>
      </c>
      <c r="I665" s="1176">
        <v>5250323</v>
      </c>
      <c r="J665" s="1176">
        <v>9742524</v>
      </c>
      <c r="K665" s="1224">
        <v>22802280</v>
      </c>
    </row>
    <row r="666" spans="2:11" ht="12.75">
      <c r="B666" s="1234" t="s">
        <v>250</v>
      </c>
      <c r="C666" s="1176">
        <f t="shared" si="50"/>
        <v>43850100</v>
      </c>
      <c r="D666" s="1181">
        <v>182406</v>
      </c>
      <c r="E666" s="1181">
        <v>49999</v>
      </c>
      <c r="F666" s="1181">
        <v>89839</v>
      </c>
      <c r="G666" s="1181">
        <v>42568</v>
      </c>
      <c r="H666" s="1181">
        <v>43667694</v>
      </c>
      <c r="I666" s="1181">
        <v>6427358</v>
      </c>
      <c r="J666" s="1181">
        <v>9965046</v>
      </c>
      <c r="K666" s="1226">
        <v>27275290</v>
      </c>
    </row>
    <row r="667" spans="2:11" ht="12.75">
      <c r="B667" s="1234" t="s">
        <v>251</v>
      </c>
      <c r="C667" s="1176">
        <f t="shared" si="50"/>
        <v>52025091</v>
      </c>
      <c r="D667" s="1176">
        <v>205453</v>
      </c>
      <c r="E667" s="1177">
        <v>52679</v>
      </c>
      <c r="F667" s="1177">
        <v>121156</v>
      </c>
      <c r="G667" s="1176">
        <v>31618</v>
      </c>
      <c r="H667" s="1176">
        <v>51819638</v>
      </c>
      <c r="I667" s="1176">
        <v>7514997</v>
      </c>
      <c r="J667" s="1176">
        <v>11510571</v>
      </c>
      <c r="K667" s="1224">
        <v>32794070</v>
      </c>
    </row>
    <row r="668" spans="2:11" ht="12.75">
      <c r="B668" s="1234" t="s">
        <v>252</v>
      </c>
      <c r="C668" s="1176">
        <f t="shared" si="50"/>
        <v>54051147</v>
      </c>
      <c r="D668" s="1178">
        <v>228220</v>
      </c>
      <c r="E668" s="1178">
        <v>67664</v>
      </c>
      <c r="F668" s="1178">
        <v>124553</v>
      </c>
      <c r="G668" s="1179">
        <v>36003</v>
      </c>
      <c r="H668" s="1176">
        <v>53822927</v>
      </c>
      <c r="I668" s="1178">
        <v>8725344</v>
      </c>
      <c r="J668" s="1178">
        <v>14051630</v>
      </c>
      <c r="K668" s="1225">
        <v>31045953</v>
      </c>
    </row>
    <row r="669" spans="2:11" ht="12.75">
      <c r="B669" s="1234" t="s">
        <v>253</v>
      </c>
      <c r="C669" s="1176">
        <f t="shared" si="50"/>
        <v>45879866</v>
      </c>
      <c r="D669" s="1178">
        <v>235692</v>
      </c>
      <c r="E669" s="1178">
        <v>57242</v>
      </c>
      <c r="F669" s="1178">
        <v>115636</v>
      </c>
      <c r="G669" s="1179">
        <v>62814</v>
      </c>
      <c r="H669" s="1176">
        <v>45644174</v>
      </c>
      <c r="I669" s="1178">
        <v>6814064</v>
      </c>
      <c r="J669" s="1178">
        <v>12095543</v>
      </c>
      <c r="K669" s="1225">
        <v>26734567</v>
      </c>
    </row>
    <row r="670" spans="2:11" ht="12.75">
      <c r="B670" s="1234" t="s">
        <v>254</v>
      </c>
      <c r="C670" s="1176">
        <f t="shared" si="50"/>
        <v>50006709</v>
      </c>
      <c r="D670" s="1178">
        <v>255535</v>
      </c>
      <c r="E670" s="1178">
        <v>81414</v>
      </c>
      <c r="F670" s="1178">
        <v>142799</v>
      </c>
      <c r="G670" s="1179">
        <v>31322</v>
      </c>
      <c r="H670" s="1176">
        <v>49751174</v>
      </c>
      <c r="I670" s="1178">
        <v>7098072</v>
      </c>
      <c r="J670" s="1178">
        <v>13203179</v>
      </c>
      <c r="K670" s="1225">
        <v>29449923</v>
      </c>
    </row>
    <row r="671" spans="2:11" ht="12.75">
      <c r="B671" s="1234" t="s">
        <v>255</v>
      </c>
      <c r="C671" s="1176">
        <f>SUM(D671+H671)</f>
        <v>49388258</v>
      </c>
      <c r="D671" s="1178">
        <v>269010</v>
      </c>
      <c r="E671" s="1178">
        <v>93543</v>
      </c>
      <c r="F671" s="1178">
        <v>130959</v>
      </c>
      <c r="G671" s="1178">
        <v>44508</v>
      </c>
      <c r="H671" s="1177">
        <v>49119248</v>
      </c>
      <c r="I671" s="1178">
        <v>7503226</v>
      </c>
      <c r="J671" s="1178">
        <v>14927985</v>
      </c>
      <c r="K671" s="1225">
        <v>26688037</v>
      </c>
    </row>
    <row r="672" spans="2:11" ht="12.75">
      <c r="B672" s="1234" t="s">
        <v>256</v>
      </c>
      <c r="C672" s="1176">
        <f>SUM(D672+H672)</f>
        <v>38901473</v>
      </c>
      <c r="D672" s="1178">
        <v>222167</v>
      </c>
      <c r="E672" s="1178">
        <v>52668</v>
      </c>
      <c r="F672" s="1178">
        <v>117595</v>
      </c>
      <c r="G672" s="1178">
        <v>51904</v>
      </c>
      <c r="H672" s="1177">
        <v>38679306</v>
      </c>
      <c r="I672" s="1178">
        <v>6116907</v>
      </c>
      <c r="J672" s="1178">
        <v>12771724</v>
      </c>
      <c r="K672" s="1225">
        <v>19790675</v>
      </c>
    </row>
    <row r="673" spans="2:14" ht="12.75">
      <c r="B673" s="1234" t="s">
        <v>257</v>
      </c>
      <c r="C673" s="1176">
        <f t="shared" si="50"/>
        <v>44379143</v>
      </c>
      <c r="D673" s="1178">
        <v>235538</v>
      </c>
      <c r="E673" s="1178">
        <v>68088</v>
      </c>
      <c r="F673" s="1178">
        <v>114816</v>
      </c>
      <c r="G673" s="1178">
        <v>52634</v>
      </c>
      <c r="H673" s="1178">
        <v>44143605</v>
      </c>
      <c r="I673" s="1178">
        <v>6396462</v>
      </c>
      <c r="J673" s="1178">
        <v>13181865</v>
      </c>
      <c r="K673" s="1225">
        <v>24565278</v>
      </c>
    </row>
    <row r="674" spans="2:14" ht="12.75">
      <c r="B674" s="1142"/>
      <c r="C674" s="1177"/>
      <c r="D674" s="1177"/>
      <c r="E674" s="1177"/>
      <c r="F674" s="1177"/>
      <c r="G674" s="1177"/>
      <c r="H674" s="1177"/>
      <c r="I674" s="1177"/>
      <c r="J674" s="1177"/>
      <c r="K674" s="1230"/>
    </row>
    <row r="675" spans="2:14" ht="12.75">
      <c r="B675" s="1231">
        <v>2020</v>
      </c>
      <c r="C675" s="1170">
        <f t="shared" ref="C675:K675" si="51">SUM(C662:C673)</f>
        <v>559818071</v>
      </c>
      <c r="D675" s="1170">
        <f t="shared" si="51"/>
        <v>2643236</v>
      </c>
      <c r="E675" s="1170">
        <f t="shared" si="51"/>
        <v>740638</v>
      </c>
      <c r="F675" s="1170">
        <f t="shared" si="51"/>
        <v>1348815</v>
      </c>
      <c r="G675" s="1170">
        <f t="shared" si="51"/>
        <v>553783</v>
      </c>
      <c r="H675" s="1170">
        <f t="shared" si="51"/>
        <v>557174835</v>
      </c>
      <c r="I675" s="1170">
        <f t="shared" si="51"/>
        <v>82097188</v>
      </c>
      <c r="J675" s="1170">
        <f t="shared" si="51"/>
        <v>146990008</v>
      </c>
      <c r="K675" s="1232">
        <f t="shared" si="51"/>
        <v>328087639</v>
      </c>
      <c r="N675" s="425" t="s">
        <v>477</v>
      </c>
    </row>
    <row r="676" spans="2:14" ht="12.75">
      <c r="B676" s="1235"/>
      <c r="C676" s="1147"/>
      <c r="D676" s="1147"/>
      <c r="E676" s="1147"/>
      <c r="F676" s="1147"/>
      <c r="G676" s="1147"/>
      <c r="H676" s="1147"/>
      <c r="I676" s="1147"/>
      <c r="J676" s="1147"/>
      <c r="K676" s="1236"/>
    </row>
    <row r="677" spans="2:14" ht="12.75" customHeight="1">
      <c r="B677" s="1596" t="s">
        <v>234</v>
      </c>
      <c r="C677" s="1514" t="s">
        <v>22</v>
      </c>
      <c r="D677" s="1514" t="s">
        <v>235</v>
      </c>
      <c r="E677" s="1525" t="s">
        <v>236</v>
      </c>
      <c r="F677" s="1526"/>
      <c r="G677" s="1527"/>
      <c r="H677" s="1520" t="s">
        <v>237</v>
      </c>
      <c r="I677" s="1522" t="s">
        <v>238</v>
      </c>
      <c r="J677" s="1523"/>
      <c r="K677" s="1524"/>
    </row>
    <row r="678" spans="2:14" ht="11.25" customHeight="1">
      <c r="B678" s="1597"/>
      <c r="C678" s="1515"/>
      <c r="D678" s="1515"/>
      <c r="E678" s="1516" t="s">
        <v>275</v>
      </c>
      <c r="F678" s="1514" t="s">
        <v>276</v>
      </c>
      <c r="G678" s="1514" t="s">
        <v>277</v>
      </c>
      <c r="H678" s="1521"/>
      <c r="I678" s="1516" t="s">
        <v>242</v>
      </c>
      <c r="J678" s="1516" t="s">
        <v>24</v>
      </c>
      <c r="K678" s="1518" t="s">
        <v>243</v>
      </c>
    </row>
    <row r="679" spans="2:14" ht="11.25" customHeight="1">
      <c r="B679" s="1597"/>
      <c r="C679" s="1515"/>
      <c r="D679" s="1515"/>
      <c r="E679" s="1528"/>
      <c r="F679" s="1515"/>
      <c r="G679" s="1515"/>
      <c r="H679" s="1521"/>
      <c r="I679" s="1517"/>
      <c r="J679" s="1517"/>
      <c r="K679" s="1519"/>
    </row>
    <row r="680" spans="2:14" ht="12.75">
      <c r="B680" s="1138">
        <v>0</v>
      </c>
      <c r="C680" s="1148">
        <v>1</v>
      </c>
      <c r="D680" s="1148">
        <v>2</v>
      </c>
      <c r="E680" s="1149">
        <v>3</v>
      </c>
      <c r="F680" s="1149">
        <v>4</v>
      </c>
      <c r="G680" s="1148">
        <v>5</v>
      </c>
      <c r="H680" s="1148">
        <v>6</v>
      </c>
      <c r="I680" s="1148">
        <v>7</v>
      </c>
      <c r="J680" s="1148">
        <v>8</v>
      </c>
      <c r="K680" s="1237">
        <v>9</v>
      </c>
    </row>
    <row r="681" spans="2:14" ht="12.75">
      <c r="B681" s="1140"/>
      <c r="C681" s="1146"/>
      <c r="D681" s="1146"/>
      <c r="E681" s="1146"/>
      <c r="F681" s="1146"/>
      <c r="G681" s="1146"/>
      <c r="H681" s="1146"/>
      <c r="I681" s="1146"/>
      <c r="J681" s="1146"/>
      <c r="K681" s="1233"/>
    </row>
    <row r="682" spans="2:14" ht="12.75">
      <c r="B682" s="1142"/>
      <c r="C682" s="1512" t="s">
        <v>271</v>
      </c>
      <c r="D682" s="1512"/>
      <c r="E682" s="1512"/>
      <c r="F682" s="1512"/>
      <c r="G682" s="1512"/>
      <c r="H682" s="1512"/>
      <c r="I682" s="1512"/>
      <c r="J682" s="1512"/>
      <c r="K682" s="1513"/>
    </row>
    <row r="683" spans="2:14" ht="12.75">
      <c r="B683" s="1142"/>
      <c r="C683" s="1150"/>
      <c r="D683" s="1150"/>
      <c r="E683" s="1150"/>
      <c r="F683" s="1150"/>
      <c r="G683" s="1150"/>
      <c r="H683" s="1150"/>
      <c r="I683" s="1150"/>
      <c r="J683" s="1150"/>
      <c r="K683" s="1238"/>
    </row>
    <row r="684" spans="2:14" ht="12.75">
      <c r="B684" s="1234" t="s">
        <v>246</v>
      </c>
      <c r="C684" s="1176">
        <f>SUM(D684+H684)</f>
        <v>98406751</v>
      </c>
      <c r="D684" s="1176">
        <v>415255</v>
      </c>
      <c r="E684" s="1176">
        <v>121753</v>
      </c>
      <c r="F684" s="1176">
        <v>197678</v>
      </c>
      <c r="G684" s="1176">
        <v>95824</v>
      </c>
      <c r="H684" s="1176">
        <v>97991496</v>
      </c>
      <c r="I684" s="1176">
        <v>14011279</v>
      </c>
      <c r="J684" s="1176">
        <v>27307209</v>
      </c>
      <c r="K684" s="1224">
        <v>56673008</v>
      </c>
    </row>
    <row r="685" spans="2:14" ht="12.75">
      <c r="B685" s="1234" t="s">
        <v>247</v>
      </c>
      <c r="C685" s="1176">
        <f t="shared" ref="C685:C695" si="52">SUM(D685+H685)</f>
        <v>94273400</v>
      </c>
      <c r="D685" s="1176">
        <v>371528</v>
      </c>
      <c r="E685" s="1176">
        <v>101380</v>
      </c>
      <c r="F685" s="1176">
        <v>190031</v>
      </c>
      <c r="G685" s="1176">
        <v>80117</v>
      </c>
      <c r="H685" s="1176">
        <v>93901872</v>
      </c>
      <c r="I685" s="1176">
        <v>13706847</v>
      </c>
      <c r="J685" s="1176">
        <v>24084327</v>
      </c>
      <c r="K685" s="1224">
        <v>56110698</v>
      </c>
    </row>
    <row r="686" spans="2:14" ht="12.75">
      <c r="B686" s="1234" t="s">
        <v>248</v>
      </c>
      <c r="C686" s="1176">
        <f t="shared" si="52"/>
        <v>89717346</v>
      </c>
      <c r="D686" s="1178">
        <v>372120</v>
      </c>
      <c r="E686" s="1178">
        <v>93526</v>
      </c>
      <c r="F686" s="1178">
        <v>183035</v>
      </c>
      <c r="G686" s="1179">
        <v>95559</v>
      </c>
      <c r="H686" s="1176">
        <v>89345226</v>
      </c>
      <c r="I686" s="1178">
        <v>12115715</v>
      </c>
      <c r="J686" s="1178">
        <v>22514649</v>
      </c>
      <c r="K686" s="1225">
        <v>54714862</v>
      </c>
    </row>
    <row r="687" spans="2:14" ht="12.75">
      <c r="B687" s="1234" t="s">
        <v>249</v>
      </c>
      <c r="C687" s="1176">
        <f t="shared" si="52"/>
        <v>74393739</v>
      </c>
      <c r="D687" s="1176">
        <v>265878</v>
      </c>
      <c r="E687" s="1177">
        <v>66178</v>
      </c>
      <c r="F687" s="1177">
        <v>117616</v>
      </c>
      <c r="G687" s="1177">
        <v>82084</v>
      </c>
      <c r="H687" s="1176">
        <v>74127861</v>
      </c>
      <c r="I687" s="1177">
        <v>10308616</v>
      </c>
      <c r="J687" s="1177">
        <v>20143556</v>
      </c>
      <c r="K687" s="1230">
        <v>43675689</v>
      </c>
    </row>
    <row r="688" spans="2:14" ht="12.75">
      <c r="B688" s="1234" t="s">
        <v>250</v>
      </c>
      <c r="C688" s="1176">
        <f t="shared" si="52"/>
        <v>86208498</v>
      </c>
      <c r="D688" s="1181">
        <v>319898</v>
      </c>
      <c r="E688" s="1181">
        <v>87279</v>
      </c>
      <c r="F688" s="1181">
        <v>156470</v>
      </c>
      <c r="G688" s="1181">
        <v>76149</v>
      </c>
      <c r="H688" s="1181">
        <v>85888600</v>
      </c>
      <c r="I688" s="1181">
        <v>12659354</v>
      </c>
      <c r="J688" s="1181">
        <v>20656790</v>
      </c>
      <c r="K688" s="1226">
        <v>52572456</v>
      </c>
    </row>
    <row r="689" spans="2:12" ht="12.75">
      <c r="B689" s="1234" t="s">
        <v>251</v>
      </c>
      <c r="C689" s="1176">
        <f t="shared" si="52"/>
        <v>101889130</v>
      </c>
      <c r="D689" s="1176">
        <v>360681</v>
      </c>
      <c r="E689" s="1177">
        <v>93221</v>
      </c>
      <c r="F689" s="1177">
        <v>211996</v>
      </c>
      <c r="G689" s="1177">
        <v>55464</v>
      </c>
      <c r="H689" s="1176">
        <v>101528449</v>
      </c>
      <c r="I689" s="1177">
        <v>15174672</v>
      </c>
      <c r="J689" s="1177">
        <v>23731496</v>
      </c>
      <c r="K689" s="1230">
        <v>62622281</v>
      </c>
    </row>
    <row r="690" spans="2:12" ht="12.75">
      <c r="B690" s="1234" t="s">
        <v>252</v>
      </c>
      <c r="C690" s="1176">
        <f>SUM(D690+H690)</f>
        <v>105672362</v>
      </c>
      <c r="D690" s="1178">
        <v>403511</v>
      </c>
      <c r="E690" s="1178">
        <v>119182</v>
      </c>
      <c r="F690" s="1178">
        <v>221232</v>
      </c>
      <c r="G690" s="1179">
        <v>63097</v>
      </c>
      <c r="H690" s="1176">
        <v>105268851</v>
      </c>
      <c r="I690" s="1178">
        <v>17023118</v>
      </c>
      <c r="J690" s="1178">
        <v>28928872</v>
      </c>
      <c r="K690" s="1225">
        <v>59316861</v>
      </c>
    </row>
    <row r="691" spans="2:12" ht="12.75">
      <c r="B691" s="1234" t="s">
        <v>253</v>
      </c>
      <c r="C691" s="1176">
        <f>SUM(D691+H691)</f>
        <v>89888573</v>
      </c>
      <c r="D691" s="1178">
        <v>413288</v>
      </c>
      <c r="E691" s="1178">
        <v>100914</v>
      </c>
      <c r="F691" s="1178">
        <v>202818</v>
      </c>
      <c r="G691" s="1179">
        <v>109556</v>
      </c>
      <c r="H691" s="1176">
        <v>89475285</v>
      </c>
      <c r="I691" s="1178">
        <v>13419764</v>
      </c>
      <c r="J691" s="1178">
        <v>24879574</v>
      </c>
      <c r="K691" s="1225">
        <v>51175947</v>
      </c>
    </row>
    <row r="692" spans="2:12" ht="12.75">
      <c r="B692" s="1234" t="s">
        <v>254</v>
      </c>
      <c r="C692" s="1176">
        <f t="shared" si="52"/>
        <v>98776814</v>
      </c>
      <c r="D692" s="1176">
        <v>449742</v>
      </c>
      <c r="E692" s="1177">
        <v>142399</v>
      </c>
      <c r="F692" s="1177">
        <v>252641</v>
      </c>
      <c r="G692" s="1177">
        <v>54702</v>
      </c>
      <c r="H692" s="1176">
        <v>98327072</v>
      </c>
      <c r="I692" s="1177">
        <v>13985215</v>
      </c>
      <c r="J692" s="1177">
        <v>27586425</v>
      </c>
      <c r="K692" s="1230">
        <v>56755432</v>
      </c>
    </row>
    <row r="693" spans="2:12" ht="12.75">
      <c r="B693" s="1234" t="s">
        <v>255</v>
      </c>
      <c r="C693" s="1176">
        <f t="shared" si="52"/>
        <v>97774164</v>
      </c>
      <c r="D693" s="1178">
        <v>478145</v>
      </c>
      <c r="E693" s="1178">
        <v>164762</v>
      </c>
      <c r="F693" s="1178">
        <v>235023</v>
      </c>
      <c r="G693" s="1178">
        <v>78360</v>
      </c>
      <c r="H693" s="1177">
        <v>97296019</v>
      </c>
      <c r="I693" s="1178">
        <v>14828737</v>
      </c>
      <c r="J693" s="1178">
        <v>31240799</v>
      </c>
      <c r="K693" s="1225">
        <v>51226483</v>
      </c>
    </row>
    <row r="694" spans="2:12" ht="12.75">
      <c r="B694" s="1234" t="s">
        <v>256</v>
      </c>
      <c r="C694" s="1176">
        <f t="shared" si="52"/>
        <v>81593253</v>
      </c>
      <c r="D694" s="1178">
        <v>392463</v>
      </c>
      <c r="E694" s="1178">
        <v>92244</v>
      </c>
      <c r="F694" s="1178">
        <v>209689</v>
      </c>
      <c r="G694" s="1178">
        <v>90530</v>
      </c>
      <c r="H694" s="1177">
        <v>81200790</v>
      </c>
      <c r="I694" s="1178">
        <v>12068851</v>
      </c>
      <c r="J694" s="1178">
        <v>26605968</v>
      </c>
      <c r="K694" s="1225">
        <v>42525971</v>
      </c>
    </row>
    <row r="695" spans="2:12" ht="12.75">
      <c r="B695" s="1234" t="s">
        <v>257</v>
      </c>
      <c r="C695" s="1176">
        <f t="shared" si="52"/>
        <v>87937614</v>
      </c>
      <c r="D695" s="1178">
        <v>416595</v>
      </c>
      <c r="E695" s="1178">
        <v>118762</v>
      </c>
      <c r="F695" s="1178">
        <v>204236</v>
      </c>
      <c r="G695" s="1179">
        <v>93597</v>
      </c>
      <c r="H695" s="1180">
        <v>87521019</v>
      </c>
      <c r="I695" s="1178">
        <v>12604337</v>
      </c>
      <c r="J695" s="1178">
        <v>27520655</v>
      </c>
      <c r="K695" s="1225">
        <v>47396027</v>
      </c>
    </row>
    <row r="696" spans="2:12" ht="12.75">
      <c r="B696" s="1234"/>
      <c r="C696" s="1175"/>
      <c r="D696" s="1172"/>
      <c r="E696" s="1173"/>
      <c r="F696" s="1173"/>
      <c r="G696" s="1173"/>
      <c r="H696" s="1172"/>
      <c r="I696" s="1173"/>
      <c r="J696" s="1173"/>
      <c r="K696" s="1239"/>
    </row>
    <row r="697" spans="2:12" ht="12.75">
      <c r="B697" s="1231">
        <v>2020</v>
      </c>
      <c r="C697" s="1174">
        <f t="shared" ref="C697:K697" si="53">SUM(C684:C695)</f>
        <v>1106531644</v>
      </c>
      <c r="D697" s="1174">
        <f t="shared" si="53"/>
        <v>4659104</v>
      </c>
      <c r="E697" s="1174">
        <f t="shared" si="53"/>
        <v>1301600</v>
      </c>
      <c r="F697" s="1174">
        <f t="shared" si="53"/>
        <v>2382465</v>
      </c>
      <c r="G697" s="1174">
        <f t="shared" si="53"/>
        <v>975039</v>
      </c>
      <c r="H697" s="1174">
        <f t="shared" si="53"/>
        <v>1101872540</v>
      </c>
      <c r="I697" s="1174">
        <f t="shared" si="53"/>
        <v>161906505</v>
      </c>
      <c r="J697" s="1174">
        <f t="shared" si="53"/>
        <v>305200320</v>
      </c>
      <c r="K697" s="1240">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42"/>
      <c r="C700" s="1169"/>
      <c r="D700" s="1169"/>
      <c r="E700" s="1241"/>
      <c r="F700" s="1242" t="s">
        <v>272</v>
      </c>
      <c r="G700" s="1242"/>
      <c r="H700" s="1242"/>
      <c r="I700" s="1242"/>
      <c r="J700" s="1243"/>
      <c r="K700" s="1244"/>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93">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94">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94">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94">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94">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94">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94">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94">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94">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94">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94">
        <f t="shared" si="62"/>
        <v>646.99931536027259</v>
      </c>
      <c r="L711"/>
    </row>
    <row r="712" spans="2:12" ht="16.5" thickBot="1">
      <c r="B712" s="530" t="s">
        <v>257</v>
      </c>
      <c r="C712" s="552">
        <f t="shared" ref="C712" si="63">C695/C656</f>
        <v>588.40825694212106</v>
      </c>
      <c r="D712" s="552">
        <f>D695/D656</f>
        <v>97.540388667759302</v>
      </c>
      <c r="E712" s="552">
        <f t="shared" ref="E712:K712" si="64">E695/E656</f>
        <v>61.375710594315244</v>
      </c>
      <c r="F712" s="552">
        <f t="shared" si="64"/>
        <v>106.76215368531103</v>
      </c>
      <c r="G712" s="552">
        <f t="shared" si="64"/>
        <v>221.26950354609929</v>
      </c>
      <c r="H712" s="552">
        <f t="shared" si="64"/>
        <v>602.84902775194757</v>
      </c>
      <c r="I712" s="552">
        <f t="shared" si="64"/>
        <v>540.86581702711976</v>
      </c>
      <c r="J712" s="552">
        <f t="shared" si="64"/>
        <v>577.30391642717791</v>
      </c>
      <c r="K712" s="1137">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98" t="s">
        <v>478</v>
      </c>
      <c r="C715" s="1598"/>
      <c r="D715" s="1598"/>
      <c r="E715" s="1598"/>
      <c r="F715" s="1598"/>
      <c r="G715" s="1598"/>
      <c r="H715" s="1598"/>
      <c r="I715" s="1598"/>
      <c r="J715" s="1598"/>
      <c r="K715" s="1598"/>
      <c r="L715"/>
    </row>
    <row r="716" spans="2:12" ht="18.75" thickBot="1">
      <c r="B716" s="1212"/>
      <c r="C716" s="1212"/>
      <c r="D716" s="1212"/>
      <c r="E716" s="1212"/>
      <c r="F716" s="791" t="s">
        <v>233</v>
      </c>
      <c r="G716" s="1212"/>
      <c r="H716" s="1212"/>
      <c r="I716" s="1212"/>
      <c r="J716" s="1212"/>
      <c r="K716" s="1212"/>
    </row>
    <row r="717" spans="2:12" ht="12.75">
      <c r="B717" s="1599" t="s">
        <v>234</v>
      </c>
      <c r="C717" s="1601" t="s">
        <v>22</v>
      </c>
      <c r="D717" s="1601" t="s">
        <v>235</v>
      </c>
      <c r="E717" s="1602" t="s">
        <v>236</v>
      </c>
      <c r="F717" s="1603"/>
      <c r="G717" s="1604"/>
      <c r="H717" s="1605" t="s">
        <v>237</v>
      </c>
      <c r="I717" s="1602" t="s">
        <v>238</v>
      </c>
      <c r="J717" s="1603"/>
      <c r="K717" s="1606"/>
    </row>
    <row r="718" spans="2:12">
      <c r="B718" s="1600"/>
      <c r="C718" s="1515"/>
      <c r="D718" s="1515"/>
      <c r="E718" s="1516" t="s">
        <v>275</v>
      </c>
      <c r="F718" s="1514" t="s">
        <v>276</v>
      </c>
      <c r="G718" s="1514" t="s">
        <v>277</v>
      </c>
      <c r="H718" s="1521"/>
      <c r="I718" s="1516" t="s">
        <v>242</v>
      </c>
      <c r="J718" s="1516" t="s">
        <v>24</v>
      </c>
      <c r="K718" s="1518" t="s">
        <v>322</v>
      </c>
    </row>
    <row r="719" spans="2:12" ht="17.25" customHeight="1">
      <c r="B719" s="1600"/>
      <c r="C719" s="1515"/>
      <c r="D719" s="1515"/>
      <c r="E719" s="1528"/>
      <c r="F719" s="1515"/>
      <c r="G719" s="1515"/>
      <c r="H719" s="1521"/>
      <c r="I719" s="1528"/>
      <c r="J719" s="1528"/>
      <c r="K719" s="1607"/>
    </row>
    <row r="720" spans="2:12" ht="12.75">
      <c r="B720" s="1138">
        <v>0</v>
      </c>
      <c r="C720" s="661">
        <v>1</v>
      </c>
      <c r="D720" s="661">
        <v>2</v>
      </c>
      <c r="E720" s="662">
        <v>3</v>
      </c>
      <c r="F720" s="662">
        <v>4</v>
      </c>
      <c r="G720" s="661">
        <v>5</v>
      </c>
      <c r="H720" s="661">
        <v>6</v>
      </c>
      <c r="I720" s="661">
        <v>7</v>
      </c>
      <c r="J720" s="661">
        <v>8</v>
      </c>
      <c r="K720" s="1139">
        <v>9</v>
      </c>
    </row>
    <row r="721" spans="2:11" ht="12.75">
      <c r="B721" s="1140"/>
      <c r="C721" s="664"/>
      <c r="D721" s="664"/>
      <c r="E721" s="664"/>
      <c r="F721" s="664"/>
      <c r="G721" s="664"/>
      <c r="H721" s="664"/>
      <c r="I721" s="664"/>
      <c r="J721" s="664"/>
      <c r="K721" s="1141"/>
    </row>
    <row r="722" spans="2:11" ht="14.25">
      <c r="B722" s="1142"/>
      <c r="C722" s="1581" t="s">
        <v>245</v>
      </c>
      <c r="D722" s="1581"/>
      <c r="E722" s="1581"/>
      <c r="F722" s="1581"/>
      <c r="G722" s="1581"/>
      <c r="H722" s="1581"/>
      <c r="I722" s="1581"/>
      <c r="J722" s="1581"/>
      <c r="K722" s="1595"/>
    </row>
    <row r="723" spans="2:11" ht="12.75">
      <c r="B723" s="1140"/>
      <c r="C723" s="664"/>
      <c r="D723" s="664"/>
      <c r="E723" s="664"/>
      <c r="F723" s="664"/>
      <c r="G723" s="664"/>
      <c r="H723" s="664"/>
      <c r="I723" s="664"/>
      <c r="J723" s="664"/>
      <c r="K723" s="1141"/>
    </row>
    <row r="724" spans="2:11" ht="12.75">
      <c r="B724" s="1293" t="s">
        <v>246</v>
      </c>
      <c r="C724" s="1176">
        <f>SUM(D724+H724)</f>
        <v>131487</v>
      </c>
      <c r="D724" s="1294">
        <v>4212</v>
      </c>
      <c r="E724" s="1295">
        <v>1884</v>
      </c>
      <c r="F724" s="1295">
        <v>1881</v>
      </c>
      <c r="G724" s="1295">
        <v>447</v>
      </c>
      <c r="H724" s="1295">
        <v>127275</v>
      </c>
      <c r="I724" s="1295">
        <v>20665</v>
      </c>
      <c r="J724" s="1295">
        <v>40603</v>
      </c>
      <c r="K724" s="1295">
        <v>66007</v>
      </c>
    </row>
    <row r="725" spans="2:11" ht="12.75">
      <c r="B725" s="1293" t="s">
        <v>247</v>
      </c>
      <c r="C725" s="1176">
        <f t="shared" ref="C725:C735" si="65">SUM(D725+H725)</f>
        <v>139761</v>
      </c>
      <c r="D725" s="1294">
        <v>4061</v>
      </c>
      <c r="E725" s="1295">
        <v>2090</v>
      </c>
      <c r="F725" s="1295">
        <v>1541</v>
      </c>
      <c r="G725" s="1295">
        <v>430</v>
      </c>
      <c r="H725" s="1295">
        <v>135700</v>
      </c>
      <c r="I725" s="1295">
        <v>22172</v>
      </c>
      <c r="J725" s="1295">
        <v>39787</v>
      </c>
      <c r="K725" s="1295">
        <v>73741</v>
      </c>
    </row>
    <row r="726" spans="2:11" ht="12.75">
      <c r="B726" s="1293" t="s">
        <v>248</v>
      </c>
      <c r="C726" s="1176">
        <f t="shared" si="65"/>
        <v>0</v>
      </c>
      <c r="D726" s="1178"/>
      <c r="E726" s="1178"/>
      <c r="F726" s="1178"/>
      <c r="G726" s="1179"/>
      <c r="H726" s="1176"/>
      <c r="I726" s="1178"/>
      <c r="J726" s="1178"/>
      <c r="K726" s="1178"/>
    </row>
    <row r="727" spans="2:11" ht="12.75">
      <c r="B727" s="1293" t="s">
        <v>249</v>
      </c>
      <c r="C727" s="1176">
        <f>SUM(D727+H727)</f>
        <v>0</v>
      </c>
      <c r="D727" s="1176"/>
      <c r="E727" s="1177"/>
      <c r="F727" s="1177"/>
      <c r="G727" s="1176"/>
      <c r="H727" s="1176"/>
      <c r="I727" s="1176"/>
      <c r="J727" s="1176"/>
      <c r="K727" s="1176"/>
    </row>
    <row r="728" spans="2:11" ht="12.75">
      <c r="B728" s="1293" t="s">
        <v>250</v>
      </c>
      <c r="C728" s="1176">
        <f>SUM(D728+H728)</f>
        <v>0</v>
      </c>
      <c r="D728" s="1003"/>
      <c r="E728" s="1181"/>
      <c r="F728" s="1171"/>
      <c r="G728" s="1171"/>
      <c r="H728" s="1003"/>
      <c r="I728" s="1181"/>
      <c r="J728" s="1181"/>
      <c r="K728" s="1171"/>
    </row>
    <row r="729" spans="2:11" ht="12.75">
      <c r="B729" s="1293" t="s">
        <v>251</v>
      </c>
      <c r="C729" s="1176">
        <f t="shared" si="65"/>
        <v>0</v>
      </c>
      <c r="D729" s="1176"/>
      <c r="E729" s="1177"/>
      <c r="F729" s="1177"/>
      <c r="G729" s="1176"/>
      <c r="H729" s="1176"/>
      <c r="I729" s="1176"/>
      <c r="J729" s="1176"/>
      <c r="K729" s="1176"/>
    </row>
    <row r="730" spans="2:11" ht="12.75">
      <c r="B730" s="1293" t="s">
        <v>252</v>
      </c>
      <c r="C730" s="1176">
        <f>SUM(D730+H730)</f>
        <v>0</v>
      </c>
      <c r="D730" s="868"/>
      <c r="E730" s="1178"/>
      <c r="F730" s="1179"/>
      <c r="G730" s="1179"/>
      <c r="H730" s="1176"/>
      <c r="I730" s="1178"/>
      <c r="J730" s="1178"/>
      <c r="K730" s="1178"/>
    </row>
    <row r="731" spans="2:11" ht="12.75">
      <c r="B731" s="1293" t="s">
        <v>253</v>
      </c>
      <c r="C731" s="1176">
        <f t="shared" si="65"/>
        <v>0</v>
      </c>
      <c r="D731" s="868"/>
      <c r="E731" s="1178"/>
      <c r="F731" s="1178"/>
      <c r="G731" s="1179"/>
      <c r="H731" s="1176"/>
      <c r="I731" s="1178"/>
      <c r="J731" s="1178"/>
      <c r="K731" s="1178"/>
    </row>
    <row r="732" spans="2:11" ht="12.75">
      <c r="B732" s="1293" t="s">
        <v>254</v>
      </c>
      <c r="C732" s="1176">
        <f t="shared" si="65"/>
        <v>0</v>
      </c>
      <c r="D732" s="1176"/>
      <c r="E732" s="1177"/>
      <c r="F732" s="1177"/>
      <c r="G732" s="1176"/>
      <c r="H732" s="1176"/>
      <c r="I732" s="1176"/>
      <c r="J732" s="1176"/>
      <c r="K732" s="1176"/>
    </row>
    <row r="733" spans="2:11" ht="12.75">
      <c r="B733" s="1296" t="s">
        <v>255</v>
      </c>
      <c r="C733" s="1176">
        <f>SUM(D733+H733)</f>
        <v>0</v>
      </c>
      <c r="D733" s="868"/>
      <c r="E733" s="1178"/>
      <c r="F733" s="1178"/>
      <c r="G733" s="1178"/>
      <c r="H733" s="1177"/>
      <c r="I733" s="1178"/>
      <c r="J733" s="1178"/>
      <c r="K733" s="1178"/>
    </row>
    <row r="734" spans="2:11" ht="12.75">
      <c r="B734" s="1297" t="s">
        <v>256</v>
      </c>
      <c r="C734" s="1176">
        <f>SUM(D734+H734)</f>
        <v>0</v>
      </c>
      <c r="D734" s="1178"/>
      <c r="E734" s="1178"/>
      <c r="F734" s="1178"/>
      <c r="G734" s="1178"/>
      <c r="H734" s="1178"/>
      <c r="I734" s="1178"/>
      <c r="J734" s="1178"/>
      <c r="K734" s="1178"/>
    </row>
    <row r="735" spans="2:11" ht="12.75">
      <c r="B735" s="1297" t="s">
        <v>257</v>
      </c>
      <c r="C735" s="1176">
        <f t="shared" si="65"/>
        <v>0</v>
      </c>
      <c r="D735" s="1178"/>
      <c r="E735" s="1178"/>
      <c r="F735" s="1178"/>
      <c r="G735" s="1178"/>
      <c r="H735" s="1178"/>
      <c r="I735" s="1178"/>
      <c r="J735" s="1178"/>
      <c r="K735" s="1178"/>
    </row>
    <row r="736" spans="2:11" ht="15">
      <c r="B736" s="1005"/>
      <c r="C736" s="1177"/>
      <c r="D736" s="1177"/>
      <c r="E736" s="1177"/>
      <c r="F736" s="1177"/>
      <c r="G736" s="1177"/>
      <c r="H736" s="1177"/>
      <c r="I736" s="1177"/>
      <c r="J736" s="1177"/>
      <c r="K736" s="1177"/>
    </row>
    <row r="737" spans="2:11" ht="12.75">
      <c r="B737" s="1006">
        <v>2021</v>
      </c>
      <c r="C737" s="1170">
        <f t="shared" ref="C737:K737" si="66">SUM(C724:C735)</f>
        <v>271248</v>
      </c>
      <c r="D737" s="1170">
        <f>SUM(D724:D735)</f>
        <v>8273</v>
      </c>
      <c r="E737" s="1170">
        <f t="shared" si="66"/>
        <v>3974</v>
      </c>
      <c r="F737" s="1170">
        <f t="shared" si="66"/>
        <v>3422</v>
      </c>
      <c r="G737" s="1170">
        <f>SUM(G724:G735)</f>
        <v>877</v>
      </c>
      <c r="H737" s="1170">
        <f t="shared" si="66"/>
        <v>262975</v>
      </c>
      <c r="I737" s="1170">
        <f t="shared" si="66"/>
        <v>42837</v>
      </c>
      <c r="J737" s="1170">
        <f t="shared" si="66"/>
        <v>80390</v>
      </c>
      <c r="K737" s="1170">
        <f t="shared" si="66"/>
        <v>139748</v>
      </c>
    </row>
    <row r="738" spans="2:11" ht="12.75">
      <c r="B738" s="1169"/>
      <c r="C738" s="1146"/>
      <c r="D738" s="1146"/>
      <c r="E738" s="1146"/>
      <c r="F738" s="1146"/>
      <c r="G738" s="1146"/>
      <c r="H738" s="1146"/>
      <c r="I738" s="1146"/>
      <c r="J738" s="1146"/>
      <c r="K738" s="1146"/>
    </row>
    <row r="739" spans="2:11" ht="12.75">
      <c r="B739" s="106"/>
      <c r="C739" s="1512" t="s">
        <v>270</v>
      </c>
      <c r="D739" s="1512"/>
      <c r="E739" s="1512"/>
      <c r="F739" s="1512"/>
      <c r="G739" s="1512"/>
      <c r="H739" s="1512"/>
      <c r="I739" s="1512"/>
      <c r="J739" s="1512"/>
      <c r="K739" s="1512"/>
    </row>
    <row r="740" spans="2:11" ht="12.75">
      <c r="B740" s="664"/>
      <c r="C740" s="1146"/>
      <c r="D740" s="1146"/>
      <c r="E740" s="1146"/>
      <c r="F740" s="1146"/>
      <c r="G740" s="1146"/>
      <c r="H740" s="1146"/>
      <c r="I740" s="1146"/>
      <c r="J740" s="1146"/>
      <c r="K740" s="1146"/>
    </row>
    <row r="741" spans="2:11" ht="12.75">
      <c r="B741" s="1007" t="s">
        <v>246</v>
      </c>
      <c r="C741" s="1176">
        <f t="shared" ref="C741:C752" si="67">SUM(D741+H741)</f>
        <v>39741341</v>
      </c>
      <c r="D741" s="1294">
        <v>237362</v>
      </c>
      <c r="E741" s="1295">
        <v>66223</v>
      </c>
      <c r="F741" s="1295">
        <v>109472</v>
      </c>
      <c r="G741" s="1295">
        <v>61667</v>
      </c>
      <c r="H741" s="1295">
        <v>39503979</v>
      </c>
      <c r="I741" s="1295">
        <v>5747629</v>
      </c>
      <c r="J741" s="1295">
        <v>11340717</v>
      </c>
      <c r="K741" s="1295">
        <v>22415633</v>
      </c>
    </row>
    <row r="742" spans="2:11" ht="12.75">
      <c r="B742" s="1007" t="s">
        <v>247</v>
      </c>
      <c r="C742" s="1176">
        <f t="shared" si="67"/>
        <v>42585604</v>
      </c>
      <c r="D742" s="1294">
        <v>225646</v>
      </c>
      <c r="E742" s="1295">
        <v>74893</v>
      </c>
      <c r="F742" s="1295">
        <v>91386</v>
      </c>
      <c r="G742" s="1295">
        <v>59367</v>
      </c>
      <c r="H742" s="1295">
        <v>42359958</v>
      </c>
      <c r="I742" s="1295">
        <v>6173809</v>
      </c>
      <c r="J742" s="1295">
        <v>11233624</v>
      </c>
      <c r="K742" s="1295">
        <v>24952525</v>
      </c>
    </row>
    <row r="743" spans="2:11" ht="12.75">
      <c r="B743" s="1007" t="s">
        <v>248</v>
      </c>
      <c r="C743" s="1176">
        <f t="shared" si="67"/>
        <v>0</v>
      </c>
      <c r="D743" s="1178"/>
      <c r="E743" s="1178"/>
      <c r="F743" s="1178"/>
      <c r="G743" s="1179"/>
      <c r="H743" s="1176"/>
      <c r="I743" s="1178"/>
      <c r="J743" s="1178"/>
      <c r="K743" s="1178"/>
    </row>
    <row r="744" spans="2:11" ht="12.75">
      <c r="B744" s="1007" t="s">
        <v>249</v>
      </c>
      <c r="C744" s="1176">
        <f t="shared" si="67"/>
        <v>0</v>
      </c>
      <c r="D744" s="1176"/>
      <c r="E744" s="1177"/>
      <c r="F744" s="1177"/>
      <c r="G744" s="1176"/>
      <c r="H744" s="1176"/>
      <c r="I744" s="1176"/>
      <c r="J744" s="1176"/>
      <c r="K744" s="1176"/>
    </row>
    <row r="745" spans="2:11" ht="12.75">
      <c r="B745" s="1007" t="s">
        <v>250</v>
      </c>
      <c r="C745" s="1176">
        <f t="shared" si="67"/>
        <v>0</v>
      </c>
      <c r="D745" s="1181"/>
      <c r="E745" s="1181"/>
      <c r="F745" s="1181"/>
      <c r="G745" s="1181"/>
      <c r="H745" s="1181"/>
      <c r="I745" s="1181"/>
      <c r="J745" s="1181"/>
      <c r="K745" s="1171"/>
    </row>
    <row r="746" spans="2:11" ht="12.75">
      <c r="B746" s="1007" t="s">
        <v>251</v>
      </c>
      <c r="C746" s="1176">
        <f t="shared" si="67"/>
        <v>0</v>
      </c>
      <c r="D746" s="1176"/>
      <c r="E746" s="1177"/>
      <c r="F746" s="1177"/>
      <c r="G746" s="1176"/>
      <c r="H746" s="1176"/>
      <c r="I746" s="1176"/>
      <c r="J746" s="1176"/>
      <c r="K746" s="1176"/>
    </row>
    <row r="747" spans="2:11" ht="12.75">
      <c r="B747" s="1007" t="s">
        <v>252</v>
      </c>
      <c r="C747" s="1176">
        <f t="shared" si="67"/>
        <v>0</v>
      </c>
      <c r="D747" s="1178"/>
      <c r="E747" s="1178"/>
      <c r="F747" s="1178"/>
      <c r="G747" s="1179"/>
      <c r="H747" s="1176"/>
      <c r="I747" s="1178"/>
      <c r="J747" s="1178"/>
      <c r="K747" s="1178"/>
    </row>
    <row r="748" spans="2:11" ht="12.75">
      <c r="B748" s="1007" t="s">
        <v>253</v>
      </c>
      <c r="C748" s="1176">
        <f t="shared" si="67"/>
        <v>0</v>
      </c>
      <c r="D748" s="1178"/>
      <c r="E748" s="1178"/>
      <c r="F748" s="1178"/>
      <c r="G748" s="1179"/>
      <c r="H748" s="1176"/>
      <c r="I748" s="1178"/>
      <c r="J748" s="1178"/>
      <c r="K748" s="1178"/>
    </row>
    <row r="749" spans="2:11" ht="12.75">
      <c r="B749" s="1007" t="s">
        <v>254</v>
      </c>
      <c r="C749" s="1176">
        <f t="shared" si="67"/>
        <v>0</v>
      </c>
      <c r="D749" s="1178"/>
      <c r="E749" s="1178"/>
      <c r="F749" s="1178"/>
      <c r="G749" s="1179"/>
      <c r="H749" s="1176"/>
      <c r="I749" s="1178"/>
      <c r="J749" s="1178"/>
      <c r="K749" s="1178"/>
    </row>
    <row r="750" spans="2:11" ht="12.75">
      <c r="B750" s="1007" t="s">
        <v>255</v>
      </c>
      <c r="C750" s="1176">
        <f>SUM(D750+H750)</f>
        <v>0</v>
      </c>
      <c r="D750" s="1178"/>
      <c r="E750" s="1178"/>
      <c r="F750" s="1178"/>
      <c r="G750" s="1178"/>
      <c r="H750" s="1177"/>
      <c r="I750" s="1178"/>
      <c r="J750" s="1178"/>
      <c r="K750" s="1178"/>
    </row>
    <row r="751" spans="2:11" ht="12.75">
      <c r="B751" s="1007" t="s">
        <v>256</v>
      </c>
      <c r="C751" s="1176">
        <f>SUM(D751+H751)</f>
        <v>0</v>
      </c>
      <c r="D751" s="1178"/>
      <c r="E751" s="1178"/>
      <c r="F751" s="1178"/>
      <c r="G751" s="1178"/>
      <c r="H751" s="1177"/>
      <c r="I751" s="1178"/>
      <c r="J751" s="1178"/>
      <c r="K751" s="1178"/>
    </row>
    <row r="752" spans="2:11" ht="12.75">
      <c r="B752" s="1007" t="s">
        <v>257</v>
      </c>
      <c r="C752" s="1176">
        <f t="shared" si="67"/>
        <v>0</v>
      </c>
      <c r="D752" s="1178"/>
      <c r="E752" s="1178"/>
      <c r="F752" s="1178"/>
      <c r="G752" s="1178"/>
      <c r="H752" s="1178"/>
      <c r="I752" s="1178"/>
      <c r="J752" s="1178"/>
      <c r="K752" s="1178"/>
    </row>
    <row r="753" spans="2:11" ht="12.75">
      <c r="B753" s="1169"/>
      <c r="C753" s="1177"/>
      <c r="D753" s="1177"/>
      <c r="E753" s="1177"/>
      <c r="F753" s="1177"/>
      <c r="G753" s="1177"/>
      <c r="H753" s="1177"/>
      <c r="I753" s="1177"/>
      <c r="J753" s="1177"/>
      <c r="K753" s="1177"/>
    </row>
    <row r="754" spans="2:11" ht="12.75">
      <c r="B754" s="1006">
        <v>2021</v>
      </c>
      <c r="C754" s="1170">
        <f t="shared" ref="C754:K754" si="68">SUM(C741:C752)</f>
        <v>82326945</v>
      </c>
      <c r="D754" s="1170">
        <f t="shared" si="68"/>
        <v>463008</v>
      </c>
      <c r="E754" s="1170">
        <f t="shared" si="68"/>
        <v>141116</v>
      </c>
      <c r="F754" s="1170">
        <f t="shared" si="68"/>
        <v>200858</v>
      </c>
      <c r="G754" s="1170">
        <f t="shared" si="68"/>
        <v>121034</v>
      </c>
      <c r="H754" s="1170">
        <f t="shared" si="68"/>
        <v>81863937</v>
      </c>
      <c r="I754" s="1170">
        <f t="shared" si="68"/>
        <v>11921438</v>
      </c>
      <c r="J754" s="1170">
        <f t="shared" si="68"/>
        <v>22574341</v>
      </c>
      <c r="K754" s="1170">
        <f t="shared" si="68"/>
        <v>47368158</v>
      </c>
    </row>
    <row r="755" spans="2:11" ht="12.75">
      <c r="B755" s="671"/>
      <c r="C755" s="1147"/>
      <c r="D755" s="1147"/>
      <c r="E755" s="1147"/>
      <c r="F755" s="1147"/>
      <c r="G755" s="1147"/>
      <c r="H755" s="1147"/>
      <c r="I755" s="1147"/>
      <c r="J755" s="1147"/>
      <c r="K755" s="1147"/>
    </row>
    <row r="756" spans="2:11" ht="12.75" customHeight="1">
      <c r="B756" s="1592" t="s">
        <v>234</v>
      </c>
      <c r="C756" s="1514" t="s">
        <v>22</v>
      </c>
      <c r="D756" s="1514" t="s">
        <v>235</v>
      </c>
      <c r="E756" s="1525" t="s">
        <v>236</v>
      </c>
      <c r="F756" s="1526"/>
      <c r="G756" s="1527"/>
      <c r="H756" s="1520" t="s">
        <v>237</v>
      </c>
      <c r="I756" s="1522" t="s">
        <v>238</v>
      </c>
      <c r="J756" s="1523"/>
      <c r="K756" s="1523"/>
    </row>
    <row r="757" spans="2:11" ht="11.25" customHeight="1">
      <c r="B757" s="1593"/>
      <c r="C757" s="1515"/>
      <c r="D757" s="1515"/>
      <c r="E757" s="1516" t="s">
        <v>275</v>
      </c>
      <c r="F757" s="1514" t="s">
        <v>276</v>
      </c>
      <c r="G757" s="1514" t="s">
        <v>277</v>
      </c>
      <c r="H757" s="1521"/>
      <c r="I757" s="1516" t="s">
        <v>242</v>
      </c>
      <c r="J757" s="1516" t="s">
        <v>24</v>
      </c>
      <c r="K757" s="1514" t="s">
        <v>243</v>
      </c>
    </row>
    <row r="758" spans="2:11" ht="11.25" customHeight="1">
      <c r="B758" s="1593"/>
      <c r="C758" s="1515"/>
      <c r="D758" s="1515"/>
      <c r="E758" s="1528"/>
      <c r="F758" s="1515"/>
      <c r="G758" s="1515"/>
      <c r="H758" s="1521"/>
      <c r="I758" s="1517"/>
      <c r="J758" s="1517"/>
      <c r="K758" s="1591"/>
    </row>
    <row r="759" spans="2:11" ht="12.75">
      <c r="B759" s="661">
        <v>0</v>
      </c>
      <c r="C759" s="1148">
        <v>1</v>
      </c>
      <c r="D759" s="1148">
        <v>2</v>
      </c>
      <c r="E759" s="1149">
        <v>3</v>
      </c>
      <c r="F759" s="1149">
        <v>4</v>
      </c>
      <c r="G759" s="1148">
        <v>5</v>
      </c>
      <c r="H759" s="1148">
        <v>6</v>
      </c>
      <c r="I759" s="1148">
        <v>7</v>
      </c>
      <c r="J759" s="1148">
        <v>8</v>
      </c>
      <c r="K759" s="1148">
        <v>9</v>
      </c>
    </row>
    <row r="760" spans="2:11" ht="12.75">
      <c r="B760" s="664"/>
      <c r="C760" s="1146"/>
      <c r="D760" s="1146"/>
      <c r="E760" s="1146"/>
      <c r="F760" s="1146"/>
      <c r="G760" s="1146"/>
      <c r="H760" s="1146"/>
      <c r="I760" s="1146"/>
      <c r="J760" s="1146"/>
      <c r="K760" s="1146"/>
    </row>
    <row r="761" spans="2:11" ht="12.75">
      <c r="B761" s="106"/>
      <c r="C761" s="1512" t="s">
        <v>271</v>
      </c>
      <c r="D761" s="1512"/>
      <c r="E761" s="1512"/>
      <c r="F761" s="1512"/>
      <c r="G761" s="1512"/>
      <c r="H761" s="1512"/>
      <c r="I761" s="1512"/>
      <c r="J761" s="1512"/>
      <c r="K761" s="1512"/>
    </row>
    <row r="762" spans="2:11" ht="12.75">
      <c r="B762" s="106"/>
      <c r="C762" s="1150"/>
      <c r="D762" s="1150"/>
      <c r="E762" s="1150"/>
      <c r="F762" s="1150"/>
      <c r="G762" s="1150"/>
      <c r="H762" s="1150"/>
      <c r="I762" s="1150"/>
      <c r="J762" s="1150"/>
      <c r="K762" s="1150"/>
    </row>
    <row r="763" spans="2:11" ht="12.75">
      <c r="B763" s="1007" t="s">
        <v>246</v>
      </c>
      <c r="C763" s="1176">
        <f>SUM(D763+H763)</f>
        <v>78109600</v>
      </c>
      <c r="D763" s="1294">
        <v>415757</v>
      </c>
      <c r="E763" s="1295">
        <v>115249</v>
      </c>
      <c r="F763" s="1295">
        <v>192404</v>
      </c>
      <c r="G763" s="1295">
        <v>108104</v>
      </c>
      <c r="H763" s="1295">
        <v>77693843</v>
      </c>
      <c r="I763" s="1295">
        <v>11243403</v>
      </c>
      <c r="J763" s="1295">
        <v>23582450</v>
      </c>
      <c r="K763" s="1295">
        <v>42867990</v>
      </c>
    </row>
    <row r="764" spans="2:11" ht="12.75">
      <c r="B764" s="1007" t="s">
        <v>247</v>
      </c>
      <c r="C764" s="1176">
        <f t="shared" ref="C764:C774" si="69">SUM(D764+H764)</f>
        <v>84091107</v>
      </c>
      <c r="D764" s="1294">
        <v>393972</v>
      </c>
      <c r="E764" s="1295">
        <v>130879</v>
      </c>
      <c r="F764" s="1295">
        <v>159588</v>
      </c>
      <c r="G764" s="1295">
        <v>103505</v>
      </c>
      <c r="H764" s="1295">
        <v>83697135</v>
      </c>
      <c r="I764" s="1295">
        <v>12177076</v>
      </c>
      <c r="J764" s="1295">
        <v>23317616</v>
      </c>
      <c r="K764" s="1295">
        <v>48202443</v>
      </c>
    </row>
    <row r="765" spans="2:11" ht="12.75">
      <c r="B765" s="1007" t="s">
        <v>248</v>
      </c>
      <c r="C765" s="1176">
        <f t="shared" si="69"/>
        <v>0</v>
      </c>
      <c r="D765" s="1178"/>
      <c r="E765" s="1178"/>
      <c r="F765" s="1178"/>
      <c r="G765" s="1179"/>
      <c r="H765" s="1176"/>
      <c r="I765" s="1178"/>
      <c r="J765" s="1178"/>
      <c r="K765" s="1178"/>
    </row>
    <row r="766" spans="2:11" ht="12.75">
      <c r="B766" s="1007" t="s">
        <v>249</v>
      </c>
      <c r="C766" s="1176">
        <f t="shared" si="69"/>
        <v>0</v>
      </c>
      <c r="D766" s="1176"/>
      <c r="E766" s="1177"/>
      <c r="F766" s="1177"/>
      <c r="G766" s="1177"/>
      <c r="H766" s="1176"/>
      <c r="I766" s="1177"/>
      <c r="J766" s="1177"/>
      <c r="K766" s="1177"/>
    </row>
    <row r="767" spans="2:11" ht="12.75">
      <c r="B767" s="1007" t="s">
        <v>250</v>
      </c>
      <c r="C767" s="1176">
        <f t="shared" si="69"/>
        <v>0</v>
      </c>
      <c r="D767" s="1181"/>
      <c r="E767" s="1181"/>
      <c r="F767" s="1181"/>
      <c r="G767" s="1181"/>
      <c r="H767" s="1181"/>
      <c r="I767" s="1181"/>
      <c r="J767" s="1181"/>
      <c r="K767" s="1181"/>
    </row>
    <row r="768" spans="2:11" ht="12.75">
      <c r="B768" s="1007" t="s">
        <v>251</v>
      </c>
      <c r="C768" s="1176">
        <f t="shared" si="69"/>
        <v>0</v>
      </c>
      <c r="D768" s="1176"/>
      <c r="E768" s="1177"/>
      <c r="F768" s="1177"/>
      <c r="G768" s="1177"/>
      <c r="H768" s="1176"/>
      <c r="I768" s="1177"/>
      <c r="J768" s="1177"/>
      <c r="K768" s="1177"/>
    </row>
    <row r="769" spans="2:11" ht="12.75">
      <c r="B769" s="1007" t="s">
        <v>252</v>
      </c>
      <c r="C769" s="1176">
        <f>SUM(D769+H769)</f>
        <v>0</v>
      </c>
      <c r="D769" s="1178"/>
      <c r="E769" s="1178"/>
      <c r="F769" s="1178"/>
      <c r="G769" s="1179"/>
      <c r="H769" s="1176"/>
      <c r="I769" s="1178"/>
      <c r="J769" s="1178"/>
      <c r="K769" s="1178"/>
    </row>
    <row r="770" spans="2:11" ht="12.75">
      <c r="B770" s="1007" t="s">
        <v>253</v>
      </c>
      <c r="C770" s="1176">
        <f>SUM(D770+H770)</f>
        <v>0</v>
      </c>
      <c r="D770" s="1178"/>
      <c r="E770" s="1178"/>
      <c r="F770" s="1178"/>
      <c r="G770" s="1179"/>
      <c r="H770" s="1176"/>
      <c r="I770" s="1178"/>
      <c r="J770" s="1178"/>
      <c r="K770" s="1178"/>
    </row>
    <row r="771" spans="2:11" ht="12.75">
      <c r="B771" s="1007" t="s">
        <v>254</v>
      </c>
      <c r="C771" s="1176">
        <f t="shared" si="69"/>
        <v>0</v>
      </c>
      <c r="D771" s="1176"/>
      <c r="E771" s="1177"/>
      <c r="F771" s="1177"/>
      <c r="G771" s="1177"/>
      <c r="H771" s="1176"/>
      <c r="I771" s="1177"/>
      <c r="J771" s="1177"/>
      <c r="K771" s="1177"/>
    </row>
    <row r="772" spans="2:11" ht="12.75">
      <c r="B772" s="1007" t="s">
        <v>255</v>
      </c>
      <c r="C772" s="1176">
        <f t="shared" si="69"/>
        <v>0</v>
      </c>
      <c r="D772" s="1178"/>
      <c r="E772" s="1178"/>
      <c r="F772" s="1178"/>
      <c r="G772" s="1178"/>
      <c r="H772" s="1177"/>
      <c r="I772" s="1178"/>
      <c r="J772" s="1178"/>
      <c r="K772" s="1178"/>
    </row>
    <row r="773" spans="2:11" ht="12.75">
      <c r="B773" s="1007" t="s">
        <v>256</v>
      </c>
      <c r="C773" s="1176">
        <f t="shared" si="69"/>
        <v>0</v>
      </c>
      <c r="D773" s="1178"/>
      <c r="E773" s="1178"/>
      <c r="F773" s="1178"/>
      <c r="G773" s="1178"/>
      <c r="H773" s="1177"/>
      <c r="I773" s="1178"/>
      <c r="J773" s="1178"/>
      <c r="K773" s="1178"/>
    </row>
    <row r="774" spans="2:11" ht="12.75">
      <c r="B774" s="1007" t="s">
        <v>257</v>
      </c>
      <c r="C774" s="1176">
        <f t="shared" si="69"/>
        <v>0</v>
      </c>
      <c r="D774" s="1178"/>
      <c r="E774" s="1178"/>
      <c r="F774" s="1178"/>
      <c r="G774" s="1179"/>
      <c r="H774" s="1180"/>
      <c r="I774" s="1178"/>
      <c r="J774" s="1178"/>
      <c r="K774" s="1178"/>
    </row>
    <row r="775" spans="2:11" ht="12.75">
      <c r="B775" s="1007"/>
      <c r="C775" s="1175"/>
      <c r="D775" s="1172"/>
      <c r="E775" s="1173"/>
      <c r="F775" s="1173"/>
      <c r="G775" s="1173"/>
      <c r="H775" s="1172"/>
      <c r="I775" s="1173"/>
      <c r="J775" s="1173"/>
      <c r="K775" s="1173"/>
    </row>
    <row r="776" spans="2:11" ht="12.75">
      <c r="B776" s="1006">
        <v>2021</v>
      </c>
      <c r="C776" s="1174">
        <f t="shared" ref="C776:K776" si="70">SUM(C763:C774)</f>
        <v>162200707</v>
      </c>
      <c r="D776" s="1174">
        <f t="shared" si="70"/>
        <v>809729</v>
      </c>
      <c r="E776" s="1174">
        <f t="shared" si="70"/>
        <v>246128</v>
      </c>
      <c r="F776" s="1174">
        <f t="shared" si="70"/>
        <v>351992</v>
      </c>
      <c r="G776" s="1174">
        <f t="shared" si="70"/>
        <v>211609</v>
      </c>
      <c r="H776" s="1174">
        <f t="shared" si="70"/>
        <v>161390978</v>
      </c>
      <c r="I776" s="1174">
        <f t="shared" si="70"/>
        <v>23420479</v>
      </c>
      <c r="J776" s="1174">
        <f t="shared" si="70"/>
        <v>46900066</v>
      </c>
      <c r="K776" s="1174">
        <f t="shared" si="70"/>
        <v>91070433</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42"/>
      <c r="C779" s="1169"/>
      <c r="D779" s="1169"/>
      <c r="E779" s="1241"/>
      <c r="F779" s="1242" t="s">
        <v>272</v>
      </c>
      <c r="G779" s="1242"/>
      <c r="H779" s="1242"/>
      <c r="I779" s="1242"/>
      <c r="J779" s="1243"/>
      <c r="K779" s="1244"/>
    </row>
    <row r="780" spans="2:11" ht="15.75">
      <c r="B780" s="525" t="s">
        <v>246</v>
      </c>
      <c r="C780" s="550">
        <f>C763/C724</f>
        <v>594.0480807988622</v>
      </c>
      <c r="D780" s="550">
        <f t="shared" ref="D780:K780" si="71">D763/D724</f>
        <v>98.707739791073124</v>
      </c>
      <c r="E780" s="550">
        <f t="shared" si="71"/>
        <v>61.172505307855623</v>
      </c>
      <c r="F780" s="550">
        <f t="shared" si="71"/>
        <v>102.28814460393407</v>
      </c>
      <c r="G780" s="550">
        <f t="shared" si="71"/>
        <v>241.84340044742729</v>
      </c>
      <c r="H780" s="550">
        <f t="shared" si="71"/>
        <v>610.44072284423487</v>
      </c>
      <c r="I780" s="550">
        <f t="shared" si="71"/>
        <v>544.07950641180742</v>
      </c>
      <c r="J780" s="550">
        <f t="shared" si="71"/>
        <v>580.80560549713073</v>
      </c>
      <c r="K780" s="1093">
        <f t="shared" si="71"/>
        <v>649.44611935097794</v>
      </c>
    </row>
    <row r="781" spans="2:11" ht="15.75">
      <c r="B781" s="521" t="s">
        <v>247</v>
      </c>
      <c r="C781" s="551">
        <f t="shared" ref="C781:G781" si="72">C764/C725</f>
        <v>601.67791443965052</v>
      </c>
      <c r="D781" s="551">
        <f t="shared" si="72"/>
        <v>97.013543462201426</v>
      </c>
      <c r="E781" s="551">
        <f t="shared" si="72"/>
        <v>62.621531100478471</v>
      </c>
      <c r="F781" s="551">
        <f t="shared" si="72"/>
        <v>103.56132381570409</v>
      </c>
      <c r="G781" s="551">
        <f t="shared" si="72"/>
        <v>240.7093023255814</v>
      </c>
      <c r="H781" s="551">
        <f>H764/H725</f>
        <v>616.78065585851141</v>
      </c>
      <c r="I781" s="551">
        <f t="shared" ref="I781:K781" si="73">I764/I725</f>
        <v>549.20963377232545</v>
      </c>
      <c r="J781" s="551">
        <f t="shared" si="73"/>
        <v>586.06117576092697</v>
      </c>
      <c r="K781" s="1094">
        <f t="shared" si="73"/>
        <v>653.67221762655777</v>
      </c>
    </row>
    <row r="782" spans="2:11" ht="15.75">
      <c r="B782" s="521" t="s">
        <v>248</v>
      </c>
      <c r="C782" s="551" t="e">
        <f t="shared" ref="C782:G782" si="74">C765/C726</f>
        <v>#DIV/0!</v>
      </c>
      <c r="D782" s="551" t="e">
        <f t="shared" si="74"/>
        <v>#DIV/0!</v>
      </c>
      <c r="E782" s="551" t="e">
        <f t="shared" si="74"/>
        <v>#DIV/0!</v>
      </c>
      <c r="F782" s="551" t="e">
        <f t="shared" si="74"/>
        <v>#DIV/0!</v>
      </c>
      <c r="G782" s="551" t="e">
        <f t="shared" si="74"/>
        <v>#DIV/0!</v>
      </c>
      <c r="H782" s="551" t="e">
        <f>H765/H726</f>
        <v>#DIV/0!</v>
      </c>
      <c r="I782" s="551" t="e">
        <f t="shared" ref="I782:K782" si="75">I765/I726</f>
        <v>#DIV/0!</v>
      </c>
      <c r="J782" s="551" t="e">
        <f t="shared" si="75"/>
        <v>#DIV/0!</v>
      </c>
      <c r="K782" s="1094" t="e">
        <f t="shared" si="75"/>
        <v>#DIV/0!</v>
      </c>
    </row>
    <row r="783" spans="2:11" ht="15.75">
      <c r="B783" s="521" t="s">
        <v>249</v>
      </c>
      <c r="C783" s="551" t="e">
        <f>C766/C727</f>
        <v>#DIV/0!</v>
      </c>
      <c r="D783" s="551" t="e">
        <f t="shared" ref="D783:G783" si="76">D766/D727</f>
        <v>#DIV/0!</v>
      </c>
      <c r="E783" s="551" t="e">
        <f t="shared" si="76"/>
        <v>#DIV/0!</v>
      </c>
      <c r="F783" s="551" t="e">
        <f t="shared" si="76"/>
        <v>#DIV/0!</v>
      </c>
      <c r="G783" s="551" t="e">
        <f t="shared" si="76"/>
        <v>#DIV/0!</v>
      </c>
      <c r="H783" s="551" t="e">
        <f>H766/H727</f>
        <v>#DIV/0!</v>
      </c>
      <c r="I783" s="551" t="e">
        <f>I766/I727</f>
        <v>#DIV/0!</v>
      </c>
      <c r="J783" s="551" t="e">
        <f t="shared" ref="J783:K783" si="77">J766/J727</f>
        <v>#DIV/0!</v>
      </c>
      <c r="K783" s="1094" t="e">
        <f t="shared" si="77"/>
        <v>#DIV/0!</v>
      </c>
    </row>
    <row r="784" spans="2:11" ht="15.75">
      <c r="B784" s="521" t="s">
        <v>250</v>
      </c>
      <c r="C784" s="551" t="e">
        <f>C767/C728</f>
        <v>#DIV/0!</v>
      </c>
      <c r="D784" s="551" t="e">
        <f t="shared" ref="D784:G784" si="78">D767/D728</f>
        <v>#DIV/0!</v>
      </c>
      <c r="E784" s="551" t="e">
        <f t="shared" si="78"/>
        <v>#DIV/0!</v>
      </c>
      <c r="F784" s="551" t="e">
        <f t="shared" si="78"/>
        <v>#DIV/0!</v>
      </c>
      <c r="G784" s="551" t="e">
        <f t="shared" si="78"/>
        <v>#DIV/0!</v>
      </c>
      <c r="H784" s="551" t="e">
        <f>H767/H728</f>
        <v>#DIV/0!</v>
      </c>
      <c r="I784" s="551" t="e">
        <f>I767/I728</f>
        <v>#DIV/0!</v>
      </c>
      <c r="J784" s="551" t="e">
        <f t="shared" ref="J784:K784" si="79">J767/J728</f>
        <v>#DIV/0!</v>
      </c>
      <c r="K784" s="1094" t="e">
        <f t="shared" si="79"/>
        <v>#DIV/0!</v>
      </c>
    </row>
    <row r="785" spans="2:11" ht="15.75">
      <c r="B785" s="521" t="s">
        <v>251</v>
      </c>
      <c r="C785" s="551" t="e">
        <f t="shared" ref="C785:K785" si="80">C768/C729</f>
        <v>#DIV/0!</v>
      </c>
      <c r="D785" s="551" t="e">
        <f t="shared" si="80"/>
        <v>#DIV/0!</v>
      </c>
      <c r="E785" s="551" t="e">
        <f t="shared" si="80"/>
        <v>#DIV/0!</v>
      </c>
      <c r="F785" s="551" t="e">
        <f t="shared" si="80"/>
        <v>#DIV/0!</v>
      </c>
      <c r="G785" s="551" t="e">
        <f t="shared" si="80"/>
        <v>#DIV/0!</v>
      </c>
      <c r="H785" s="551" t="e">
        <f t="shared" si="80"/>
        <v>#DIV/0!</v>
      </c>
      <c r="I785" s="551" t="e">
        <f t="shared" si="80"/>
        <v>#DIV/0!</v>
      </c>
      <c r="J785" s="551" t="e">
        <f t="shared" si="80"/>
        <v>#DIV/0!</v>
      </c>
      <c r="K785" s="1094" t="e">
        <f t="shared" si="80"/>
        <v>#DIV/0!</v>
      </c>
    </row>
    <row r="786" spans="2:11" ht="15.75">
      <c r="B786" s="521" t="s">
        <v>252</v>
      </c>
      <c r="C786" s="551" t="e">
        <f t="shared" ref="C786:K786" si="81">C769/C730</f>
        <v>#DIV/0!</v>
      </c>
      <c r="D786" s="551" t="e">
        <f t="shared" si="81"/>
        <v>#DIV/0!</v>
      </c>
      <c r="E786" s="551" t="e">
        <f t="shared" si="81"/>
        <v>#DIV/0!</v>
      </c>
      <c r="F786" s="551" t="e">
        <f t="shared" si="81"/>
        <v>#DIV/0!</v>
      </c>
      <c r="G786" s="551" t="e">
        <f t="shared" si="81"/>
        <v>#DIV/0!</v>
      </c>
      <c r="H786" s="551" t="e">
        <f t="shared" si="81"/>
        <v>#DIV/0!</v>
      </c>
      <c r="I786" s="551" t="e">
        <f t="shared" si="81"/>
        <v>#DIV/0!</v>
      </c>
      <c r="J786" s="551" t="e">
        <f t="shared" si="81"/>
        <v>#DIV/0!</v>
      </c>
      <c r="K786" s="1094" t="e">
        <f t="shared" si="81"/>
        <v>#DIV/0!</v>
      </c>
    </row>
    <row r="787" spans="2:11" ht="15.75">
      <c r="B787" s="521" t="s">
        <v>253</v>
      </c>
      <c r="C787" s="551" t="e">
        <f t="shared" ref="C787:K787" si="82">C770/C731</f>
        <v>#DIV/0!</v>
      </c>
      <c r="D787" s="551" t="e">
        <f t="shared" si="82"/>
        <v>#DIV/0!</v>
      </c>
      <c r="E787" s="551" t="e">
        <f t="shared" si="82"/>
        <v>#DIV/0!</v>
      </c>
      <c r="F787" s="551" t="e">
        <f t="shared" si="82"/>
        <v>#DIV/0!</v>
      </c>
      <c r="G787" s="551" t="e">
        <f t="shared" si="82"/>
        <v>#DIV/0!</v>
      </c>
      <c r="H787" s="551" t="e">
        <f t="shared" si="82"/>
        <v>#DIV/0!</v>
      </c>
      <c r="I787" s="551" t="e">
        <f t="shared" si="82"/>
        <v>#DIV/0!</v>
      </c>
      <c r="J787" s="551" t="e">
        <f t="shared" si="82"/>
        <v>#DIV/0!</v>
      </c>
      <c r="K787" s="1094" t="e">
        <f t="shared" si="82"/>
        <v>#DIV/0!</v>
      </c>
    </row>
    <row r="788" spans="2:11" ht="15.75">
      <c r="B788" s="521" t="s">
        <v>254</v>
      </c>
      <c r="C788" s="551" t="e">
        <f t="shared" ref="C788:K788" si="83">C771/C732</f>
        <v>#DIV/0!</v>
      </c>
      <c r="D788" s="551" t="e">
        <f t="shared" si="83"/>
        <v>#DIV/0!</v>
      </c>
      <c r="E788" s="551" t="e">
        <f t="shared" si="83"/>
        <v>#DIV/0!</v>
      </c>
      <c r="F788" s="551" t="e">
        <f t="shared" si="83"/>
        <v>#DIV/0!</v>
      </c>
      <c r="G788" s="551" t="e">
        <f t="shared" si="83"/>
        <v>#DIV/0!</v>
      </c>
      <c r="H788" s="551" t="e">
        <f t="shared" si="83"/>
        <v>#DIV/0!</v>
      </c>
      <c r="I788" s="551" t="e">
        <f t="shared" si="83"/>
        <v>#DIV/0!</v>
      </c>
      <c r="J788" s="551" t="e">
        <f t="shared" si="83"/>
        <v>#DIV/0!</v>
      </c>
      <c r="K788" s="1094" t="e">
        <f t="shared" si="83"/>
        <v>#DIV/0!</v>
      </c>
    </row>
    <row r="789" spans="2:11" ht="15.75">
      <c r="B789" s="521" t="s">
        <v>255</v>
      </c>
      <c r="C789" s="551" t="e">
        <f t="shared" ref="C789:K789" si="84">C772/C733</f>
        <v>#DIV/0!</v>
      </c>
      <c r="D789" s="551" t="e">
        <f t="shared" si="84"/>
        <v>#DIV/0!</v>
      </c>
      <c r="E789" s="551" t="e">
        <f t="shared" si="84"/>
        <v>#DIV/0!</v>
      </c>
      <c r="F789" s="551" t="e">
        <f t="shared" si="84"/>
        <v>#DIV/0!</v>
      </c>
      <c r="G789" s="551" t="e">
        <f t="shared" si="84"/>
        <v>#DIV/0!</v>
      </c>
      <c r="H789" s="551" t="e">
        <f t="shared" si="84"/>
        <v>#DIV/0!</v>
      </c>
      <c r="I789" s="551" t="e">
        <f t="shared" si="84"/>
        <v>#DIV/0!</v>
      </c>
      <c r="J789" s="551" t="e">
        <f t="shared" si="84"/>
        <v>#DIV/0!</v>
      </c>
      <c r="K789" s="1094" t="e">
        <f t="shared" si="84"/>
        <v>#DIV/0!</v>
      </c>
    </row>
    <row r="790" spans="2:11" ht="15.75">
      <c r="B790" s="521" t="s">
        <v>256</v>
      </c>
      <c r="C790" s="551" t="e">
        <f t="shared" ref="C790:K791" si="85">C773/C734</f>
        <v>#DIV/0!</v>
      </c>
      <c r="D790" s="551" t="e">
        <f t="shared" si="85"/>
        <v>#DIV/0!</v>
      </c>
      <c r="E790" s="551" t="e">
        <f t="shared" si="85"/>
        <v>#DIV/0!</v>
      </c>
      <c r="F790" s="551" t="e">
        <f t="shared" si="85"/>
        <v>#DIV/0!</v>
      </c>
      <c r="G790" s="551" t="e">
        <f t="shared" si="85"/>
        <v>#DIV/0!</v>
      </c>
      <c r="H790" s="551" t="e">
        <f t="shared" si="85"/>
        <v>#DIV/0!</v>
      </c>
      <c r="I790" s="551" t="e">
        <f t="shared" si="85"/>
        <v>#DIV/0!</v>
      </c>
      <c r="J790" s="551" t="e">
        <f t="shared" si="85"/>
        <v>#DIV/0!</v>
      </c>
      <c r="K790" s="1094" t="e">
        <f t="shared" si="85"/>
        <v>#DIV/0!</v>
      </c>
    </row>
    <row r="791" spans="2:11" ht="16.5" thickBot="1">
      <c r="B791" s="530" t="s">
        <v>257</v>
      </c>
      <c r="C791" s="552" t="e">
        <f t="shared" si="85"/>
        <v>#DIV/0!</v>
      </c>
      <c r="D791" s="552" t="e">
        <f>D774/D735</f>
        <v>#DIV/0!</v>
      </c>
      <c r="E791" s="552" t="e">
        <f t="shared" ref="E791:K791" si="86">E774/E735</f>
        <v>#DIV/0!</v>
      </c>
      <c r="F791" s="552" t="e">
        <f t="shared" si="86"/>
        <v>#DIV/0!</v>
      </c>
      <c r="G791" s="552" t="e">
        <f t="shared" si="86"/>
        <v>#DIV/0!</v>
      </c>
      <c r="H791" s="552" t="e">
        <f t="shared" si="86"/>
        <v>#DIV/0!</v>
      </c>
      <c r="I791" s="552" t="e">
        <f t="shared" si="86"/>
        <v>#DIV/0!</v>
      </c>
      <c r="J791" s="552" t="e">
        <f t="shared" si="86"/>
        <v>#DIV/0!</v>
      </c>
      <c r="K791" s="1137"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S50" sqref="S5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08" t="s">
        <v>420</v>
      </c>
      <c r="B1" s="1608"/>
      <c r="C1" s="1608"/>
      <c r="D1" s="1608"/>
      <c r="E1" s="1608"/>
      <c r="F1" s="1608"/>
      <c r="G1" s="1608"/>
      <c r="H1" s="1608"/>
      <c r="I1" s="1608"/>
      <c r="J1" s="1608"/>
      <c r="K1" s="1608"/>
      <c r="L1" s="1608"/>
      <c r="M1" s="1608"/>
      <c r="N1" s="1608"/>
    </row>
    <row r="2" spans="1:20" ht="13.5" thickBot="1">
      <c r="B2" s="888"/>
      <c r="C2" s="888"/>
      <c r="D2" s="888"/>
      <c r="E2" s="888"/>
      <c r="F2" s="888"/>
      <c r="G2" s="889" t="s">
        <v>317</v>
      </c>
      <c r="H2" s="888"/>
      <c r="I2" s="888"/>
      <c r="J2" s="888"/>
      <c r="K2" s="888"/>
      <c r="L2" s="888"/>
      <c r="M2" s="888"/>
      <c r="N2" s="888"/>
    </row>
    <row r="3" spans="1:20" ht="14.25" thickBot="1">
      <c r="A3" s="890" t="s">
        <v>318</v>
      </c>
      <c r="B3" s="891" t="s">
        <v>194</v>
      </c>
      <c r="C3" s="891" t="s">
        <v>195</v>
      </c>
      <c r="D3" s="891" t="s">
        <v>196</v>
      </c>
      <c r="E3" s="891" t="s">
        <v>197</v>
      </c>
      <c r="F3" s="891" t="s">
        <v>198</v>
      </c>
      <c r="G3" s="891" t="s">
        <v>199</v>
      </c>
      <c r="H3" s="891" t="s">
        <v>200</v>
      </c>
      <c r="I3" s="891" t="s">
        <v>201</v>
      </c>
      <c r="J3" s="891" t="s">
        <v>202</v>
      </c>
      <c r="K3" s="891" t="s">
        <v>203</v>
      </c>
      <c r="L3" s="891" t="s">
        <v>204</v>
      </c>
      <c r="M3" s="891" t="s">
        <v>205</v>
      </c>
      <c r="N3" s="891" t="s">
        <v>212</v>
      </c>
    </row>
    <row r="4" spans="1:20" ht="13.5">
      <c r="A4" s="892">
        <v>2004</v>
      </c>
      <c r="B4" s="893">
        <v>299.39999999999998</v>
      </c>
      <c r="C4" s="893">
        <v>296.39999999999998</v>
      </c>
      <c r="D4" s="893">
        <v>293.7</v>
      </c>
      <c r="E4" s="893">
        <v>293.5</v>
      </c>
      <c r="F4" s="893">
        <v>293.5</v>
      </c>
      <c r="G4" s="893">
        <v>291.60000000000002</v>
      </c>
      <c r="H4" s="893">
        <v>290.2</v>
      </c>
      <c r="I4" s="893">
        <v>286.3</v>
      </c>
      <c r="J4" s="893">
        <v>285.39999999999998</v>
      </c>
      <c r="K4" s="893">
        <v>285.10000000000002</v>
      </c>
      <c r="L4" s="893">
        <v>291.2</v>
      </c>
      <c r="M4" s="893">
        <v>297.8</v>
      </c>
      <c r="N4" s="894">
        <v>291.3</v>
      </c>
    </row>
    <row r="5" spans="1:20" ht="13.5">
      <c r="A5" s="895">
        <v>2005</v>
      </c>
      <c r="B5" s="896">
        <v>304.10000000000002</v>
      </c>
      <c r="C5" s="896">
        <v>308.10000000000002</v>
      </c>
      <c r="D5" s="896">
        <v>308.2</v>
      </c>
      <c r="E5" s="896">
        <v>310.89999999999998</v>
      </c>
      <c r="F5" s="896">
        <v>309.89999999999998</v>
      </c>
      <c r="G5" s="896">
        <v>309.10000000000002</v>
      </c>
      <c r="H5" s="896">
        <v>307</v>
      </c>
      <c r="I5" s="896">
        <v>300.60000000000002</v>
      </c>
      <c r="J5" s="896">
        <v>303.3</v>
      </c>
      <c r="K5" s="896">
        <v>304.3</v>
      </c>
      <c r="L5" s="896">
        <v>311.8</v>
      </c>
      <c r="M5" s="896">
        <v>315.5</v>
      </c>
      <c r="N5" s="897">
        <v>307.60000000000002</v>
      </c>
    </row>
    <row r="6" spans="1:20" ht="13.5">
      <c r="A6" s="895">
        <v>2006</v>
      </c>
      <c r="B6" s="896">
        <v>317.10000000000002</v>
      </c>
      <c r="C6" s="896">
        <v>319.89999999999998</v>
      </c>
      <c r="D6" s="896">
        <v>324</v>
      </c>
      <c r="E6" s="896">
        <v>319.5</v>
      </c>
      <c r="F6" s="896">
        <v>325.8</v>
      </c>
      <c r="G6" s="896">
        <v>323.8</v>
      </c>
      <c r="H6" s="896">
        <v>312.8</v>
      </c>
      <c r="I6" s="896">
        <v>313</v>
      </c>
      <c r="J6" s="896">
        <v>315.2</v>
      </c>
      <c r="K6" s="896">
        <v>311.2</v>
      </c>
      <c r="L6" s="896">
        <v>316.2</v>
      </c>
      <c r="M6" s="896">
        <v>321.8</v>
      </c>
      <c r="N6" s="897">
        <v>318.7</v>
      </c>
    </row>
    <row r="7" spans="1:20" ht="13.5">
      <c r="A7" s="895">
        <v>2007</v>
      </c>
      <c r="B7" s="896">
        <v>325.7</v>
      </c>
      <c r="C7" s="896">
        <v>327.9</v>
      </c>
      <c r="D7" s="896">
        <v>329.1</v>
      </c>
      <c r="E7" s="896">
        <v>329.9</v>
      </c>
      <c r="F7" s="896">
        <v>328.7</v>
      </c>
      <c r="G7" s="896">
        <v>330</v>
      </c>
      <c r="H7" s="896">
        <v>327.9</v>
      </c>
      <c r="I7" s="896">
        <v>324</v>
      </c>
      <c r="J7" s="896">
        <v>329.3</v>
      </c>
      <c r="K7" s="896">
        <v>312.8</v>
      </c>
      <c r="L7" s="896">
        <v>317.5</v>
      </c>
      <c r="M7" s="896">
        <v>319</v>
      </c>
      <c r="N7" s="897">
        <v>325.39999999999998</v>
      </c>
    </row>
    <row r="8" spans="1:20" ht="13.5">
      <c r="A8" s="895">
        <v>2008</v>
      </c>
      <c r="B8" s="896">
        <v>326.5</v>
      </c>
      <c r="C8" s="896">
        <v>327</v>
      </c>
      <c r="D8" s="896">
        <v>324.5</v>
      </c>
      <c r="E8" s="896">
        <v>322.60000000000002</v>
      </c>
      <c r="F8" s="896">
        <v>325.7</v>
      </c>
      <c r="G8" s="896">
        <v>323.8</v>
      </c>
      <c r="H8" s="896">
        <v>317</v>
      </c>
      <c r="I8" s="896">
        <v>314.39999999999998</v>
      </c>
      <c r="J8" s="896">
        <v>314.60000000000002</v>
      </c>
      <c r="K8" s="896">
        <v>310.5</v>
      </c>
      <c r="L8" s="896">
        <v>315.10000000000002</v>
      </c>
      <c r="M8" s="896">
        <v>321.7</v>
      </c>
      <c r="N8" s="897">
        <v>320.39999999999998</v>
      </c>
    </row>
    <row r="9" spans="1:20" ht="13.5">
      <c r="A9" s="895">
        <v>2009</v>
      </c>
      <c r="B9" s="896">
        <v>322.2</v>
      </c>
      <c r="C9" s="896">
        <v>324.3</v>
      </c>
      <c r="D9" s="896">
        <v>325.89999999999998</v>
      </c>
      <c r="E9" s="896">
        <v>324.2</v>
      </c>
      <c r="F9" s="896">
        <v>325.3</v>
      </c>
      <c r="G9" s="896">
        <v>324.5</v>
      </c>
      <c r="H9" s="896">
        <v>323.3</v>
      </c>
      <c r="I9" s="896">
        <v>316.2</v>
      </c>
      <c r="J9" s="896">
        <v>320.10000000000002</v>
      </c>
      <c r="K9" s="896">
        <v>320</v>
      </c>
      <c r="L9" s="896">
        <v>324.5</v>
      </c>
      <c r="M9" s="896">
        <v>330</v>
      </c>
      <c r="N9" s="898">
        <v>323.60000000000002</v>
      </c>
    </row>
    <row r="10" spans="1:20" ht="13.5">
      <c r="A10" s="895">
        <v>2010</v>
      </c>
      <c r="B10" s="896">
        <v>333.4</v>
      </c>
      <c r="C10" s="896">
        <v>341.3</v>
      </c>
      <c r="D10" s="896">
        <v>335.1</v>
      </c>
      <c r="E10" s="896">
        <v>343.1</v>
      </c>
      <c r="F10" s="896">
        <v>346.2</v>
      </c>
      <c r="G10" s="896">
        <v>345.9</v>
      </c>
      <c r="H10" s="896">
        <v>340.4</v>
      </c>
      <c r="I10" s="896">
        <v>336.9</v>
      </c>
      <c r="J10" s="896">
        <v>334.2</v>
      </c>
      <c r="K10" s="896">
        <v>325.7</v>
      </c>
      <c r="L10" s="896">
        <v>326.39999999999998</v>
      </c>
      <c r="M10" s="896">
        <v>326.3</v>
      </c>
      <c r="N10" s="898">
        <v>335.8</v>
      </c>
    </row>
    <row r="11" spans="1:20" ht="13.5">
      <c r="A11" s="895">
        <v>2011</v>
      </c>
      <c r="B11" s="896">
        <v>325.60000000000002</v>
      </c>
      <c r="C11" s="896">
        <v>323.5</v>
      </c>
      <c r="D11" s="896">
        <v>322.8</v>
      </c>
      <c r="E11" s="896">
        <v>323</v>
      </c>
      <c r="F11" s="896">
        <v>326.89999999999998</v>
      </c>
      <c r="G11" s="896">
        <v>323.39999999999998</v>
      </c>
      <c r="H11" s="896">
        <v>321.10000000000002</v>
      </c>
      <c r="I11" s="896">
        <v>317.7</v>
      </c>
      <c r="J11" s="896">
        <v>313</v>
      </c>
      <c r="K11" s="896">
        <v>312.89999999999998</v>
      </c>
      <c r="L11" s="896">
        <v>315.60000000000002</v>
      </c>
      <c r="M11" s="896">
        <v>322.10000000000002</v>
      </c>
      <c r="N11" s="898">
        <v>320.7</v>
      </c>
    </row>
    <row r="12" spans="1:20" ht="13.5">
      <c r="A12" s="899">
        <v>2012</v>
      </c>
      <c r="B12" s="900">
        <v>324.89999999999998</v>
      </c>
      <c r="C12" s="900">
        <v>327.2</v>
      </c>
      <c r="D12" s="900">
        <v>329</v>
      </c>
      <c r="E12" s="900">
        <v>329.8</v>
      </c>
      <c r="F12" s="900">
        <v>334.6</v>
      </c>
      <c r="G12" s="900">
        <v>336.3</v>
      </c>
      <c r="H12" s="900">
        <v>330.7</v>
      </c>
      <c r="I12" s="900">
        <v>326.3</v>
      </c>
      <c r="J12" s="900">
        <v>325.7</v>
      </c>
      <c r="K12" s="900">
        <v>322</v>
      </c>
      <c r="L12" s="900">
        <v>327.2</v>
      </c>
      <c r="M12" s="900">
        <v>330.6</v>
      </c>
      <c r="N12" s="901">
        <v>328.9</v>
      </c>
    </row>
    <row r="13" spans="1:20" ht="13.5">
      <c r="A13" s="899">
        <v>2013</v>
      </c>
      <c r="B13" s="900">
        <v>334</v>
      </c>
      <c r="C13" s="900">
        <v>336.5</v>
      </c>
      <c r="D13" s="900">
        <v>334.9</v>
      </c>
      <c r="E13" s="900">
        <v>338</v>
      </c>
      <c r="F13" s="900">
        <v>338.8</v>
      </c>
      <c r="G13" s="900">
        <v>343</v>
      </c>
      <c r="H13" s="900">
        <v>338.6</v>
      </c>
      <c r="I13" s="900">
        <v>334</v>
      </c>
      <c r="J13" s="900">
        <v>329.8</v>
      </c>
      <c r="K13" s="900">
        <v>328.9</v>
      </c>
      <c r="L13" s="900">
        <v>331</v>
      </c>
      <c r="M13" s="900">
        <v>333.1</v>
      </c>
      <c r="N13" s="901">
        <v>335.2</v>
      </c>
      <c r="Q13"/>
      <c r="R13"/>
      <c r="S13"/>
      <c r="T13"/>
    </row>
    <row r="14" spans="1:20" ht="13.5">
      <c r="A14" s="899">
        <v>2014</v>
      </c>
      <c r="B14" s="900">
        <v>335.3</v>
      </c>
      <c r="C14" s="900">
        <v>339.5</v>
      </c>
      <c r="D14" s="900">
        <v>336</v>
      </c>
      <c r="E14" s="900">
        <v>338.1</v>
      </c>
      <c r="F14" s="900">
        <v>336</v>
      </c>
      <c r="G14" s="900">
        <v>336.1</v>
      </c>
      <c r="H14" s="900">
        <v>331.4</v>
      </c>
      <c r="I14" s="900">
        <v>332.4</v>
      </c>
      <c r="J14" s="900">
        <v>327.3</v>
      </c>
      <c r="K14" s="900">
        <v>326.3</v>
      </c>
      <c r="L14" s="900">
        <v>328.5</v>
      </c>
      <c r="M14" s="900">
        <v>340.6</v>
      </c>
      <c r="N14" s="901">
        <v>333.6</v>
      </c>
      <c r="Q14"/>
      <c r="R14"/>
      <c r="S14"/>
      <c r="T14"/>
    </row>
    <row r="15" spans="1:20" ht="13.5">
      <c r="A15" s="902">
        <v>2015</v>
      </c>
      <c r="B15" s="903">
        <v>336</v>
      </c>
      <c r="C15" s="903">
        <v>338.9</v>
      </c>
      <c r="D15" s="903">
        <v>339.7</v>
      </c>
      <c r="E15" s="903">
        <v>340.8</v>
      </c>
      <c r="F15" s="903">
        <v>346.1</v>
      </c>
      <c r="G15" s="903">
        <v>343.9</v>
      </c>
      <c r="H15" s="903">
        <v>339.4</v>
      </c>
      <c r="I15" s="903">
        <v>334</v>
      </c>
      <c r="J15" s="903">
        <v>332.9</v>
      </c>
      <c r="K15" s="903">
        <v>331.2</v>
      </c>
      <c r="L15" s="903">
        <v>332.8</v>
      </c>
      <c r="M15" s="903">
        <v>335.4</v>
      </c>
      <c r="N15" s="904">
        <v>337.6</v>
      </c>
      <c r="Q15"/>
      <c r="R15"/>
      <c r="S15"/>
      <c r="T15"/>
    </row>
    <row r="16" spans="1:20" ht="13.5">
      <c r="A16" s="902">
        <v>2016</v>
      </c>
      <c r="B16" s="903">
        <v>335.2</v>
      </c>
      <c r="C16" s="903">
        <v>337.7</v>
      </c>
      <c r="D16" s="903">
        <v>338.5</v>
      </c>
      <c r="E16" s="903">
        <v>340.3</v>
      </c>
      <c r="F16" s="903">
        <v>345.4</v>
      </c>
      <c r="G16" s="903">
        <v>342.5</v>
      </c>
      <c r="H16" s="903">
        <v>339.1</v>
      </c>
      <c r="I16" s="903">
        <v>336.7</v>
      </c>
      <c r="J16" s="903">
        <v>336</v>
      </c>
      <c r="K16" s="903">
        <v>338.1</v>
      </c>
      <c r="L16" s="903">
        <v>339.8</v>
      </c>
      <c r="M16" s="903">
        <v>343.5</v>
      </c>
      <c r="N16" s="904">
        <v>339.5</v>
      </c>
      <c r="Q16"/>
      <c r="R16"/>
      <c r="S16"/>
      <c r="T16"/>
    </row>
    <row r="17" spans="1:20" ht="13.5">
      <c r="A17" s="902">
        <v>2017</v>
      </c>
      <c r="B17" s="903">
        <v>343.84877560849145</v>
      </c>
      <c r="C17" s="903">
        <v>344.01260355448568</v>
      </c>
      <c r="D17" s="903">
        <v>345.08323788722237</v>
      </c>
      <c r="E17" s="903">
        <v>349.4260933003689</v>
      </c>
      <c r="F17" s="903">
        <v>351.85998819252393</v>
      </c>
      <c r="G17" s="903">
        <v>351.12109667545815</v>
      </c>
      <c r="H17" s="903">
        <v>346.75726994620067</v>
      </c>
      <c r="I17" s="903">
        <v>344.85589941972938</v>
      </c>
      <c r="J17" s="903">
        <v>342.09908231074832</v>
      </c>
      <c r="K17" s="903">
        <v>340.25607000681453</v>
      </c>
      <c r="L17" s="903">
        <v>343.96423731809307</v>
      </c>
      <c r="M17" s="903">
        <v>345.17611667491775</v>
      </c>
      <c r="N17" s="904">
        <v>345.73613890143946</v>
      </c>
      <c r="Q17"/>
      <c r="R17"/>
      <c r="S17"/>
      <c r="T17"/>
    </row>
    <row r="18" spans="1:20" ht="13.5">
      <c r="A18" s="902">
        <v>2018</v>
      </c>
      <c r="B18" s="903">
        <v>328.68883172082138</v>
      </c>
      <c r="C18" s="903">
        <v>335.33083028686195</v>
      </c>
      <c r="D18" s="903">
        <v>339.13477331184731</v>
      </c>
      <c r="E18" s="903">
        <v>352.1288362407397</v>
      </c>
      <c r="F18" s="903">
        <v>354.40806226015781</v>
      </c>
      <c r="G18" s="903">
        <v>352.31798629918734</v>
      </c>
      <c r="H18" s="903">
        <v>349.02563708344542</v>
      </c>
      <c r="I18" s="903">
        <v>347.00933631012759</v>
      </c>
      <c r="J18" s="903">
        <v>345.11329021489684</v>
      </c>
      <c r="K18" s="903">
        <v>347.11988043981063</v>
      </c>
      <c r="L18" s="903">
        <v>349.40972512323503</v>
      </c>
      <c r="M18" s="903">
        <v>350.98601398601369</v>
      </c>
      <c r="N18" s="904">
        <v>345.25543478260863</v>
      </c>
      <c r="Q18"/>
      <c r="R18"/>
      <c r="S18"/>
      <c r="T18"/>
    </row>
    <row r="19" spans="1:20" ht="13.5">
      <c r="A19" s="1054">
        <v>2019</v>
      </c>
      <c r="B19" s="1055">
        <v>354.37491656654714</v>
      </c>
      <c r="C19" s="1055">
        <v>356.43838796545651</v>
      </c>
      <c r="D19" s="1055">
        <v>357.2969949465724</v>
      </c>
      <c r="E19" s="1055">
        <v>357.47446683623537</v>
      </c>
      <c r="F19" s="1055">
        <v>361.2054005838466</v>
      </c>
      <c r="G19" s="1055">
        <v>357.93540852897377</v>
      </c>
      <c r="H19" s="1055">
        <v>354.2490676912646</v>
      </c>
      <c r="I19" s="1055">
        <v>353.13528487554794</v>
      </c>
      <c r="J19" s="1055">
        <v>352.05841293166753</v>
      </c>
      <c r="K19" s="1055">
        <v>345</v>
      </c>
      <c r="L19" s="1055">
        <v>349.6</v>
      </c>
      <c r="M19" s="1055">
        <v>354.4</v>
      </c>
      <c r="N19" s="1056">
        <v>354.2</v>
      </c>
    </row>
    <row r="20" spans="1:20" ht="13.5">
      <c r="A20" s="1054">
        <v>2020</v>
      </c>
      <c r="B20" s="1055">
        <v>354.8</v>
      </c>
      <c r="C20" s="1055">
        <v>355</v>
      </c>
      <c r="D20" s="1055">
        <v>356.13</v>
      </c>
      <c r="E20" s="1055">
        <v>354.02</v>
      </c>
      <c r="F20" s="1055">
        <v>356.2</v>
      </c>
      <c r="G20" s="1055">
        <v>358.1</v>
      </c>
      <c r="H20" s="1055">
        <v>352.8</v>
      </c>
      <c r="I20" s="1055">
        <v>350.8</v>
      </c>
      <c r="J20" s="1055">
        <v>346.7</v>
      </c>
      <c r="K20" s="1055">
        <v>345</v>
      </c>
      <c r="L20" s="1055">
        <v>347.8</v>
      </c>
      <c r="M20" s="1055">
        <v>347.4</v>
      </c>
      <c r="N20" s="1056">
        <v>352.3</v>
      </c>
    </row>
    <row r="21" spans="1:20" ht="14.25" thickBot="1">
      <c r="A21" s="905">
        <v>2021</v>
      </c>
      <c r="B21" s="906">
        <v>350.5</v>
      </c>
      <c r="C21" s="906">
        <v>354.1</v>
      </c>
      <c r="D21" s="906">
        <v>354.1</v>
      </c>
      <c r="E21" s="906">
        <v>354.4</v>
      </c>
      <c r="F21" s="906"/>
      <c r="G21" s="906"/>
      <c r="H21" s="906"/>
      <c r="I21" s="906"/>
      <c r="J21" s="906"/>
      <c r="K21" s="906"/>
      <c r="L21" s="906"/>
      <c r="M21" s="906"/>
      <c r="N21" s="907"/>
    </row>
    <row r="22" spans="1:20">
      <c r="Q22"/>
      <c r="R22"/>
      <c r="S22"/>
      <c r="T22"/>
    </row>
    <row r="23" spans="1:20" ht="13.5" thickBot="1">
      <c r="B23" s="888"/>
      <c r="C23" s="888"/>
      <c r="D23" s="888"/>
      <c r="E23" s="888"/>
      <c r="F23" s="888"/>
      <c r="G23" s="908" t="s">
        <v>319</v>
      </c>
      <c r="H23" s="888"/>
      <c r="I23" s="888"/>
      <c r="J23" s="888"/>
      <c r="K23" s="888"/>
      <c r="L23" s="888"/>
      <c r="M23" s="888"/>
      <c r="N23" s="909"/>
      <c r="Q23"/>
      <c r="R23"/>
      <c r="S23"/>
      <c r="T23"/>
    </row>
    <row r="24" spans="1:20" ht="14.25" thickBot="1">
      <c r="A24" s="890" t="s">
        <v>318</v>
      </c>
      <c r="B24" s="891" t="s">
        <v>194</v>
      </c>
      <c r="C24" s="891" t="s">
        <v>195</v>
      </c>
      <c r="D24" s="891" t="s">
        <v>196</v>
      </c>
      <c r="E24" s="891" t="s">
        <v>197</v>
      </c>
      <c r="F24" s="891" t="s">
        <v>198</v>
      </c>
      <c r="G24" s="891" t="s">
        <v>199</v>
      </c>
      <c r="H24" s="891" t="s">
        <v>200</v>
      </c>
      <c r="I24" s="891" t="s">
        <v>201</v>
      </c>
      <c r="J24" s="891" t="s">
        <v>202</v>
      </c>
      <c r="K24" s="891" t="s">
        <v>203</v>
      </c>
      <c r="L24" s="891" t="s">
        <v>204</v>
      </c>
      <c r="M24" s="891" t="s">
        <v>205</v>
      </c>
      <c r="N24" s="891" t="s">
        <v>212</v>
      </c>
      <c r="Q24"/>
      <c r="R24"/>
      <c r="S24"/>
      <c r="T24"/>
    </row>
    <row r="25" spans="1:20" ht="13.5">
      <c r="A25" s="892">
        <v>2004</v>
      </c>
      <c r="B25" s="893">
        <v>272.2</v>
      </c>
      <c r="C25" s="893">
        <v>271.5</v>
      </c>
      <c r="D25" s="893">
        <v>272</v>
      </c>
      <c r="E25" s="893">
        <v>273.10000000000002</v>
      </c>
      <c r="F25" s="893">
        <v>267.2</v>
      </c>
      <c r="G25" s="893">
        <v>269.60000000000002</v>
      </c>
      <c r="H25" s="893">
        <v>261.5</v>
      </c>
      <c r="I25" s="893">
        <v>261.39999999999998</v>
      </c>
      <c r="J25" s="893">
        <v>264.8</v>
      </c>
      <c r="K25" s="893">
        <v>267</v>
      </c>
      <c r="L25" s="893">
        <v>266.39999999999998</v>
      </c>
      <c r="M25" s="893">
        <v>271.3</v>
      </c>
      <c r="N25" s="894">
        <v>267.3</v>
      </c>
      <c r="Q25"/>
      <c r="R25"/>
      <c r="S25"/>
      <c r="T25"/>
    </row>
    <row r="26" spans="1:20" ht="13.5">
      <c r="A26" s="895">
        <v>2005</v>
      </c>
      <c r="B26" s="896">
        <v>272.10000000000002</v>
      </c>
      <c r="C26" s="896">
        <v>274.8</v>
      </c>
      <c r="D26" s="896">
        <v>271.8</v>
      </c>
      <c r="E26" s="896">
        <v>273.39999999999998</v>
      </c>
      <c r="F26" s="896">
        <v>271</v>
      </c>
      <c r="G26" s="896">
        <v>266.39999999999998</v>
      </c>
      <c r="H26" s="896">
        <v>264.60000000000002</v>
      </c>
      <c r="I26" s="896">
        <v>261.10000000000002</v>
      </c>
      <c r="J26" s="896">
        <v>266.60000000000002</v>
      </c>
      <c r="K26" s="896">
        <v>272.5</v>
      </c>
      <c r="L26" s="896">
        <v>270.60000000000002</v>
      </c>
      <c r="M26" s="896">
        <v>272.39999999999998</v>
      </c>
      <c r="N26" s="897">
        <v>269.2</v>
      </c>
      <c r="Q26"/>
      <c r="R26"/>
      <c r="S26"/>
      <c r="T26"/>
    </row>
    <row r="27" spans="1:20" ht="13.5">
      <c r="A27" s="895">
        <v>2006</v>
      </c>
      <c r="B27" s="896">
        <v>275.10000000000002</v>
      </c>
      <c r="C27" s="896">
        <v>273.39999999999998</v>
      </c>
      <c r="D27" s="896">
        <v>273.39999999999998</v>
      </c>
      <c r="E27" s="896">
        <v>272.89999999999998</v>
      </c>
      <c r="F27" s="896">
        <v>270.39999999999998</v>
      </c>
      <c r="G27" s="896">
        <v>264.2</v>
      </c>
      <c r="H27" s="896">
        <v>260.2</v>
      </c>
      <c r="I27" s="896">
        <v>258.10000000000002</v>
      </c>
      <c r="J27" s="896">
        <v>263.5</v>
      </c>
      <c r="K27" s="896">
        <v>263.89999999999998</v>
      </c>
      <c r="L27" s="896">
        <v>264.89999999999998</v>
      </c>
      <c r="M27" s="896">
        <v>266.89999999999998</v>
      </c>
      <c r="N27" s="897">
        <v>267.5</v>
      </c>
      <c r="Q27"/>
      <c r="R27"/>
      <c r="S27"/>
      <c r="T27"/>
    </row>
    <row r="28" spans="1:20" ht="13.5">
      <c r="A28" s="895">
        <v>2007</v>
      </c>
      <c r="B28" s="896">
        <v>274.10000000000002</v>
      </c>
      <c r="C28" s="896">
        <v>274.89999999999998</v>
      </c>
      <c r="D28" s="896">
        <v>274</v>
      </c>
      <c r="E28" s="896">
        <v>272.3</v>
      </c>
      <c r="F28" s="896">
        <v>271.89999999999998</v>
      </c>
      <c r="G28" s="896">
        <v>269.2</v>
      </c>
      <c r="H28" s="896">
        <v>267.89999999999998</v>
      </c>
      <c r="I28" s="896">
        <v>264.60000000000002</v>
      </c>
      <c r="J28" s="896">
        <v>266</v>
      </c>
      <c r="K28" s="896">
        <v>268.8</v>
      </c>
      <c r="L28" s="896">
        <v>269.10000000000002</v>
      </c>
      <c r="M28" s="896">
        <v>271.60000000000002</v>
      </c>
      <c r="N28" s="897">
        <v>270.2</v>
      </c>
      <c r="Q28"/>
      <c r="R28"/>
      <c r="S28"/>
      <c r="T28"/>
    </row>
    <row r="29" spans="1:20" ht="13.5">
      <c r="A29" s="895">
        <v>2008</v>
      </c>
      <c r="B29" s="896">
        <v>273.89999999999998</v>
      </c>
      <c r="C29" s="896">
        <v>274.89999999999998</v>
      </c>
      <c r="D29" s="896">
        <v>273.8</v>
      </c>
      <c r="E29" s="896">
        <v>270</v>
      </c>
      <c r="F29" s="896">
        <v>271.89999999999998</v>
      </c>
      <c r="G29" s="896">
        <v>270.5</v>
      </c>
      <c r="H29" s="896">
        <v>268.60000000000002</v>
      </c>
      <c r="I29" s="896">
        <v>265</v>
      </c>
      <c r="J29" s="896">
        <v>266.5</v>
      </c>
      <c r="K29" s="896">
        <v>266.60000000000002</v>
      </c>
      <c r="L29" s="896">
        <v>269.7</v>
      </c>
      <c r="M29" s="896">
        <v>274.60000000000002</v>
      </c>
      <c r="N29" s="897">
        <v>270.3</v>
      </c>
      <c r="Q29"/>
      <c r="R29"/>
      <c r="S29"/>
      <c r="T29"/>
    </row>
    <row r="30" spans="1:20" ht="13.5">
      <c r="A30" s="895">
        <v>2009</v>
      </c>
      <c r="B30" s="896">
        <v>276.8</v>
      </c>
      <c r="C30" s="896">
        <v>274.3</v>
      </c>
      <c r="D30" s="896">
        <v>276.39999999999998</v>
      </c>
      <c r="E30" s="896">
        <v>273.60000000000002</v>
      </c>
      <c r="F30" s="896">
        <v>273.8</v>
      </c>
      <c r="G30" s="896">
        <v>272.10000000000002</v>
      </c>
      <c r="H30" s="896">
        <v>268.60000000000002</v>
      </c>
      <c r="I30" s="896">
        <v>266.8</v>
      </c>
      <c r="J30" s="896">
        <v>269.5</v>
      </c>
      <c r="K30" s="896">
        <v>271.39999999999998</v>
      </c>
      <c r="L30" s="896">
        <v>275.60000000000002</v>
      </c>
      <c r="M30" s="896">
        <v>277.10000000000002</v>
      </c>
      <c r="N30" s="898">
        <v>272.8</v>
      </c>
      <c r="Q30"/>
      <c r="R30"/>
      <c r="S30"/>
      <c r="T30"/>
    </row>
    <row r="31" spans="1:20" ht="13.5">
      <c r="A31" s="895">
        <v>2010</v>
      </c>
      <c r="B31" s="896">
        <v>278.5</v>
      </c>
      <c r="C31" s="896">
        <v>282.10000000000002</v>
      </c>
      <c r="D31" s="896">
        <v>281.7</v>
      </c>
      <c r="E31" s="896">
        <v>280.5</v>
      </c>
      <c r="F31" s="896">
        <v>280.89999999999998</v>
      </c>
      <c r="G31" s="896">
        <v>279</v>
      </c>
      <c r="H31" s="896">
        <v>275</v>
      </c>
      <c r="I31" s="896">
        <v>272.89999999999998</v>
      </c>
      <c r="J31" s="896">
        <v>275.5</v>
      </c>
      <c r="K31" s="896">
        <v>275.10000000000002</v>
      </c>
      <c r="L31" s="896">
        <v>275</v>
      </c>
      <c r="M31" s="896">
        <v>277.5</v>
      </c>
      <c r="N31" s="898">
        <v>277.8</v>
      </c>
      <c r="Q31"/>
      <c r="R31"/>
      <c r="S31"/>
      <c r="T31"/>
    </row>
    <row r="32" spans="1:20" ht="13.5">
      <c r="A32" s="895">
        <v>2011</v>
      </c>
      <c r="B32" s="896">
        <v>280.2</v>
      </c>
      <c r="C32" s="896">
        <v>279.3</v>
      </c>
      <c r="D32" s="896">
        <v>279.5</v>
      </c>
      <c r="E32" s="896">
        <v>281.39999999999998</v>
      </c>
      <c r="F32" s="896">
        <v>279.7</v>
      </c>
      <c r="G32" s="896">
        <v>275.89999999999998</v>
      </c>
      <c r="H32" s="896">
        <v>274.2</v>
      </c>
      <c r="I32" s="896">
        <v>268.2</v>
      </c>
      <c r="J32" s="896">
        <v>259.3</v>
      </c>
      <c r="K32" s="896">
        <v>260.89999999999998</v>
      </c>
      <c r="L32" s="896">
        <v>262.89999999999998</v>
      </c>
      <c r="M32" s="896">
        <v>267.2</v>
      </c>
      <c r="N32" s="898">
        <v>271.2</v>
      </c>
      <c r="Q32"/>
      <c r="R32"/>
      <c r="S32"/>
      <c r="T32"/>
    </row>
    <row r="33" spans="1:20" s="888" customFormat="1" ht="13.5">
      <c r="A33" s="899">
        <v>2012</v>
      </c>
      <c r="B33" s="900">
        <v>270.2</v>
      </c>
      <c r="C33" s="900">
        <v>267.8</v>
      </c>
      <c r="D33" s="900">
        <v>269.60000000000002</v>
      </c>
      <c r="E33" s="900">
        <v>266.2</v>
      </c>
      <c r="F33" s="900">
        <v>265.3</v>
      </c>
      <c r="G33" s="900">
        <v>265.10000000000002</v>
      </c>
      <c r="H33" s="900">
        <v>259.10000000000002</v>
      </c>
      <c r="I33" s="900">
        <v>258.3</v>
      </c>
      <c r="J33" s="900">
        <v>258.89999999999998</v>
      </c>
      <c r="K33" s="900">
        <v>261.60000000000002</v>
      </c>
      <c r="L33" s="900">
        <v>263.2</v>
      </c>
      <c r="M33" s="900">
        <v>267</v>
      </c>
      <c r="N33" s="901">
        <v>264</v>
      </c>
      <c r="Q33"/>
      <c r="R33"/>
      <c r="S33"/>
      <c r="T33"/>
    </row>
    <row r="34" spans="1:20" s="888" customFormat="1" ht="13.5">
      <c r="A34" s="899">
        <v>2013</v>
      </c>
      <c r="B34" s="900">
        <v>269.39999999999998</v>
      </c>
      <c r="C34" s="900">
        <v>271.89999999999998</v>
      </c>
      <c r="D34" s="900">
        <v>270.60000000000002</v>
      </c>
      <c r="E34" s="900">
        <v>270.89999999999998</v>
      </c>
      <c r="F34" s="900">
        <v>266.89999999999998</v>
      </c>
      <c r="G34" s="900">
        <v>265.89999999999998</v>
      </c>
      <c r="H34" s="900">
        <v>262.5</v>
      </c>
      <c r="I34" s="900">
        <v>259.3</v>
      </c>
      <c r="J34" s="900">
        <v>261.2</v>
      </c>
      <c r="K34" s="900">
        <v>263.10000000000002</v>
      </c>
      <c r="L34" s="900">
        <v>265.5</v>
      </c>
      <c r="M34" s="900">
        <v>270.2</v>
      </c>
      <c r="N34" s="901">
        <v>266.10000000000002</v>
      </c>
      <c r="Q34"/>
      <c r="R34"/>
      <c r="S34"/>
      <c r="T34"/>
    </row>
    <row r="35" spans="1:20" s="888" customFormat="1" ht="13.5">
      <c r="A35" s="899">
        <v>2014</v>
      </c>
      <c r="B35" s="900">
        <v>273</v>
      </c>
      <c r="C35" s="900">
        <v>274.60000000000002</v>
      </c>
      <c r="D35" s="900">
        <v>271.8</v>
      </c>
      <c r="E35" s="900">
        <v>270.39999999999998</v>
      </c>
      <c r="F35" s="900">
        <v>268.39999999999998</v>
      </c>
      <c r="G35" s="900">
        <v>268.60000000000002</v>
      </c>
      <c r="H35" s="900">
        <v>264.5</v>
      </c>
      <c r="I35" s="900">
        <v>259.7</v>
      </c>
      <c r="J35" s="900">
        <v>261.60000000000002</v>
      </c>
      <c r="K35" s="900">
        <v>263.39999999999998</v>
      </c>
      <c r="L35" s="900">
        <v>264.39999999999998</v>
      </c>
      <c r="M35" s="900">
        <v>264.8</v>
      </c>
      <c r="N35" s="901">
        <v>267</v>
      </c>
      <c r="Q35"/>
      <c r="R35"/>
      <c r="S35"/>
      <c r="T35"/>
    </row>
    <row r="36" spans="1:20" s="888" customFormat="1" ht="13.5">
      <c r="A36" s="902">
        <v>2015</v>
      </c>
      <c r="B36" s="903">
        <v>270.5</v>
      </c>
      <c r="C36" s="903">
        <v>271.5</v>
      </c>
      <c r="D36" s="903">
        <v>272.60000000000002</v>
      </c>
      <c r="E36" s="903">
        <v>270.89999999999998</v>
      </c>
      <c r="F36" s="903">
        <v>273.3</v>
      </c>
      <c r="G36" s="903">
        <v>272</v>
      </c>
      <c r="H36" s="903">
        <v>267.8</v>
      </c>
      <c r="I36" s="903">
        <v>262.10000000000002</v>
      </c>
      <c r="J36" s="903">
        <v>261.39999999999998</v>
      </c>
      <c r="K36" s="903">
        <v>264.5</v>
      </c>
      <c r="L36" s="903">
        <v>266.60000000000002</v>
      </c>
      <c r="M36" s="903">
        <v>268.10000000000002</v>
      </c>
      <c r="N36" s="904">
        <v>267.89999999999998</v>
      </c>
      <c r="Q36"/>
      <c r="R36"/>
      <c r="S36"/>
      <c r="T36"/>
    </row>
    <row r="37" spans="1:20" ht="13.5">
      <c r="A37" s="902">
        <v>2016</v>
      </c>
      <c r="B37" s="903">
        <v>270.10000000000002</v>
      </c>
      <c r="C37" s="903">
        <v>272.10000000000002</v>
      </c>
      <c r="D37" s="903">
        <v>268.7</v>
      </c>
      <c r="E37" s="903">
        <v>267.7</v>
      </c>
      <c r="F37" s="903">
        <v>266.10000000000002</v>
      </c>
      <c r="G37" s="903">
        <v>263.60000000000002</v>
      </c>
      <c r="H37" s="903">
        <v>259.10000000000002</v>
      </c>
      <c r="I37" s="903">
        <v>256.7</v>
      </c>
      <c r="J37" s="903">
        <v>259.60000000000002</v>
      </c>
      <c r="K37" s="903">
        <v>263.8</v>
      </c>
      <c r="L37" s="903">
        <v>267.10000000000002</v>
      </c>
      <c r="M37" s="903">
        <v>271.10000000000002</v>
      </c>
      <c r="N37" s="904">
        <v>265.2</v>
      </c>
    </row>
    <row r="38" spans="1:20" ht="13.5">
      <c r="A38" s="902">
        <v>2017</v>
      </c>
      <c r="B38" s="903">
        <v>272.88640213541373</v>
      </c>
      <c r="C38" s="903">
        <v>276.25085307594861</v>
      </c>
      <c r="D38" s="903">
        <v>274.85711246631678</v>
      </c>
      <c r="E38" s="903">
        <v>274.82589285714283</v>
      </c>
      <c r="F38" s="903">
        <v>275.79789937320038</v>
      </c>
      <c r="G38" s="903">
        <v>275.68322171001125</v>
      </c>
      <c r="H38" s="903">
        <v>271.12366069701773</v>
      </c>
      <c r="I38" s="903">
        <v>265.89233861961111</v>
      </c>
      <c r="J38" s="903">
        <v>268.51868601734992</v>
      </c>
      <c r="K38" s="903">
        <v>269.27624185210152</v>
      </c>
      <c r="L38" s="903">
        <v>272.87214014486779</v>
      </c>
      <c r="M38" s="903">
        <v>275.60365369340764</v>
      </c>
      <c r="N38" s="904">
        <v>272.59345923219968</v>
      </c>
    </row>
    <row r="39" spans="1:20" ht="13.5">
      <c r="A39" s="902">
        <v>2018</v>
      </c>
      <c r="B39" s="903">
        <v>271.81169536218374</v>
      </c>
      <c r="C39" s="903">
        <v>271.62933094384721</v>
      </c>
      <c r="D39" s="903">
        <v>275.82298136645966</v>
      </c>
      <c r="E39" s="903">
        <v>276.47664184157117</v>
      </c>
      <c r="F39" s="903">
        <v>276.53879641485253</v>
      </c>
      <c r="G39" s="903">
        <v>273.5957050315024</v>
      </c>
      <c r="H39" s="903">
        <v>267.18371383829231</v>
      </c>
      <c r="I39" s="903">
        <v>262.45748745224398</v>
      </c>
      <c r="J39" s="903">
        <v>265.66096423017115</v>
      </c>
      <c r="K39" s="903">
        <v>270.12991512212</v>
      </c>
      <c r="L39" s="903">
        <v>273.99583766909478</v>
      </c>
      <c r="M39" s="903">
        <v>277.44326025733028</v>
      </c>
      <c r="N39" s="904">
        <v>271.5347702055667</v>
      </c>
    </row>
    <row r="40" spans="1:20" ht="13.5">
      <c r="A40" s="1054">
        <v>2019</v>
      </c>
      <c r="B40" s="1055">
        <v>281.27826336739287</v>
      </c>
      <c r="C40" s="1055">
        <v>284.30536717690359</v>
      </c>
      <c r="D40" s="1055">
        <v>286.22046450702811</v>
      </c>
      <c r="E40" s="1055">
        <v>290.8767352564733</v>
      </c>
      <c r="F40" s="1055">
        <v>285.31500572737696</v>
      </c>
      <c r="G40" s="1055">
        <v>281.29946839929153</v>
      </c>
      <c r="H40" s="1055">
        <v>274.8623926185175</v>
      </c>
      <c r="I40" s="1055">
        <v>271.9152332887009</v>
      </c>
      <c r="J40" s="1055">
        <v>273.41321243523339</v>
      </c>
      <c r="K40" s="1055">
        <v>276.3</v>
      </c>
      <c r="L40" s="1055">
        <v>279.2</v>
      </c>
      <c r="M40" s="1055">
        <v>286.5</v>
      </c>
      <c r="N40" s="1056">
        <v>286.2</v>
      </c>
    </row>
    <row r="41" spans="1:20" ht="13.5">
      <c r="A41" s="1054">
        <v>2020</v>
      </c>
      <c r="B41" s="1055">
        <v>286.2</v>
      </c>
      <c r="C41" s="1055">
        <v>288.2</v>
      </c>
      <c r="D41" s="1055">
        <v>287.13</v>
      </c>
      <c r="E41" s="1055">
        <v>286.24</v>
      </c>
      <c r="F41" s="1055">
        <v>285.8</v>
      </c>
      <c r="G41" s="1055">
        <v>286</v>
      </c>
      <c r="H41" s="1055">
        <v>280.5</v>
      </c>
      <c r="I41" s="1055">
        <v>277.2</v>
      </c>
      <c r="J41" s="1055">
        <v>277.2</v>
      </c>
      <c r="K41" s="1055">
        <v>277.7</v>
      </c>
      <c r="L41" s="1055">
        <v>281.60000000000002</v>
      </c>
      <c r="M41" s="1055">
        <v>284.8</v>
      </c>
      <c r="N41" s="1056">
        <v>282.8</v>
      </c>
    </row>
    <row r="42" spans="1:20" ht="14.25" thickBot="1">
      <c r="A42" s="905">
        <v>2021</v>
      </c>
      <c r="B42" s="906">
        <v>288.3</v>
      </c>
      <c r="C42" s="906">
        <v>294.5</v>
      </c>
      <c r="D42" s="906">
        <v>289.10000000000002</v>
      </c>
      <c r="E42" s="906">
        <v>288.5</v>
      </c>
      <c r="F42" s="906"/>
      <c r="G42" s="906"/>
      <c r="H42" s="906"/>
      <c r="I42" s="906"/>
      <c r="J42" s="906"/>
      <c r="K42" s="906"/>
      <c r="L42" s="906"/>
      <c r="M42" s="906"/>
      <c r="N42" s="907"/>
    </row>
    <row r="43" spans="1:20" ht="13.5" thickBot="1">
      <c r="B43" s="888"/>
      <c r="C43" s="888"/>
      <c r="D43" s="888"/>
      <c r="E43" s="888"/>
      <c r="F43" s="888"/>
      <c r="G43" s="908" t="s">
        <v>320</v>
      </c>
      <c r="H43" s="888"/>
      <c r="I43" s="888"/>
      <c r="J43" s="888"/>
      <c r="K43" s="888"/>
      <c r="L43" s="888"/>
      <c r="M43" s="888"/>
      <c r="N43" s="909"/>
    </row>
    <row r="44" spans="1:20" ht="14.25" thickBot="1">
      <c r="A44" s="890" t="s">
        <v>318</v>
      </c>
      <c r="B44" s="891" t="s">
        <v>194</v>
      </c>
      <c r="C44" s="891" t="s">
        <v>195</v>
      </c>
      <c r="D44" s="891" t="s">
        <v>196</v>
      </c>
      <c r="E44" s="891" t="s">
        <v>197</v>
      </c>
      <c r="F44" s="891" t="s">
        <v>198</v>
      </c>
      <c r="G44" s="891" t="s">
        <v>199</v>
      </c>
      <c r="H44" s="891" t="s">
        <v>200</v>
      </c>
      <c r="I44" s="891" t="s">
        <v>201</v>
      </c>
      <c r="J44" s="891" t="s">
        <v>202</v>
      </c>
      <c r="K44" s="891" t="s">
        <v>203</v>
      </c>
      <c r="L44" s="891" t="s">
        <v>204</v>
      </c>
      <c r="M44" s="891" t="s">
        <v>205</v>
      </c>
      <c r="N44" s="891" t="s">
        <v>212</v>
      </c>
    </row>
    <row r="45" spans="1:20" ht="13.5">
      <c r="A45" s="892">
        <v>2004</v>
      </c>
      <c r="B45" s="893">
        <v>240.7</v>
      </c>
      <c r="C45" s="893">
        <v>241.7</v>
      </c>
      <c r="D45" s="893">
        <v>243.7</v>
      </c>
      <c r="E45" s="893">
        <v>237.7</v>
      </c>
      <c r="F45" s="893">
        <v>240.8</v>
      </c>
      <c r="G45" s="893">
        <v>241.5</v>
      </c>
      <c r="H45" s="893">
        <v>243.3</v>
      </c>
      <c r="I45" s="893">
        <v>237.1</v>
      </c>
      <c r="J45" s="893">
        <v>241.6</v>
      </c>
      <c r="K45" s="893">
        <v>238.8</v>
      </c>
      <c r="L45" s="893">
        <v>245.7</v>
      </c>
      <c r="M45" s="893">
        <v>249.9</v>
      </c>
      <c r="N45" s="894">
        <v>242.4</v>
      </c>
    </row>
    <row r="46" spans="1:20" ht="13.5">
      <c r="A46" s="895">
        <v>2005</v>
      </c>
      <c r="B46" s="896">
        <v>253.1</v>
      </c>
      <c r="C46" s="896">
        <v>256.89999999999998</v>
      </c>
      <c r="D46" s="896">
        <v>255</v>
      </c>
      <c r="E46" s="896">
        <v>253.3</v>
      </c>
      <c r="F46" s="896">
        <v>253</v>
      </c>
      <c r="G46" s="896">
        <v>252.2</v>
      </c>
      <c r="H46" s="896">
        <v>251.1</v>
      </c>
      <c r="I46" s="896">
        <v>247.9</v>
      </c>
      <c r="J46" s="896">
        <v>246.7</v>
      </c>
      <c r="K46" s="896">
        <v>249.2</v>
      </c>
      <c r="L46" s="896">
        <v>250.4</v>
      </c>
      <c r="M46" s="896">
        <v>256.2</v>
      </c>
      <c r="N46" s="897">
        <v>251.9</v>
      </c>
    </row>
    <row r="47" spans="1:20" ht="13.5">
      <c r="A47" s="895">
        <v>2006</v>
      </c>
      <c r="B47" s="896">
        <v>257.8</v>
      </c>
      <c r="C47" s="896">
        <v>258.60000000000002</v>
      </c>
      <c r="D47" s="896">
        <v>259.39999999999998</v>
      </c>
      <c r="E47" s="896">
        <v>256.39999999999998</v>
      </c>
      <c r="F47" s="896">
        <v>257.60000000000002</v>
      </c>
      <c r="G47" s="896">
        <v>256.10000000000002</v>
      </c>
      <c r="H47" s="896">
        <v>250.4</v>
      </c>
      <c r="I47" s="896">
        <v>248.4</v>
      </c>
      <c r="J47" s="896">
        <v>249.2</v>
      </c>
      <c r="K47" s="896">
        <v>246.2</v>
      </c>
      <c r="L47" s="896">
        <v>246.3</v>
      </c>
      <c r="M47" s="896">
        <v>251</v>
      </c>
      <c r="N47" s="897">
        <v>253.1</v>
      </c>
    </row>
    <row r="48" spans="1:20" ht="13.5">
      <c r="A48" s="895">
        <v>2007</v>
      </c>
      <c r="B48" s="896">
        <v>257</v>
      </c>
      <c r="C48" s="896">
        <v>258.60000000000002</v>
      </c>
      <c r="D48" s="896">
        <v>258.5</v>
      </c>
      <c r="E48" s="896">
        <v>260.5</v>
      </c>
      <c r="F48" s="896">
        <v>258.8</v>
      </c>
      <c r="G48" s="896">
        <v>257.5</v>
      </c>
      <c r="H48" s="896">
        <v>254.5</v>
      </c>
      <c r="I48" s="896">
        <v>250.9</v>
      </c>
      <c r="J48" s="896">
        <v>249.3</v>
      </c>
      <c r="K48" s="896">
        <v>246.9</v>
      </c>
      <c r="L48" s="896">
        <v>251.1</v>
      </c>
      <c r="M48" s="896">
        <v>253</v>
      </c>
      <c r="N48" s="897">
        <v>254.3</v>
      </c>
    </row>
    <row r="49" spans="1:14" ht="13.5">
      <c r="A49" s="895">
        <v>2008</v>
      </c>
      <c r="B49" s="896">
        <v>260</v>
      </c>
      <c r="C49" s="896">
        <v>259.7</v>
      </c>
      <c r="D49" s="896">
        <v>256.5</v>
      </c>
      <c r="E49" s="896">
        <v>253.2</v>
      </c>
      <c r="F49" s="896">
        <v>257.89999999999998</v>
      </c>
      <c r="G49" s="896">
        <v>255.5</v>
      </c>
      <c r="H49" s="896">
        <v>249</v>
      </c>
      <c r="I49" s="896">
        <v>247.1</v>
      </c>
      <c r="J49" s="896">
        <v>246.8</v>
      </c>
      <c r="K49" s="896">
        <v>243.8</v>
      </c>
      <c r="L49" s="896">
        <v>247.6</v>
      </c>
      <c r="M49" s="896">
        <v>252.5</v>
      </c>
      <c r="N49" s="897">
        <v>252.2</v>
      </c>
    </row>
    <row r="50" spans="1:14" ht="13.5">
      <c r="A50" s="895">
        <v>2009</v>
      </c>
      <c r="B50" s="896">
        <v>254.8</v>
      </c>
      <c r="C50" s="896">
        <v>256.39999999999998</v>
      </c>
      <c r="D50" s="896">
        <v>258.2</v>
      </c>
      <c r="E50" s="896">
        <v>257.39999999999998</v>
      </c>
      <c r="F50" s="896">
        <v>257.39999999999998</v>
      </c>
      <c r="G50" s="896">
        <v>255.2</v>
      </c>
      <c r="H50" s="896">
        <v>253.6</v>
      </c>
      <c r="I50" s="896">
        <v>250.6</v>
      </c>
      <c r="J50" s="896">
        <v>251.8</v>
      </c>
      <c r="K50" s="896">
        <v>252.9</v>
      </c>
      <c r="L50" s="896">
        <v>255.6</v>
      </c>
      <c r="M50" s="896">
        <v>260.8</v>
      </c>
      <c r="N50" s="897">
        <v>255.4</v>
      </c>
    </row>
    <row r="51" spans="1:14" ht="13.5">
      <c r="A51" s="895">
        <v>2010</v>
      </c>
      <c r="B51" s="896">
        <v>261.8</v>
      </c>
      <c r="C51" s="896">
        <v>267.39999999999998</v>
      </c>
      <c r="D51" s="896">
        <v>265.7</v>
      </c>
      <c r="E51" s="896">
        <v>267.89999999999998</v>
      </c>
      <c r="F51" s="896">
        <v>268.8</v>
      </c>
      <c r="G51" s="896">
        <v>266.89999999999998</v>
      </c>
      <c r="H51" s="896">
        <v>264.39999999999998</v>
      </c>
      <c r="I51" s="896">
        <v>259.89999999999998</v>
      </c>
      <c r="J51" s="896">
        <v>258.10000000000002</v>
      </c>
      <c r="K51" s="896">
        <v>254.5</v>
      </c>
      <c r="L51" s="896">
        <v>258.10000000000002</v>
      </c>
      <c r="M51" s="896">
        <v>262.5</v>
      </c>
      <c r="N51" s="897">
        <v>262.8</v>
      </c>
    </row>
    <row r="52" spans="1:14" ht="13.5">
      <c r="A52" s="895">
        <v>2011</v>
      </c>
      <c r="B52" s="896">
        <v>262.7</v>
      </c>
      <c r="C52" s="896">
        <v>262.60000000000002</v>
      </c>
      <c r="D52" s="896">
        <v>262.2</v>
      </c>
      <c r="E52" s="896">
        <v>261.5</v>
      </c>
      <c r="F52" s="896">
        <v>261.2</v>
      </c>
      <c r="G52" s="896">
        <v>258</v>
      </c>
      <c r="H52" s="896">
        <v>256.2</v>
      </c>
      <c r="I52" s="896">
        <v>251.1</v>
      </c>
      <c r="J52" s="896">
        <v>250.5</v>
      </c>
      <c r="K52" s="896">
        <v>251.1</v>
      </c>
      <c r="L52" s="896">
        <v>253.3</v>
      </c>
      <c r="M52" s="896">
        <v>259.5</v>
      </c>
      <c r="N52" s="897">
        <v>257.2</v>
      </c>
    </row>
    <row r="53" spans="1:14" ht="13.5">
      <c r="A53" s="895">
        <v>2012</v>
      </c>
      <c r="B53" s="896">
        <v>263.39999999999998</v>
      </c>
      <c r="C53" s="896">
        <v>263.8</v>
      </c>
      <c r="D53" s="896">
        <v>264</v>
      </c>
      <c r="E53" s="896">
        <v>262.5</v>
      </c>
      <c r="F53" s="896">
        <v>265.3</v>
      </c>
      <c r="G53" s="896">
        <v>262.2</v>
      </c>
      <c r="H53" s="896">
        <v>260.3</v>
      </c>
      <c r="I53" s="896">
        <v>256</v>
      </c>
      <c r="J53" s="896">
        <v>256.2</v>
      </c>
      <c r="K53" s="896">
        <v>257.60000000000002</v>
      </c>
      <c r="L53" s="896">
        <v>260.7</v>
      </c>
      <c r="M53" s="896">
        <v>263.5</v>
      </c>
      <c r="N53" s="897">
        <v>261.3</v>
      </c>
    </row>
    <row r="54" spans="1:14" ht="13.5">
      <c r="A54" s="895">
        <v>2013</v>
      </c>
      <c r="B54" s="896">
        <v>263.7</v>
      </c>
      <c r="C54" s="896">
        <v>268.2</v>
      </c>
      <c r="D54" s="896">
        <v>266.3</v>
      </c>
      <c r="E54" s="896">
        <v>267.2</v>
      </c>
      <c r="F54" s="896">
        <v>267</v>
      </c>
      <c r="G54" s="896">
        <v>269.39999999999998</v>
      </c>
      <c r="H54" s="896">
        <v>265.3</v>
      </c>
      <c r="I54" s="896">
        <v>261.7</v>
      </c>
      <c r="J54" s="896">
        <v>261.2</v>
      </c>
      <c r="K54" s="896">
        <v>259.89999999999998</v>
      </c>
      <c r="L54" s="896">
        <v>263.3</v>
      </c>
      <c r="M54" s="896">
        <v>265.8</v>
      </c>
      <c r="N54" s="897">
        <v>264.8</v>
      </c>
    </row>
    <row r="55" spans="1:14" ht="13.5">
      <c r="A55" s="899">
        <v>2014</v>
      </c>
      <c r="B55" s="896">
        <v>267.7</v>
      </c>
      <c r="C55" s="896">
        <v>270.8</v>
      </c>
      <c r="D55" s="896">
        <v>267.3</v>
      </c>
      <c r="E55" s="896">
        <v>267.2</v>
      </c>
      <c r="F55" s="896">
        <v>267.7</v>
      </c>
      <c r="G55" s="896">
        <v>267.39999999999998</v>
      </c>
      <c r="H55" s="896">
        <v>264.89999999999998</v>
      </c>
      <c r="I55" s="896">
        <v>263.3</v>
      </c>
      <c r="J55" s="896">
        <v>260.39999999999998</v>
      </c>
      <c r="K55" s="896">
        <v>262</v>
      </c>
      <c r="L55" s="896">
        <v>263.3</v>
      </c>
      <c r="M55" s="896">
        <v>267.89999999999998</v>
      </c>
      <c r="N55" s="897">
        <v>265.7</v>
      </c>
    </row>
    <row r="56" spans="1:14" ht="13.5">
      <c r="A56" s="902">
        <v>2015</v>
      </c>
      <c r="B56" s="910">
        <v>270.89999999999998</v>
      </c>
      <c r="C56" s="910">
        <v>271.7</v>
      </c>
      <c r="D56" s="910">
        <v>270.89999999999998</v>
      </c>
      <c r="E56" s="910">
        <v>272.5</v>
      </c>
      <c r="F56" s="910">
        <v>274.8</v>
      </c>
      <c r="G56" s="910">
        <v>275.7</v>
      </c>
      <c r="H56" s="910">
        <v>272.39999999999998</v>
      </c>
      <c r="I56" s="910">
        <v>268.60000000000002</v>
      </c>
      <c r="J56" s="910">
        <v>266.3</v>
      </c>
      <c r="K56" s="910">
        <v>266.10000000000002</v>
      </c>
      <c r="L56" s="910">
        <v>268.7</v>
      </c>
      <c r="M56" s="910">
        <v>270.39999999999998</v>
      </c>
      <c r="N56" s="911">
        <v>270.5</v>
      </c>
    </row>
    <row r="57" spans="1:14" ht="13.5">
      <c r="A57" s="902">
        <v>2016</v>
      </c>
      <c r="B57" s="910">
        <v>271.7</v>
      </c>
      <c r="C57" s="910">
        <v>271.89999999999998</v>
      </c>
      <c r="D57" s="910">
        <v>270.2</v>
      </c>
      <c r="E57" s="910">
        <v>272.2</v>
      </c>
      <c r="F57" s="910">
        <v>275.5</v>
      </c>
      <c r="G57" s="910">
        <v>274.2</v>
      </c>
      <c r="H57" s="910">
        <v>270.5</v>
      </c>
      <c r="I57" s="910">
        <v>268.7</v>
      </c>
      <c r="J57" s="910">
        <v>268</v>
      </c>
      <c r="K57" s="910">
        <v>270</v>
      </c>
      <c r="L57" s="910">
        <v>273.2</v>
      </c>
      <c r="M57" s="910">
        <v>276.5</v>
      </c>
      <c r="N57" s="911">
        <v>271.8</v>
      </c>
    </row>
    <row r="58" spans="1:14" ht="13.5">
      <c r="A58" s="902">
        <v>2017</v>
      </c>
      <c r="B58" s="910">
        <v>276.69926282533487</v>
      </c>
      <c r="C58" s="910">
        <v>276.47892871209154</v>
      </c>
      <c r="D58" s="910">
        <v>278.22339935513622</v>
      </c>
      <c r="E58" s="910">
        <v>279.34229084700496</v>
      </c>
      <c r="F58" s="910">
        <v>281.69560720701139</v>
      </c>
      <c r="G58" s="910">
        <v>282.87137778735314</v>
      </c>
      <c r="H58" s="910">
        <v>277.47576558713354</v>
      </c>
      <c r="I58" s="910">
        <v>274.10388337620998</v>
      </c>
      <c r="J58" s="910">
        <v>273.58284883720944</v>
      </c>
      <c r="K58" s="910">
        <v>274.03936753791561</v>
      </c>
      <c r="L58" s="910">
        <v>275.29776603686923</v>
      </c>
      <c r="M58" s="910">
        <v>280.80114332380572</v>
      </c>
      <c r="N58" s="904">
        <v>277.62487398742144</v>
      </c>
    </row>
    <row r="59" spans="1:14" ht="13.5">
      <c r="A59" s="902">
        <v>2018</v>
      </c>
      <c r="B59" s="903">
        <v>279.54637865311327</v>
      </c>
      <c r="C59" s="903">
        <v>282.17688062735988</v>
      </c>
      <c r="D59" s="903">
        <v>283.66516998075673</v>
      </c>
      <c r="E59" s="903">
        <v>284.39577732607717</v>
      </c>
      <c r="F59" s="903">
        <v>286.91837000390598</v>
      </c>
      <c r="G59" s="903">
        <v>286.16812790097981</v>
      </c>
      <c r="H59" s="903">
        <v>281.7233466698047</v>
      </c>
      <c r="I59" s="903">
        <v>279.00896414342645</v>
      </c>
      <c r="J59" s="903">
        <v>276.36222177119254</v>
      </c>
      <c r="K59" s="903">
        <v>278.71065267650755</v>
      </c>
      <c r="L59" s="903">
        <v>284.00026838432649</v>
      </c>
      <c r="M59" s="903">
        <v>284.93782985955824</v>
      </c>
      <c r="N59" s="904">
        <v>282.28926615670917</v>
      </c>
    </row>
    <row r="60" spans="1:14" ht="13.5">
      <c r="A60" s="1054">
        <v>2019</v>
      </c>
      <c r="B60" s="1055">
        <v>287.03444832750858</v>
      </c>
      <c r="C60" s="1055">
        <v>289.1459538749898</v>
      </c>
      <c r="D60" s="1055">
        <v>288.5072199817875</v>
      </c>
      <c r="E60" s="1055">
        <v>290.10412746204969</v>
      </c>
      <c r="F60" s="1055">
        <v>292.71949231485786</v>
      </c>
      <c r="G60" s="1055">
        <v>289.1722528130237</v>
      </c>
      <c r="H60" s="1055">
        <v>284.60732456803191</v>
      </c>
      <c r="I60" s="1055">
        <v>281.83476394849748</v>
      </c>
      <c r="J60" s="1055">
        <v>281.74347936186393</v>
      </c>
      <c r="K60" s="1055">
        <v>280</v>
      </c>
      <c r="L60" s="1055">
        <v>283.39999999999998</v>
      </c>
      <c r="M60" s="1055">
        <v>281.7</v>
      </c>
      <c r="N60" s="1056">
        <v>280.2</v>
      </c>
    </row>
    <row r="61" spans="1:14" ht="13.5">
      <c r="A61" s="1054">
        <v>2020</v>
      </c>
      <c r="B61" s="1055">
        <v>288.10000000000002</v>
      </c>
      <c r="C61" s="1055">
        <v>289.7</v>
      </c>
      <c r="D61" s="1055">
        <v>291.47000000000003</v>
      </c>
      <c r="E61" s="1055">
        <v>290.86</v>
      </c>
      <c r="F61" s="1055">
        <v>294.3</v>
      </c>
      <c r="G61" s="1055">
        <v>295</v>
      </c>
      <c r="H61" s="1055">
        <v>291.7</v>
      </c>
      <c r="I61" s="1055">
        <v>288</v>
      </c>
      <c r="J61" s="1055">
        <v>285</v>
      </c>
      <c r="K61" s="1055">
        <v>289.7</v>
      </c>
      <c r="L61" s="1055">
        <v>286</v>
      </c>
      <c r="M61" s="1055">
        <v>288.2</v>
      </c>
      <c r="N61" s="1056">
        <v>289.89999999999998</v>
      </c>
    </row>
    <row r="62" spans="1:14" ht="14.25" thickBot="1">
      <c r="A62" s="905">
        <v>2021</v>
      </c>
      <c r="B62" s="906">
        <v>291.3</v>
      </c>
      <c r="C62" s="906">
        <v>293.10000000000002</v>
      </c>
      <c r="D62" s="906">
        <v>291.60000000000002</v>
      </c>
      <c r="E62" s="906">
        <v>294.10000000000002</v>
      </c>
      <c r="F62" s="906"/>
      <c r="G62" s="906"/>
      <c r="H62" s="906"/>
      <c r="I62" s="906"/>
      <c r="J62" s="906"/>
      <c r="K62" s="906"/>
      <c r="L62" s="906"/>
      <c r="M62" s="906"/>
      <c r="N62" s="907"/>
    </row>
    <row r="63" spans="1:14">
      <c r="I63" s="88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H27" sqref="H27"/>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21" t="s">
        <v>87</v>
      </c>
      <c r="B1" s="1421"/>
      <c r="C1" s="1421"/>
      <c r="D1" s="1421"/>
      <c r="E1" s="1421"/>
      <c r="F1" s="1421"/>
      <c r="G1" s="1421"/>
      <c r="H1" s="1421"/>
      <c r="I1" s="1421"/>
      <c r="J1" s="1421"/>
      <c r="K1" s="1421"/>
      <c r="L1" s="1421"/>
      <c r="M1" s="122"/>
    </row>
    <row r="2" spans="1:18" s="106" customFormat="1" ht="27" thickBot="1">
      <c r="A2" s="996"/>
      <c r="B2" s="997"/>
      <c r="C2" s="998"/>
      <c r="D2" s="998"/>
      <c r="E2" s="999" t="s">
        <v>8</v>
      </c>
      <c r="F2" s="1165"/>
      <c r="G2" s="998"/>
      <c r="H2" s="998"/>
      <c r="I2" s="998"/>
      <c r="J2" s="998"/>
      <c r="K2" s="998"/>
      <c r="L2" s="1000"/>
      <c r="M2" s="5"/>
    </row>
    <row r="3" spans="1:18" s="106" customFormat="1" ht="39" customHeight="1" thickBot="1">
      <c r="A3" s="742"/>
      <c r="B3" s="1427" t="s">
        <v>98</v>
      </c>
      <c r="C3" s="1428"/>
      <c r="D3" s="1428"/>
      <c r="E3" s="1428"/>
      <c r="F3" s="1428"/>
      <c r="G3" s="1429"/>
      <c r="H3" s="1423" t="s">
        <v>71</v>
      </c>
      <c r="I3" s="1424"/>
      <c r="J3" s="1430" t="s">
        <v>287</v>
      </c>
      <c r="K3" s="1425" t="s">
        <v>72</v>
      </c>
      <c r="L3" s="1426"/>
      <c r="M3" s="5"/>
    </row>
    <row r="4" spans="1:18" s="106" customFormat="1" ht="31.5">
      <c r="A4" s="743" t="s">
        <v>73</v>
      </c>
      <c r="B4" s="993" t="s">
        <v>74</v>
      </c>
      <c r="C4" s="118" t="s">
        <v>75</v>
      </c>
      <c r="D4" s="118" t="s">
        <v>76</v>
      </c>
      <c r="E4" s="1166"/>
      <c r="F4" s="1167" t="s">
        <v>423</v>
      </c>
      <c r="G4" s="1168"/>
      <c r="H4" s="992" t="s">
        <v>77</v>
      </c>
      <c r="I4" s="613" t="s">
        <v>90</v>
      </c>
      <c r="J4" s="1431"/>
      <c r="K4" s="107" t="s">
        <v>70</v>
      </c>
      <c r="L4" s="612" t="s">
        <v>80</v>
      </c>
      <c r="M4" s="5"/>
      <c r="O4" s="5"/>
    </row>
    <row r="5" spans="1:18" s="106" customFormat="1" ht="21" customHeight="1" thickBot="1">
      <c r="A5" s="744"/>
      <c r="B5" s="1059" t="s">
        <v>505</v>
      </c>
      <c r="C5" s="1060" t="s">
        <v>505</v>
      </c>
      <c r="D5" s="1060" t="s">
        <v>505</v>
      </c>
      <c r="E5" s="946" t="s">
        <v>125</v>
      </c>
      <c r="F5" s="1163" t="s">
        <v>422</v>
      </c>
      <c r="G5" s="947" t="s">
        <v>78</v>
      </c>
      <c r="H5" s="1061" t="s">
        <v>505</v>
      </c>
      <c r="I5" s="741" t="s">
        <v>89</v>
      </c>
      <c r="J5" s="824"/>
      <c r="K5" s="1060" t="s">
        <v>505</v>
      </c>
      <c r="L5" s="934" t="s">
        <v>79</v>
      </c>
      <c r="M5" s="5"/>
    </row>
    <row r="6" spans="1:18" s="106" customFormat="1" ht="28.5" customHeight="1" thickBot="1">
      <c r="A6" s="64" t="s">
        <v>22</v>
      </c>
      <c r="B6" s="724">
        <v>6.9928734673349018</v>
      </c>
      <c r="C6" s="725">
        <v>13499.755728445756</v>
      </c>
      <c r="D6" s="725">
        <v>13769.750843014672</v>
      </c>
      <c r="E6" s="940">
        <v>-0.61322808268640339</v>
      </c>
      <c r="F6" s="1164">
        <v>3.1754490611833219</v>
      </c>
      <c r="G6" s="948">
        <v>17.725458303256474</v>
      </c>
      <c r="H6" s="726">
        <v>324.27560368601598</v>
      </c>
      <c r="I6" s="940">
        <v>-1.0695640198360898</v>
      </c>
      <c r="J6" s="726">
        <v>-16.995142649768301</v>
      </c>
      <c r="K6" s="727">
        <v>100</v>
      </c>
      <c r="L6" s="935" t="s">
        <v>23</v>
      </c>
    </row>
    <row r="7" spans="1:18" s="106" customFormat="1" ht="25.5" customHeight="1">
      <c r="A7" s="812" t="s">
        <v>102</v>
      </c>
      <c r="B7" s="880">
        <v>6.8230724468522039</v>
      </c>
      <c r="C7" s="881">
        <v>12658.761496942863</v>
      </c>
      <c r="D7" s="881">
        <v>12911.93672688172</v>
      </c>
      <c r="E7" s="949">
        <v>-8.8894269942693285</v>
      </c>
      <c r="F7" s="941">
        <v>-2.9725250006423707</v>
      </c>
      <c r="G7" s="950">
        <v>14.482013514280059</v>
      </c>
      <c r="H7" s="728">
        <v>244.73684210526315</v>
      </c>
      <c r="I7" s="941">
        <v>-3.3284131307041513</v>
      </c>
      <c r="J7" s="729">
        <v>0</v>
      </c>
      <c r="K7" s="729">
        <v>0.1277998251160288</v>
      </c>
      <c r="L7" s="936">
        <v>2.171976258462352E-2</v>
      </c>
    </row>
    <row r="8" spans="1:18" s="106" customFormat="1" ht="24" customHeight="1">
      <c r="A8" s="813" t="s">
        <v>103</v>
      </c>
      <c r="B8" s="882">
        <v>7.640113539157241</v>
      </c>
      <c r="C8" s="730">
        <v>14334.171743259363</v>
      </c>
      <c r="D8" s="730">
        <v>14620.855178124551</v>
      </c>
      <c r="E8" s="951">
        <v>-0.75292850036834724</v>
      </c>
      <c r="F8" s="943">
        <v>1.8755356546886912</v>
      </c>
      <c r="G8" s="731">
        <v>18.553333145595296</v>
      </c>
      <c r="H8" s="732">
        <v>354.43090809628012</v>
      </c>
      <c r="I8" s="942">
        <v>-1.0488075022531347</v>
      </c>
      <c r="J8" s="733">
        <v>-19.376653925316084</v>
      </c>
      <c r="K8" s="733">
        <v>36.887065312436938</v>
      </c>
      <c r="L8" s="937">
        <v>-1.0895970738061536</v>
      </c>
      <c r="R8" s="5"/>
    </row>
    <row r="9" spans="1:18" s="106" customFormat="1" ht="24" customHeight="1">
      <c r="A9" s="813" t="s">
        <v>104</v>
      </c>
      <c r="B9" s="882">
        <v>7.6613313158219709</v>
      </c>
      <c r="C9" s="730">
        <v>14373.979954637844</v>
      </c>
      <c r="D9" s="730">
        <v>14661.459553730601</v>
      </c>
      <c r="E9" s="951">
        <v>-0.26275696018174466</v>
      </c>
      <c r="F9" s="943">
        <v>2.7772223761377326</v>
      </c>
      <c r="G9" s="731">
        <v>19.747112010072009</v>
      </c>
      <c r="H9" s="734">
        <v>387.83490378234899</v>
      </c>
      <c r="I9" s="943">
        <v>-0.28168132508612109</v>
      </c>
      <c r="J9" s="735">
        <v>-22.359608449252963</v>
      </c>
      <c r="K9" s="735">
        <v>10.136544023676599</v>
      </c>
      <c r="L9" s="938">
        <v>-0.70037183808432957</v>
      </c>
    </row>
    <row r="10" spans="1:18" s="106" customFormat="1" ht="24" customHeight="1">
      <c r="A10" s="813" t="s">
        <v>105</v>
      </c>
      <c r="B10" s="994" t="s">
        <v>99</v>
      </c>
      <c r="C10" s="800" t="s">
        <v>228</v>
      </c>
      <c r="D10" s="800" t="s">
        <v>228</v>
      </c>
      <c r="E10" s="944" t="s">
        <v>99</v>
      </c>
      <c r="F10" s="944" t="s">
        <v>99</v>
      </c>
      <c r="G10" s="995" t="s">
        <v>99</v>
      </c>
      <c r="H10" s="1309" t="s">
        <v>228</v>
      </c>
      <c r="I10" s="944" t="s">
        <v>99</v>
      </c>
      <c r="J10" s="736" t="s">
        <v>99</v>
      </c>
      <c r="K10" s="1245">
        <v>1.3452613170108294E-2</v>
      </c>
      <c r="L10" s="1420" t="s">
        <v>99</v>
      </c>
    </row>
    <row r="11" spans="1:18" s="106" customFormat="1" ht="24" customHeight="1">
      <c r="A11" s="813" t="s">
        <v>97</v>
      </c>
      <c r="B11" s="882">
        <v>5.610475746654549</v>
      </c>
      <c r="C11" s="730">
        <v>11520.484079372791</v>
      </c>
      <c r="D11" s="730">
        <v>11750.893760960247</v>
      </c>
      <c r="E11" s="951">
        <v>-0.65850150512311967</v>
      </c>
      <c r="F11" s="943">
        <v>2.7690937595395342</v>
      </c>
      <c r="G11" s="731">
        <v>17.179461908227783</v>
      </c>
      <c r="H11" s="734">
        <v>288.55916760404949</v>
      </c>
      <c r="I11" s="943">
        <v>-0.58894570199550023</v>
      </c>
      <c r="J11" s="735">
        <v>-13.132694938440492</v>
      </c>
      <c r="K11" s="735">
        <v>29.89843277056568</v>
      </c>
      <c r="L11" s="938">
        <v>1.3293969825024767</v>
      </c>
    </row>
    <row r="12" spans="1:18" s="106" customFormat="1" ht="24" customHeight="1" thickBot="1">
      <c r="A12" s="814" t="s">
        <v>106</v>
      </c>
      <c r="B12" s="883">
        <v>7.2036747569050474</v>
      </c>
      <c r="C12" s="737">
        <v>13906.70802491322</v>
      </c>
      <c r="D12" s="737">
        <v>14184.842185411484</v>
      </c>
      <c r="E12" s="952">
        <v>0.95794750075017099</v>
      </c>
      <c r="F12" s="945">
        <v>3.355559242948472</v>
      </c>
      <c r="G12" s="738">
        <v>13.533616654342342</v>
      </c>
      <c r="H12" s="739">
        <v>294.67847507331379</v>
      </c>
      <c r="I12" s="945">
        <v>-0.11169563310506826</v>
      </c>
      <c r="J12" s="740">
        <v>-15.426587301587302</v>
      </c>
      <c r="K12" s="740">
        <v>22.936705455034641</v>
      </c>
      <c r="L12" s="939">
        <v>0.42539955363326598</v>
      </c>
    </row>
    <row r="13" spans="1:18" s="106" customFormat="1" ht="15">
      <c r="A13" s="878"/>
      <c r="B13" s="879"/>
    </row>
    <row r="14" spans="1:18" s="106" customFormat="1" ht="46.5" customHeight="1">
      <c r="A14" s="1422" t="s">
        <v>394</v>
      </c>
      <c r="B14" s="1422"/>
      <c r="C14" s="1422"/>
      <c r="D14" s="1422"/>
      <c r="E14" s="1422"/>
      <c r="F14" s="1422"/>
      <c r="G14" s="1422"/>
      <c r="H14" s="1422"/>
      <c r="I14" s="1422"/>
      <c r="J14" s="1422"/>
      <c r="K14" s="1422"/>
      <c r="L14" s="1422"/>
    </row>
    <row r="15" spans="1:18" s="106" customFormat="1" ht="33.75" customHeight="1">
      <c r="A15" s="1422" t="s">
        <v>467</v>
      </c>
      <c r="B15" s="1422"/>
      <c r="C15" s="1422"/>
      <c r="D15" s="1422"/>
      <c r="E15" s="1422"/>
      <c r="F15" s="1422"/>
      <c r="G15" s="1422"/>
      <c r="H15" s="1422"/>
      <c r="I15" s="1422"/>
      <c r="J15" s="1422"/>
      <c r="K15" s="1422"/>
      <c r="L15" s="1422"/>
    </row>
    <row r="16" spans="1:18" s="106" customFormat="1">
      <c r="A16" s="1422" t="s">
        <v>143</v>
      </c>
      <c r="B16" s="1422"/>
      <c r="C16" s="1422"/>
      <c r="D16" s="1422"/>
      <c r="E16" s="1422"/>
      <c r="F16" s="1422"/>
      <c r="G16" s="1422"/>
      <c r="H16" s="1422"/>
      <c r="I16" s="1422"/>
      <c r="J16" s="1422"/>
      <c r="K16" s="1422"/>
      <c r="L16" s="1422"/>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33" zoomScale="75" workbookViewId="0">
      <selection activeCell="AC165" sqref="AC165"/>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10" t="s">
        <v>404</v>
      </c>
      <c r="B2" s="1610"/>
      <c r="C2" s="1610"/>
      <c r="D2" s="1610"/>
      <c r="E2" s="1610"/>
      <c r="F2" s="1610"/>
      <c r="G2" s="1610"/>
      <c r="H2" s="1610"/>
      <c r="I2" s="1610"/>
      <c r="J2" s="1610"/>
      <c r="K2" s="1610"/>
      <c r="L2" s="1610"/>
      <c r="M2" s="1610"/>
    </row>
    <row r="3" spans="1:29" ht="12.75" hidden="1" customHeight="1">
      <c r="A3" s="1610"/>
      <c r="B3" s="1610"/>
      <c r="C3" s="1610"/>
      <c r="D3" s="1610"/>
      <c r="E3" s="1610"/>
      <c r="F3" s="1610"/>
      <c r="G3" s="1610"/>
      <c r="H3" s="1610"/>
      <c r="I3" s="1610"/>
      <c r="J3" s="1610"/>
      <c r="K3" s="1610"/>
      <c r="L3" s="1610"/>
      <c r="M3" s="1610"/>
    </row>
    <row r="4" spans="1:29" ht="12.75" hidden="1" customHeight="1">
      <c r="A4" s="1610"/>
      <c r="B4" s="1610"/>
      <c r="C4" s="1610"/>
      <c r="D4" s="1610"/>
      <c r="E4" s="1610"/>
      <c r="F4" s="1610"/>
      <c r="G4" s="1610"/>
      <c r="H4" s="1610"/>
      <c r="I4" s="1610"/>
      <c r="J4" s="1610"/>
      <c r="K4" s="1610"/>
      <c r="L4" s="1610"/>
      <c r="M4" s="1610"/>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09" t="s">
        <v>191</v>
      </c>
      <c r="R7" s="1609"/>
      <c r="S7" s="1609"/>
      <c r="T7" s="1058"/>
      <c r="U7" s="126">
        <v>2003</v>
      </c>
      <c r="V7" s="1609" t="s">
        <v>192</v>
      </c>
      <c r="W7" s="1611"/>
      <c r="X7" s="1058"/>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09" t="s">
        <v>191</v>
      </c>
      <c r="Q16" s="1609"/>
      <c r="R16" s="1609"/>
      <c r="S16" s="1609"/>
      <c r="T16" s="127"/>
      <c r="U16" s="126">
        <v>2004</v>
      </c>
      <c r="V16" s="1609" t="s">
        <v>192</v>
      </c>
      <c r="W16" s="1609"/>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09" t="s">
        <v>191</v>
      </c>
      <c r="Q25" s="1609"/>
      <c r="R25" s="1609"/>
      <c r="S25" s="1609"/>
      <c r="T25" s="127"/>
      <c r="U25" s="126">
        <v>2005</v>
      </c>
      <c r="V25" s="1609" t="s">
        <v>192</v>
      </c>
      <c r="W25" s="1609"/>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09" t="s">
        <v>191</v>
      </c>
      <c r="Q34" s="1609"/>
      <c r="R34" s="1609"/>
      <c r="S34" s="1609"/>
      <c r="T34" s="127"/>
      <c r="U34" s="126">
        <v>2006</v>
      </c>
      <c r="V34" s="1609" t="s">
        <v>192</v>
      </c>
      <c r="W34" s="1609"/>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09" t="s">
        <v>191</v>
      </c>
      <c r="Q43" s="1609"/>
      <c r="R43" s="1609"/>
      <c r="S43" s="1609"/>
      <c r="T43" s="127"/>
      <c r="U43" s="126">
        <v>2007</v>
      </c>
      <c r="V43" s="1609" t="s">
        <v>192</v>
      </c>
      <c r="W43" s="1609"/>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09" t="s">
        <v>191</v>
      </c>
      <c r="Q52" s="1609"/>
      <c r="R52" s="1609"/>
      <c r="S52" s="1609"/>
      <c r="T52" s="127"/>
      <c r="U52" s="126">
        <v>2008</v>
      </c>
      <c r="V52" s="1609" t="s">
        <v>192</v>
      </c>
      <c r="W52" s="1609"/>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09" t="s">
        <v>191</v>
      </c>
      <c r="Q61" s="1609"/>
      <c r="R61" s="1609"/>
      <c r="S61" s="1609"/>
      <c r="T61" s="127"/>
      <c r="U61" s="126">
        <v>2009</v>
      </c>
      <c r="V61" s="1609" t="s">
        <v>192</v>
      </c>
      <c r="W61" s="1609"/>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09" t="s">
        <v>191</v>
      </c>
      <c r="Q70" s="1609"/>
      <c r="R70" s="1609"/>
      <c r="S70" s="1609"/>
      <c r="T70" s="127"/>
      <c r="U70" s="126">
        <v>2010</v>
      </c>
      <c r="V70" s="1609" t="s">
        <v>192</v>
      </c>
      <c r="W70" s="1609"/>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09" t="s">
        <v>191</v>
      </c>
      <c r="Q79" s="1609"/>
      <c r="R79" s="1609"/>
      <c r="S79" s="1609"/>
      <c r="T79" s="127"/>
      <c r="U79" s="126">
        <v>2011</v>
      </c>
      <c r="V79" s="1609" t="s">
        <v>192</v>
      </c>
      <c r="W79" s="1609"/>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09" t="s">
        <v>191</v>
      </c>
      <c r="Q88" s="1609"/>
      <c r="R88" s="1609"/>
      <c r="S88" s="1609"/>
      <c r="T88" s="127"/>
      <c r="U88" s="126">
        <v>2012</v>
      </c>
      <c r="V88" s="1609" t="s">
        <v>192</v>
      </c>
      <c r="W88" s="1609"/>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09" t="s">
        <v>191</v>
      </c>
      <c r="Q97" s="1609"/>
      <c r="R97" s="1609"/>
      <c r="S97" s="1609"/>
      <c r="T97" s="127"/>
      <c r="U97" s="126">
        <v>2013</v>
      </c>
      <c r="V97" s="1609" t="s">
        <v>192</v>
      </c>
      <c r="W97" s="1609"/>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09" t="s">
        <v>191</v>
      </c>
      <c r="Q106" s="1609"/>
      <c r="R106" s="1609"/>
      <c r="S106" s="1609"/>
      <c r="T106" s="127"/>
      <c r="U106" s="126">
        <v>2014</v>
      </c>
      <c r="V106" s="1609" t="s">
        <v>192</v>
      </c>
      <c r="W106" s="1609"/>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09" t="s">
        <v>191</v>
      </c>
      <c r="Q116" s="1609"/>
      <c r="R116" s="1609"/>
      <c r="S116" s="1609"/>
      <c r="T116" s="127"/>
      <c r="U116" s="126">
        <v>2015</v>
      </c>
      <c r="V116" s="1609" t="s">
        <v>192</v>
      </c>
      <c r="W116" s="1609"/>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09" t="s">
        <v>191</v>
      </c>
      <c r="Q126" s="1609"/>
      <c r="R126" s="1609"/>
      <c r="S126" s="1609"/>
      <c r="T126" s="127"/>
      <c r="U126" s="126">
        <v>2016</v>
      </c>
      <c r="V126" s="1609" t="s">
        <v>192</v>
      </c>
      <c r="W126" s="1609"/>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09" t="s">
        <v>191</v>
      </c>
      <c r="Q136" s="1609"/>
      <c r="R136" s="1609"/>
      <c r="S136" s="1609"/>
      <c r="T136" s="127"/>
      <c r="U136" s="126">
        <v>2017</v>
      </c>
      <c r="V136" s="1609" t="s">
        <v>192</v>
      </c>
      <c r="W136" s="1609"/>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7"/>
    </row>
    <row r="146" spans="1:34" ht="16.5" thickBot="1">
      <c r="A146" s="126">
        <v>2018</v>
      </c>
      <c r="B146" s="127"/>
      <c r="C146" s="127"/>
      <c r="D146" s="127"/>
      <c r="E146" s="127"/>
      <c r="F146" s="127"/>
      <c r="G146" s="127"/>
      <c r="H146" s="127"/>
      <c r="I146" s="127"/>
      <c r="J146" s="127"/>
      <c r="K146" s="127"/>
      <c r="L146" s="128" t="s">
        <v>190</v>
      </c>
      <c r="M146" s="127"/>
      <c r="N146" s="160"/>
      <c r="O146" s="126">
        <v>2018</v>
      </c>
      <c r="P146" s="1609" t="s">
        <v>191</v>
      </c>
      <c r="Q146" s="1609"/>
      <c r="R146" s="1609"/>
      <c r="S146" s="1609"/>
      <c r="T146" s="127"/>
      <c r="U146" s="126">
        <v>2018</v>
      </c>
      <c r="V146" s="1609" t="s">
        <v>192</v>
      </c>
      <c r="W146" s="1609"/>
      <c r="X146" s="127"/>
      <c r="Y146" s="212">
        <v>2018</v>
      </c>
      <c r="Z146" s="127"/>
      <c r="AA146" s="147"/>
      <c r="AB146" s="106"/>
      <c r="AC146"/>
      <c r="AD146" s="917"/>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09" t="s">
        <v>191</v>
      </c>
      <c r="Q156" s="1609"/>
      <c r="R156" s="1609"/>
      <c r="S156" s="1609"/>
      <c r="T156" s="127"/>
      <c r="U156" s="126">
        <v>2019</v>
      </c>
      <c r="V156" s="1609" t="s">
        <v>192</v>
      </c>
      <c r="W156" s="1609"/>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5">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7"/>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7"/>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7"/>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7"/>
      <c r="AE164" s="106"/>
      <c r="AF164" s="106"/>
      <c r="AG164" s="106"/>
      <c r="AH164" s="106"/>
    </row>
    <row r="165" spans="1:34">
      <c r="AA165" s="106"/>
      <c r="AB165"/>
      <c r="AC165"/>
      <c r="AD165" s="917"/>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09" t="s">
        <v>191</v>
      </c>
      <c r="Q166" s="1609"/>
      <c r="R166" s="1609"/>
      <c r="S166" s="1609"/>
      <c r="T166" s="127"/>
      <c r="U166" s="126">
        <v>2020</v>
      </c>
      <c r="V166" s="1609" t="s">
        <v>192</v>
      </c>
      <c r="W166" s="1609"/>
      <c r="X166" s="127"/>
      <c r="Y166" s="212">
        <v>2021</v>
      </c>
      <c r="Z166" s="127"/>
      <c r="AA166" s="106"/>
      <c r="AB166"/>
      <c r="AC166"/>
      <c r="AD166" s="917"/>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8">
        <v>12293.668</v>
      </c>
      <c r="C168" s="1088">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5">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9">
        <v>12953.451999999999</v>
      </c>
      <c r="C170" s="1089">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9">
        <v>12820.403</v>
      </c>
      <c r="C171" s="1089">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9"/>
      <c r="C172" s="1090"/>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9">
        <v>10382.365</v>
      </c>
      <c r="C173" s="1089">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91">
        <v>13188.183000000001</v>
      </c>
      <c r="C174" s="1091">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09" t="s">
        <v>191</v>
      </c>
      <c r="Q176" s="1609"/>
      <c r="R176" s="1609"/>
      <c r="S176" s="1609"/>
      <c r="T176" s="127"/>
      <c r="U176" s="126">
        <v>2021</v>
      </c>
      <c r="V176" s="1609" t="s">
        <v>192</v>
      </c>
      <c r="W176" s="1609"/>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s="106"/>
      <c r="AB177"/>
      <c r="AC177"/>
      <c r="AD177" s="106"/>
      <c r="AE177" s="106"/>
      <c r="AF177" s="106"/>
      <c r="AG177" s="106"/>
      <c r="AH177" s="106"/>
    </row>
    <row r="178" spans="1:34" ht="13.5" thickBot="1">
      <c r="A178" s="237" t="s">
        <v>213</v>
      </c>
      <c r="B178" s="1088">
        <v>13099.017951399237</v>
      </c>
      <c r="C178" s="1088">
        <v>13307.78858635882</v>
      </c>
      <c r="D178" s="172">
        <v>13238.317612811576</v>
      </c>
      <c r="E178" s="172">
        <v>13807.347551681361</v>
      </c>
      <c r="F178" s="172"/>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5"/>
      <c r="AA178" s="106"/>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s="106"/>
      <c r="AB179"/>
      <c r="AC179"/>
      <c r="AD179" s="106"/>
      <c r="AE179" s="106"/>
      <c r="AF179" s="106"/>
      <c r="AG179" s="106"/>
      <c r="AH179" s="106"/>
    </row>
    <row r="180" spans="1:34">
      <c r="A180" s="182" t="s">
        <v>214</v>
      </c>
      <c r="B180" s="1089">
        <v>14233.837381686944</v>
      </c>
      <c r="C180" s="1089">
        <v>14350.900896684501</v>
      </c>
      <c r="D180" s="183">
        <v>14067.897655256656</v>
      </c>
      <c r="E180" s="183">
        <v>14670.253576655356</v>
      </c>
      <c r="F180" s="183"/>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s="106"/>
      <c r="AB180"/>
      <c r="AC180"/>
      <c r="AD180" s="106"/>
      <c r="AE180" s="106"/>
      <c r="AF180" s="106"/>
      <c r="AG180" s="106"/>
      <c r="AH180" s="106"/>
    </row>
    <row r="181" spans="1:34">
      <c r="A181" s="182" t="s">
        <v>215</v>
      </c>
      <c r="B181" s="1089">
        <v>14226.385547626593</v>
      </c>
      <c r="C181" s="1089">
        <v>14299.191515290229</v>
      </c>
      <c r="D181" s="183">
        <v>13991.300512971718</v>
      </c>
      <c r="E181" s="183">
        <v>14655.922859268447</v>
      </c>
      <c r="F181" s="183"/>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s="106"/>
      <c r="AB181"/>
      <c r="AC181"/>
      <c r="AD181" s="106"/>
      <c r="AE181" s="106"/>
      <c r="AF181" s="106"/>
      <c r="AG181" s="106"/>
      <c r="AH181" s="106"/>
    </row>
    <row r="182" spans="1:34">
      <c r="A182" s="182" t="s">
        <v>216</v>
      </c>
      <c r="B182" s="1089"/>
      <c r="C182" s="1090"/>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s="106"/>
      <c r="AB182"/>
      <c r="AC182"/>
      <c r="AD182" s="106"/>
      <c r="AE182" s="106"/>
      <c r="AF182" s="106"/>
      <c r="AG182" s="106"/>
      <c r="AH182" s="106"/>
    </row>
    <row r="183" spans="1:34">
      <c r="A183" s="182" t="s">
        <v>97</v>
      </c>
      <c r="B183" s="1089">
        <v>10785.338573682167</v>
      </c>
      <c r="C183" s="1089">
        <v>11016.617874284919</v>
      </c>
      <c r="D183" s="183">
        <v>11437.705938088196</v>
      </c>
      <c r="E183" s="183">
        <v>11725.521266017138</v>
      </c>
      <c r="F183" s="183"/>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s="106"/>
      <c r="AB183"/>
      <c r="AC183"/>
      <c r="AD183" s="106"/>
      <c r="AE183" s="106"/>
      <c r="AF183" s="106"/>
      <c r="AG183" s="106"/>
      <c r="AH183" s="106"/>
    </row>
    <row r="184" spans="1:34" ht="13.5" thickBot="1">
      <c r="A184" s="185" t="s">
        <v>217</v>
      </c>
      <c r="B184" s="1091">
        <v>13610.506172235782</v>
      </c>
      <c r="C184" s="1091">
        <v>13809.675623791112</v>
      </c>
      <c r="D184" s="186">
        <v>13711.642486022662</v>
      </c>
      <c r="E184" s="186">
        <v>14163.993257034979</v>
      </c>
      <c r="F184" s="186"/>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0</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0</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0</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0</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0</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0</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0</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0</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0</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P359*0.533</f>
        <v>7.4240372464890898</v>
      </c>
      <c r="Q534" s="356">
        <f t="shared" ref="Q534:S534" si="263">Q359*0.533</f>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0</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P360*0.533</f>
        <v>7.3979412581751882</v>
      </c>
      <c r="Q535" s="356">
        <f t="shared" ref="Q535:S535" si="265">Q360*0.533</f>
        <v>0</v>
      </c>
      <c r="R535" s="356">
        <f t="shared" si="265"/>
        <v>0</v>
      </c>
      <c r="S535" s="356">
        <f t="shared" si="265"/>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6">C361*0.521</f>
        <v>0</v>
      </c>
      <c r="D536" s="405">
        <f t="shared" si="266"/>
        <v>0</v>
      </c>
      <c r="E536" s="394">
        <f t="shared" si="266"/>
        <v>0</v>
      </c>
      <c r="F536" s="394">
        <f t="shared" si="266"/>
        <v>0</v>
      </c>
      <c r="G536" s="394">
        <f t="shared" si="266"/>
        <v>0</v>
      </c>
      <c r="H536" s="394">
        <f t="shared" si="266"/>
        <v>0</v>
      </c>
      <c r="I536" s="394">
        <f t="shared" si="266"/>
        <v>0</v>
      </c>
      <c r="J536" s="394">
        <f t="shared" si="266"/>
        <v>0</v>
      </c>
      <c r="K536" s="394">
        <f t="shared" si="266"/>
        <v>0</v>
      </c>
      <c r="L536" s="394">
        <f t="shared" ref="L536" si="267">L361*0.533</f>
        <v>0</v>
      </c>
      <c r="M536" s="394">
        <f t="shared" ref="M536" si="268">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9">C362*0.487</f>
        <v>5.2598950046830932</v>
      </c>
      <c r="D537" s="405">
        <f t="shared" si="269"/>
        <v>5.4609439135774034</v>
      </c>
      <c r="E537" s="394">
        <f t="shared" si="269"/>
        <v>5.598361624068966</v>
      </c>
      <c r="F537" s="394">
        <f t="shared" si="269"/>
        <v>0</v>
      </c>
      <c r="G537" s="394">
        <f t="shared" si="269"/>
        <v>0</v>
      </c>
      <c r="H537" s="394">
        <f t="shared" si="269"/>
        <v>0</v>
      </c>
      <c r="I537" s="394">
        <f t="shared" si="269"/>
        <v>0</v>
      </c>
      <c r="J537" s="394">
        <f t="shared" si="269"/>
        <v>0</v>
      </c>
      <c r="K537" s="394">
        <f t="shared" si="269"/>
        <v>0</v>
      </c>
      <c r="L537" s="394">
        <f>L362*0.521</f>
        <v>0</v>
      </c>
      <c r="M537" s="394">
        <f t="shared" ref="M537" si="270">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71">C363*0.518</f>
        <v>7.0131489932586231</v>
      </c>
      <c r="D538" s="407">
        <f t="shared" si="271"/>
        <v>6.9633635370193518</v>
      </c>
      <c r="E538" s="406">
        <f t="shared" si="271"/>
        <v>7.1930867717099209</v>
      </c>
      <c r="F538" s="406">
        <f t="shared" si="271"/>
        <v>0</v>
      </c>
      <c r="G538" s="406">
        <f t="shared" si="271"/>
        <v>0</v>
      </c>
      <c r="H538" s="406">
        <f t="shared" si="271"/>
        <v>0</v>
      </c>
      <c r="I538" s="406">
        <f t="shared" si="271"/>
        <v>0</v>
      </c>
      <c r="J538" s="406">
        <f t="shared" si="271"/>
        <v>0</v>
      </c>
      <c r="K538" s="406">
        <f t="shared" si="271"/>
        <v>0</v>
      </c>
      <c r="L538" s="394">
        <f>L363*0.487</f>
        <v>0</v>
      </c>
      <c r="M538" s="406">
        <f t="shared" ref="M538" si="272">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U29" sqref="U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08" t="s">
        <v>397</v>
      </c>
      <c r="B4" s="1608"/>
      <c r="C4" s="1608"/>
      <c r="D4" s="1608"/>
      <c r="E4" s="1608"/>
      <c r="F4" s="1608"/>
      <c r="G4" s="1608"/>
      <c r="H4" s="1608"/>
      <c r="I4" s="1608"/>
      <c r="J4" s="1608"/>
      <c r="K4" s="1608"/>
      <c r="L4" s="1608"/>
      <c r="M4" s="1608"/>
      <c r="N4" s="1608"/>
    </row>
    <row r="6" spans="1:14" ht="16.5" thickBot="1">
      <c r="C6" s="1010"/>
      <c r="E6" s="1011"/>
      <c r="F6" s="1012"/>
    </row>
    <row r="7" spans="1:14" ht="15.75" thickBot="1">
      <c r="A7" s="1013" t="s">
        <v>328</v>
      </c>
      <c r="B7" s="1014" t="s">
        <v>329</v>
      </c>
      <c r="C7" s="1015" t="s">
        <v>330</v>
      </c>
      <c r="D7" s="1015" t="s">
        <v>331</v>
      </c>
      <c r="E7" s="1015" t="s">
        <v>332</v>
      </c>
      <c r="F7" s="1015" t="s">
        <v>333</v>
      </c>
      <c r="G7" s="1015" t="s">
        <v>334</v>
      </c>
      <c r="H7" s="1015" t="s">
        <v>335</v>
      </c>
      <c r="I7" s="1015" t="s">
        <v>336</v>
      </c>
      <c r="J7" s="1015" t="s">
        <v>337</v>
      </c>
      <c r="K7" s="1015" t="s">
        <v>338</v>
      </c>
      <c r="L7" s="1015" t="s">
        <v>339</v>
      </c>
      <c r="M7" s="1016" t="s">
        <v>340</v>
      </c>
    </row>
    <row r="8" spans="1:14" ht="16.5" thickBot="1">
      <c r="A8" s="1017" t="s">
        <v>341</v>
      </c>
      <c r="B8" s="1018"/>
      <c r="C8" s="1018"/>
      <c r="D8" s="1018"/>
      <c r="E8" s="1018"/>
      <c r="F8" s="1018"/>
      <c r="G8" s="1018"/>
      <c r="H8" s="1018"/>
      <c r="I8" s="1018"/>
      <c r="J8" s="1018"/>
      <c r="K8" s="1018"/>
      <c r="L8" s="1018"/>
      <c r="M8" s="1019"/>
    </row>
    <row r="9" spans="1:14" ht="15.75">
      <c r="A9" s="1208" t="s">
        <v>342</v>
      </c>
      <c r="B9" s="1209">
        <v>10065.14920330695</v>
      </c>
      <c r="C9" s="1210">
        <v>10080.396827870052</v>
      </c>
      <c r="D9" s="1210">
        <v>10168.392423032492</v>
      </c>
      <c r="E9" s="1210">
        <v>10383.660897394942</v>
      </c>
      <c r="F9" s="1210">
        <v>10601.02602540495</v>
      </c>
      <c r="G9" s="1210">
        <v>10681.538024962125</v>
      </c>
      <c r="H9" s="1210">
        <v>10293.315596828763</v>
      </c>
      <c r="I9" s="1210">
        <v>10595.183348072431</v>
      </c>
      <c r="J9" s="1210">
        <v>10984.585741483217</v>
      </c>
      <c r="K9" s="1210">
        <v>10966.946248088372</v>
      </c>
      <c r="L9" s="1210">
        <v>11097.939953548594</v>
      </c>
      <c r="M9" s="1211">
        <v>11146.365363995808</v>
      </c>
    </row>
    <row r="10" spans="1:14" ht="15.75">
      <c r="A10" s="1020" t="s">
        <v>343</v>
      </c>
      <c r="B10" s="1077">
        <v>11132.805994345952</v>
      </c>
      <c r="C10" s="1078">
        <v>11233.336791819034</v>
      </c>
      <c r="D10" s="1078">
        <v>11549.323679081062</v>
      </c>
      <c r="E10" s="1078">
        <v>11779.076383839585</v>
      </c>
      <c r="F10" s="1078">
        <v>11597.36140191531</v>
      </c>
      <c r="G10" s="1078">
        <v>11706.808799822491</v>
      </c>
      <c r="H10" s="1078">
        <v>11199.573228816986</v>
      </c>
      <c r="I10" s="1078">
        <v>11073.620546924885</v>
      </c>
      <c r="J10" s="1078">
        <v>10919.998910676999</v>
      </c>
      <c r="K10" s="1078">
        <v>11083.771594849599</v>
      </c>
      <c r="L10" s="1078">
        <v>10697.446356089269</v>
      </c>
      <c r="M10" s="1079">
        <v>10922.845842494447</v>
      </c>
    </row>
    <row r="11" spans="1:14" ht="15.75">
      <c r="A11" s="1057" t="s">
        <v>344</v>
      </c>
      <c r="B11" s="1080">
        <v>10779.101139240223</v>
      </c>
      <c r="C11" s="1081">
        <v>10525.243839466166</v>
      </c>
      <c r="D11" s="1081">
        <v>10838.862022210526</v>
      </c>
      <c r="E11" s="1081">
        <v>10900.833594134192</v>
      </c>
      <c r="F11" s="1081">
        <v>10972.865021548203</v>
      </c>
      <c r="G11" s="1081">
        <v>10778.598012388826</v>
      </c>
      <c r="H11" s="1081">
        <v>10178.357608292003</v>
      </c>
      <c r="I11" s="1081">
        <v>10258.950000000001</v>
      </c>
      <c r="J11" s="1081">
        <v>10307.35</v>
      </c>
      <c r="K11" s="1081">
        <v>10339.77</v>
      </c>
      <c r="L11" s="1081">
        <v>10345.82</v>
      </c>
      <c r="M11" s="1082">
        <v>10371.826999999999</v>
      </c>
    </row>
    <row r="12" spans="1:14" ht="15.75">
      <c r="A12" s="1057">
        <v>2020</v>
      </c>
      <c r="B12" s="1080">
        <v>10388.681</v>
      </c>
      <c r="C12" s="1081">
        <v>10670.97</v>
      </c>
      <c r="D12" s="1081">
        <v>10665.460999999999</v>
      </c>
      <c r="E12" s="1081">
        <v>9957.9719999999998</v>
      </c>
      <c r="F12" s="1081">
        <v>9862.2099999999991</v>
      </c>
      <c r="G12" s="1081">
        <v>10291.19</v>
      </c>
      <c r="H12" s="1081">
        <v>10302.44</v>
      </c>
      <c r="I12" s="1081">
        <v>10213</v>
      </c>
      <c r="J12" s="1081">
        <v>10437</v>
      </c>
      <c r="K12" s="1081">
        <v>10396.290000000001</v>
      </c>
      <c r="L12" s="1081">
        <v>10067</v>
      </c>
      <c r="M12" s="1082">
        <v>10319.477999999999</v>
      </c>
    </row>
    <row r="13" spans="1:14" ht="16.5" thickBot="1">
      <c r="A13" s="1021">
        <v>2021</v>
      </c>
      <c r="B13" s="1083">
        <v>10398</v>
      </c>
      <c r="C13" s="1084">
        <v>10453.127</v>
      </c>
      <c r="D13" s="1084">
        <v>10670.55</v>
      </c>
      <c r="E13" s="1084">
        <v>10847</v>
      </c>
      <c r="F13" s="1084"/>
      <c r="G13" s="1084"/>
      <c r="H13" s="1084"/>
      <c r="I13" s="1084"/>
      <c r="J13" s="1085"/>
      <c r="K13" s="1084"/>
      <c r="L13" s="1084"/>
      <c r="M13" s="1086"/>
    </row>
    <row r="15" spans="1:14" ht="16.5" thickBot="1">
      <c r="A15" s="1017" t="s">
        <v>345</v>
      </c>
      <c r="B15" s="1018"/>
      <c r="C15" s="1018"/>
      <c r="D15" s="1018"/>
      <c r="E15" s="1018"/>
      <c r="F15" s="1018"/>
      <c r="G15" s="1018"/>
      <c r="H15" s="1018"/>
      <c r="I15" s="1018"/>
      <c r="J15" s="1018"/>
      <c r="K15" s="1018"/>
      <c r="L15" s="1018"/>
      <c r="M15" s="1019"/>
    </row>
    <row r="16" spans="1:14" ht="15.75">
      <c r="A16" s="1208" t="s">
        <v>342</v>
      </c>
      <c r="B16" s="1209">
        <v>13077.710337994744</v>
      </c>
      <c r="C16" s="1210">
        <v>12903.073525758837</v>
      </c>
      <c r="D16" s="1210">
        <v>12698.931145933877</v>
      </c>
      <c r="E16" s="1210">
        <v>12657.588856436963</v>
      </c>
      <c r="F16" s="1210">
        <v>12717.112689021023</v>
      </c>
      <c r="G16" s="1210">
        <v>12734.575070390658</v>
      </c>
      <c r="H16" s="1210">
        <v>12584.73701594032</v>
      </c>
      <c r="I16" s="1210">
        <v>12999.206672696655</v>
      </c>
      <c r="J16" s="1210">
        <v>13326.129323653522</v>
      </c>
      <c r="K16" s="1210">
        <v>13558.078274143218</v>
      </c>
      <c r="L16" s="1210">
        <v>13767.296305638371</v>
      </c>
      <c r="M16" s="1211">
        <v>13967.765524559227</v>
      </c>
    </row>
    <row r="17" spans="1:14" ht="15.75">
      <c r="A17" s="1020" t="s">
        <v>343</v>
      </c>
      <c r="B17" s="1077">
        <v>13863.291293383541</v>
      </c>
      <c r="C17" s="1078">
        <v>13743.276622380532</v>
      </c>
      <c r="D17" s="1078">
        <v>13723.137993721932</v>
      </c>
      <c r="E17" s="1078">
        <v>13676.483392698095</v>
      </c>
      <c r="F17" s="1078">
        <v>13897.183799781353</v>
      </c>
      <c r="G17" s="1078">
        <v>13819.293352302531</v>
      </c>
      <c r="H17" s="1078">
        <v>13646.185847959312</v>
      </c>
      <c r="I17" s="1078">
        <v>13665.272297680553</v>
      </c>
      <c r="J17" s="1078">
        <v>13574.108658165709</v>
      </c>
      <c r="K17" s="1078">
        <v>13788.120289112323</v>
      </c>
      <c r="L17" s="1078">
        <v>13662.087019707555</v>
      </c>
      <c r="M17" s="1079">
        <v>13626.144742652335</v>
      </c>
    </row>
    <row r="18" spans="1:14" ht="15.75">
      <c r="A18" s="1057" t="s">
        <v>344</v>
      </c>
      <c r="B18" s="1080">
        <v>13645.090499529209</v>
      </c>
      <c r="C18" s="1081">
        <v>13282.733991297373</v>
      </c>
      <c r="D18" s="1081">
        <v>13143.170864206666</v>
      </c>
      <c r="E18" s="1081">
        <v>12928.022364758031</v>
      </c>
      <c r="F18" s="1081">
        <v>12944.684877391548</v>
      </c>
      <c r="G18" s="1081">
        <v>12448.358236205486</v>
      </c>
      <c r="H18" s="1081">
        <v>12124.260986050436</v>
      </c>
      <c r="I18" s="1081">
        <v>12505.99</v>
      </c>
      <c r="J18" s="1081">
        <v>12412.7</v>
      </c>
      <c r="K18" s="1081">
        <v>12447.57</v>
      </c>
      <c r="L18" s="1081">
        <v>12852.25</v>
      </c>
      <c r="M18" s="1082">
        <v>12965.558000000001</v>
      </c>
    </row>
    <row r="19" spans="1:14" ht="15.75">
      <c r="A19" s="1057">
        <v>2020</v>
      </c>
      <c r="B19" s="1080">
        <v>12890.187</v>
      </c>
      <c r="C19" s="1081">
        <v>12798.79</v>
      </c>
      <c r="D19" s="1081">
        <v>12923.992</v>
      </c>
      <c r="E19" s="1081">
        <v>12783.698</v>
      </c>
      <c r="F19" s="1081">
        <v>12556.07</v>
      </c>
      <c r="G19" s="1081">
        <v>12505.63</v>
      </c>
      <c r="H19" s="1081">
        <v>12371</v>
      </c>
      <c r="I19" s="1081">
        <v>12752</v>
      </c>
      <c r="J19" s="1081">
        <v>13005</v>
      </c>
      <c r="K19" s="1081">
        <v>13157.57</v>
      </c>
      <c r="L19" s="1081">
        <v>13347.61</v>
      </c>
      <c r="M19" s="1082">
        <v>13744.629000000001</v>
      </c>
    </row>
    <row r="20" spans="1:14" ht="16.5" thickBot="1">
      <c r="A20" s="1021">
        <v>2021</v>
      </c>
      <c r="B20" s="1083">
        <v>13694</v>
      </c>
      <c r="C20" s="1084">
        <v>13743.79</v>
      </c>
      <c r="D20" s="1084">
        <v>13486.798000000001</v>
      </c>
      <c r="E20" s="1084">
        <v>13623</v>
      </c>
      <c r="F20" s="1084"/>
      <c r="G20" s="1084"/>
      <c r="H20" s="1084"/>
      <c r="I20" s="1084"/>
      <c r="J20" s="1085"/>
      <c r="K20" s="1084"/>
      <c r="L20" s="1084"/>
      <c r="M20" s="1086"/>
    </row>
    <row r="23" spans="1:14" ht="15.75">
      <c r="A23" s="1608" t="s">
        <v>398</v>
      </c>
      <c r="B23" s="1608"/>
      <c r="C23" s="1608"/>
      <c r="D23" s="1608"/>
      <c r="E23" s="1608"/>
      <c r="F23" s="1608"/>
      <c r="G23" s="1608"/>
      <c r="H23" s="1608"/>
      <c r="I23" s="1608"/>
      <c r="J23" s="1608"/>
      <c r="K23" s="1608"/>
      <c r="L23" s="1608"/>
      <c r="M23" s="1608"/>
      <c r="N23" s="1608"/>
    </row>
    <row r="24" spans="1:14" ht="13.5" thickBot="1"/>
    <row r="25" spans="1:14" ht="15.75" thickBot="1">
      <c r="A25" s="1013" t="s">
        <v>328</v>
      </c>
      <c r="B25" s="1014" t="s">
        <v>329</v>
      </c>
      <c r="C25" s="1015" t="s">
        <v>330</v>
      </c>
      <c r="D25" s="1015" t="s">
        <v>331</v>
      </c>
      <c r="E25" s="1015" t="s">
        <v>332</v>
      </c>
      <c r="F25" s="1015" t="s">
        <v>333</v>
      </c>
      <c r="G25" s="1015" t="s">
        <v>334</v>
      </c>
      <c r="H25" s="1015" t="s">
        <v>335</v>
      </c>
      <c r="I25" s="1015" t="s">
        <v>336</v>
      </c>
      <c r="J25" s="1015" t="s">
        <v>337</v>
      </c>
      <c r="K25" s="1015" t="s">
        <v>338</v>
      </c>
      <c r="L25" s="1015" t="s">
        <v>339</v>
      </c>
      <c r="M25" s="1016" t="s">
        <v>340</v>
      </c>
    </row>
    <row r="26" spans="1:14" ht="16.5" thickBot="1">
      <c r="A26" s="1023" t="s">
        <v>346</v>
      </c>
      <c r="B26" s="1024"/>
      <c r="C26" s="1024"/>
      <c r="D26" s="1024"/>
      <c r="E26" s="1024"/>
      <c r="F26" s="1024"/>
      <c r="G26" s="1024"/>
      <c r="H26" s="1024"/>
      <c r="I26" s="1024"/>
      <c r="J26" s="1024"/>
      <c r="K26" s="1024"/>
      <c r="L26" s="1024"/>
      <c r="M26" s="1025"/>
    </row>
    <row r="27" spans="1:14" ht="15.75">
      <c r="A27" s="1022" t="s">
        <v>342</v>
      </c>
      <c r="B27" s="1074">
        <v>27851.705456255884</v>
      </c>
      <c r="C27" s="1075">
        <v>27123.64730249999</v>
      </c>
      <c r="D27" s="1075">
        <v>26582.674622279141</v>
      </c>
      <c r="E27" s="1075">
        <v>27784.630848493467</v>
      </c>
      <c r="F27" s="1075">
        <v>29598.213320045077</v>
      </c>
      <c r="G27" s="1075">
        <v>28787.621133339711</v>
      </c>
      <c r="H27" s="1075">
        <v>29300.536472176766</v>
      </c>
      <c r="I27" s="1075">
        <v>30504.441266437731</v>
      </c>
      <c r="J27" s="1075">
        <v>30498.821648031102</v>
      </c>
      <c r="K27" s="1075">
        <v>28648.548081830173</v>
      </c>
      <c r="L27" s="1075">
        <v>27467.131642772347</v>
      </c>
      <c r="M27" s="1076">
        <v>27778.199839529283</v>
      </c>
    </row>
    <row r="28" spans="1:14" ht="15.75">
      <c r="A28" s="1020" t="s">
        <v>343</v>
      </c>
      <c r="B28" s="1077">
        <v>25833.94075375775</v>
      </c>
      <c r="C28" s="1078">
        <v>25340.374581887783</v>
      </c>
      <c r="D28" s="1078">
        <v>26641.953903275295</v>
      </c>
      <c r="E28" s="1078">
        <v>26658.495362448899</v>
      </c>
      <c r="F28" s="1078">
        <v>28853.883794903919</v>
      </c>
      <c r="G28" s="1078">
        <v>29543.034993483714</v>
      </c>
      <c r="H28" s="1078">
        <v>28801.681986809574</v>
      </c>
      <c r="I28" s="1078">
        <v>28392.787205244891</v>
      </c>
      <c r="J28" s="1078">
        <v>28466.022011387158</v>
      </c>
      <c r="K28" s="1078">
        <v>27616.704977122507</v>
      </c>
      <c r="L28" s="1078">
        <v>26839.808929233062</v>
      </c>
      <c r="M28" s="1079">
        <v>27141.214844955597</v>
      </c>
    </row>
    <row r="29" spans="1:14" ht="15.75">
      <c r="A29" s="1057" t="s">
        <v>344</v>
      </c>
      <c r="B29" s="1080">
        <v>25776.336953005964</v>
      </c>
      <c r="C29" s="1081">
        <v>23649.071175292673</v>
      </c>
      <c r="D29" s="1081">
        <v>24244.69587026758</v>
      </c>
      <c r="E29" s="1081">
        <v>25502.655897270379</v>
      </c>
      <c r="F29" s="1081">
        <v>25923.582065295945</v>
      </c>
      <c r="G29" s="1081">
        <v>27055.720758505297</v>
      </c>
      <c r="H29" s="1081">
        <v>29655.713761194031</v>
      </c>
      <c r="I29" s="1081">
        <v>30642.32</v>
      </c>
      <c r="J29" s="1081">
        <v>30399.279999999999</v>
      </c>
      <c r="K29" s="1081">
        <v>31237.96</v>
      </c>
      <c r="L29" s="1081">
        <v>24570.28</v>
      </c>
      <c r="M29" s="1082">
        <v>24086.651999999998</v>
      </c>
    </row>
    <row r="30" spans="1:14" ht="15.75">
      <c r="A30" s="1057">
        <v>2020</v>
      </c>
      <c r="B30" s="1080">
        <v>24209.279999999999</v>
      </c>
      <c r="C30" s="1081">
        <v>23642.53</v>
      </c>
      <c r="D30" s="1081">
        <v>20911.437000000002</v>
      </c>
      <c r="E30" s="1081">
        <v>17388.701000000001</v>
      </c>
      <c r="F30" s="1081">
        <v>18760.21</v>
      </c>
      <c r="G30" s="1081">
        <v>26428.68</v>
      </c>
      <c r="H30" s="1081">
        <v>26919</v>
      </c>
      <c r="I30" s="1081">
        <v>30003</v>
      </c>
      <c r="J30" s="1081">
        <v>29393</v>
      </c>
      <c r="K30" s="1081">
        <v>24818.12</v>
      </c>
      <c r="L30" s="1081">
        <v>20329.59</v>
      </c>
      <c r="M30" s="1082">
        <v>25794</v>
      </c>
    </row>
    <row r="31" spans="1:14" ht="16.5" thickBot="1">
      <c r="A31" s="1021">
        <v>2021</v>
      </c>
      <c r="B31" s="1083">
        <v>26085</v>
      </c>
      <c r="C31" s="1084">
        <v>23426.741999999998</v>
      </c>
      <c r="D31" s="1084">
        <v>31132.74</v>
      </c>
      <c r="E31" s="1084">
        <v>29199.13</v>
      </c>
      <c r="F31" s="1084"/>
      <c r="G31" s="1084"/>
      <c r="H31" s="1084"/>
      <c r="I31" s="1084"/>
      <c r="J31" s="1085"/>
      <c r="K31" s="1084"/>
      <c r="L31" s="1084"/>
      <c r="M31" s="1086"/>
    </row>
    <row r="32" spans="1:14" ht="16.5" thickBot="1">
      <c r="A32" s="1017" t="s">
        <v>349</v>
      </c>
      <c r="B32" s="1018"/>
      <c r="C32" s="1018"/>
      <c r="D32" s="1018"/>
      <c r="E32" s="1018"/>
      <c r="F32" s="1018"/>
      <c r="G32" s="1018"/>
      <c r="H32" s="1018"/>
      <c r="I32" s="1018"/>
      <c r="J32" s="1018"/>
      <c r="K32" s="1018"/>
      <c r="L32" s="1018"/>
      <c r="M32" s="1019"/>
    </row>
    <row r="33" spans="1:13" ht="15.75">
      <c r="A33" s="1208" t="s">
        <v>342</v>
      </c>
      <c r="B33" s="1209">
        <v>21663.966949699432</v>
      </c>
      <c r="C33" s="1210">
        <v>21525.397673001702</v>
      </c>
      <c r="D33" s="1210">
        <v>21115.733438107225</v>
      </c>
      <c r="E33" s="1210">
        <v>21302.128362253105</v>
      </c>
      <c r="F33" s="1210">
        <v>21200.291742224468</v>
      </c>
      <c r="G33" s="1210">
        <v>20822.118697379927</v>
      </c>
      <c r="H33" s="1210">
        <v>20206.889065246851</v>
      </c>
      <c r="I33" s="1210">
        <v>20948.119652057965</v>
      </c>
      <c r="J33" s="1210">
        <v>21116.098043152244</v>
      </c>
      <c r="K33" s="1210">
        <v>21873.281641223013</v>
      </c>
      <c r="L33" s="1210">
        <v>21354.087891290288</v>
      </c>
      <c r="M33" s="1211">
        <v>22297.314513329471</v>
      </c>
    </row>
    <row r="34" spans="1:13" ht="15.75">
      <c r="A34" s="1020" t="s">
        <v>343</v>
      </c>
      <c r="B34" s="1077">
        <v>21402.312901691836</v>
      </c>
      <c r="C34" s="1078">
        <v>21211.519078437537</v>
      </c>
      <c r="D34" s="1078">
        <v>21982.387355191033</v>
      </c>
      <c r="E34" s="1078">
        <v>21460.556994517105</v>
      </c>
      <c r="F34" s="1078">
        <v>22185.677427629282</v>
      </c>
      <c r="G34" s="1078">
        <v>21834.028071648627</v>
      </c>
      <c r="H34" s="1078">
        <v>21564.632920196203</v>
      </c>
      <c r="I34" s="1078">
        <v>21295.617981644409</v>
      </c>
      <c r="J34" s="1078">
        <v>20755.561440894948</v>
      </c>
      <c r="K34" s="1078">
        <v>20670.700563797891</v>
      </c>
      <c r="L34" s="1078">
        <v>21400.192230924309</v>
      </c>
      <c r="M34" s="1079">
        <v>22220.298261284093</v>
      </c>
    </row>
    <row r="35" spans="1:13" ht="15.75">
      <c r="A35" s="1057" t="s">
        <v>344</v>
      </c>
      <c r="B35" s="1080">
        <v>21710.465139517379</v>
      </c>
      <c r="C35" s="1081">
        <v>21462.727974698573</v>
      </c>
      <c r="D35" s="1081">
        <v>21517.060154219016</v>
      </c>
      <c r="E35" s="1081">
        <v>21946.164324302244</v>
      </c>
      <c r="F35" s="1081">
        <v>21378.921701744526</v>
      </c>
      <c r="G35" s="1081">
        <v>21331.314775808616</v>
      </c>
      <c r="H35" s="1081">
        <v>20629.234211361087</v>
      </c>
      <c r="I35" s="1081">
        <v>22365.58</v>
      </c>
      <c r="J35" s="1081">
        <v>22334.37</v>
      </c>
      <c r="K35" s="1081">
        <v>21397.7</v>
      </c>
      <c r="L35" s="1081">
        <v>21495.15</v>
      </c>
      <c r="M35" s="1082">
        <v>21850.143</v>
      </c>
    </row>
    <row r="36" spans="1:13" ht="15.75">
      <c r="A36" s="1057">
        <v>2020</v>
      </c>
      <c r="B36" s="1080">
        <v>21970.524000000001</v>
      </c>
      <c r="C36" s="1081">
        <v>22113.47</v>
      </c>
      <c r="D36" s="1081">
        <v>22176.83</v>
      </c>
      <c r="E36" s="1081">
        <v>22601.621999999999</v>
      </c>
      <c r="F36" s="1081">
        <v>21531.78</v>
      </c>
      <c r="G36" s="1081">
        <v>22298.91</v>
      </c>
      <c r="H36" s="1081">
        <v>22148</v>
      </c>
      <c r="I36" s="1081">
        <v>21174</v>
      </c>
      <c r="J36" s="1081">
        <v>21958.95</v>
      </c>
      <c r="K36" s="1081">
        <v>22332.32</v>
      </c>
      <c r="L36" s="1081">
        <v>22496.45</v>
      </c>
      <c r="M36" s="1082">
        <v>24268.09</v>
      </c>
    </row>
    <row r="37" spans="1:13" ht="16.5" thickBot="1">
      <c r="A37" s="1021">
        <v>2021</v>
      </c>
      <c r="B37" s="1083">
        <v>23537</v>
      </c>
      <c r="C37" s="1084">
        <v>23987.297999999999</v>
      </c>
      <c r="D37" s="1084">
        <v>25008.2</v>
      </c>
      <c r="E37" s="1084">
        <v>25529.7</v>
      </c>
      <c r="F37" s="1084"/>
      <c r="G37" s="1084"/>
      <c r="H37" s="1084"/>
      <c r="I37" s="1084"/>
      <c r="J37" s="1085"/>
      <c r="K37" s="1084"/>
      <c r="L37" s="1084"/>
      <c r="M37" s="1086"/>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26" sqref="Z2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8"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2" t="s">
        <v>86</v>
      </c>
      <c r="B1" s="1432"/>
      <c r="C1" s="1432"/>
      <c r="D1" s="1432"/>
      <c r="E1" s="1432"/>
      <c r="F1" s="1432"/>
      <c r="G1" s="1432"/>
      <c r="H1" s="1432"/>
      <c r="I1" s="1432"/>
      <c r="J1" s="1432"/>
      <c r="K1" s="117"/>
    </row>
    <row r="2" spans="1:11" ht="19.5" thickBot="1">
      <c r="A2" s="1446" t="s">
        <v>311</v>
      </c>
      <c r="B2" s="1447"/>
      <c r="C2" s="1447"/>
      <c r="D2" s="1447"/>
      <c r="E2" s="1447"/>
      <c r="F2" s="1447"/>
      <c r="G2" s="1447"/>
      <c r="H2" s="1447"/>
      <c r="I2" s="1447"/>
      <c r="J2" s="1448"/>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4" t="s">
        <v>84</v>
      </c>
      <c r="E4" s="751" t="s">
        <v>91</v>
      </c>
      <c r="F4" s="752" t="s">
        <v>77</v>
      </c>
      <c r="G4" s="753" t="s">
        <v>69</v>
      </c>
      <c r="H4" s="754" t="s">
        <v>92</v>
      </c>
      <c r="I4" s="120" t="s">
        <v>70</v>
      </c>
      <c r="J4" s="755" t="s">
        <v>91</v>
      </c>
    </row>
    <row r="5" spans="1:11" ht="14.25" thickBot="1">
      <c r="A5" s="121"/>
      <c r="B5" s="1124" t="s">
        <v>505</v>
      </c>
      <c r="C5" s="1125" t="s">
        <v>505</v>
      </c>
      <c r="D5" s="1125" t="s">
        <v>505</v>
      </c>
      <c r="E5" s="756" t="s">
        <v>70</v>
      </c>
      <c r="F5" s="854" t="s">
        <v>505</v>
      </c>
      <c r="G5" s="757" t="s">
        <v>93</v>
      </c>
      <c r="H5" s="758" t="s">
        <v>89</v>
      </c>
      <c r="I5" s="854" t="s">
        <v>505</v>
      </c>
      <c r="J5" s="759" t="s">
        <v>79</v>
      </c>
    </row>
    <row r="6" spans="1:11" ht="16.5" thickBot="1">
      <c r="A6" s="1026" t="s">
        <v>306</v>
      </c>
      <c r="B6" s="1027"/>
      <c r="C6" s="1027"/>
      <c r="D6" s="1027"/>
      <c r="E6" s="1027"/>
      <c r="F6" s="1027"/>
      <c r="G6" s="1027"/>
      <c r="H6" s="1027"/>
      <c r="I6" s="760"/>
      <c r="J6" s="761"/>
    </row>
    <row r="7" spans="1:11" ht="15.75" thickBot="1">
      <c r="A7" s="1133" t="s">
        <v>22</v>
      </c>
      <c r="B7" s="1126">
        <v>7.1552791450134077</v>
      </c>
      <c r="C7" s="762">
        <v>13813.280202728585</v>
      </c>
      <c r="D7" s="763">
        <v>14089.545806783157</v>
      </c>
      <c r="E7" s="764">
        <v>-0.2998185802711606</v>
      </c>
      <c r="F7" s="765">
        <v>327.53180881747005</v>
      </c>
      <c r="G7" s="764">
        <v>-1.4276857126087699</v>
      </c>
      <c r="H7" s="764">
        <v>-17.38341087030523</v>
      </c>
      <c r="I7" s="764">
        <v>100</v>
      </c>
      <c r="J7" s="766" t="s">
        <v>23</v>
      </c>
    </row>
    <row r="8" spans="1:11" ht="15">
      <c r="A8" s="1134" t="s">
        <v>102</v>
      </c>
      <c r="B8" s="1127" t="s">
        <v>228</v>
      </c>
      <c r="C8" s="767" t="s">
        <v>228</v>
      </c>
      <c r="D8" s="768" t="s">
        <v>228</v>
      </c>
      <c r="E8" s="769" t="s">
        <v>99</v>
      </c>
      <c r="F8" s="770" t="s">
        <v>228</v>
      </c>
      <c r="G8" s="771" t="s">
        <v>99</v>
      </c>
      <c r="H8" s="771" t="s">
        <v>99</v>
      </c>
      <c r="I8" s="771">
        <v>0.13734377145996429</v>
      </c>
      <c r="J8" s="772" t="s">
        <v>99</v>
      </c>
    </row>
    <row r="9" spans="1:11" ht="15">
      <c r="A9" s="1135" t="s">
        <v>103</v>
      </c>
      <c r="B9" s="1128">
        <v>7.6870178752396798</v>
      </c>
      <c r="C9" s="773">
        <v>14422.172373808029</v>
      </c>
      <c r="D9" s="774">
        <v>14710.615821284189</v>
      </c>
      <c r="E9" s="775">
        <v>-0.93653158353447785</v>
      </c>
      <c r="F9" s="776">
        <v>352.64944367176633</v>
      </c>
      <c r="G9" s="777">
        <v>-1.8200996753307288</v>
      </c>
      <c r="H9" s="777">
        <v>-21.485121485121486</v>
      </c>
      <c r="I9" s="777">
        <v>39.500068671885728</v>
      </c>
      <c r="J9" s="778">
        <v>-2.0635305565268425</v>
      </c>
    </row>
    <row r="10" spans="1:11" ht="15">
      <c r="A10" s="1135" t="s">
        <v>104</v>
      </c>
      <c r="B10" s="1128">
        <v>7.6705036005854907</v>
      </c>
      <c r="C10" s="773">
        <v>14391.188744062834</v>
      </c>
      <c r="D10" s="774">
        <v>14679.012518944091</v>
      </c>
      <c r="E10" s="775">
        <v>-3.6784086219813009E-2</v>
      </c>
      <c r="F10" s="776">
        <v>394.90642002176281</v>
      </c>
      <c r="G10" s="777">
        <v>0.34678938758048417</v>
      </c>
      <c r="H10" s="777">
        <v>-18.887908208296558</v>
      </c>
      <c r="I10" s="777">
        <v>12.621892597170719</v>
      </c>
      <c r="J10" s="778">
        <v>-0.23411557257851534</v>
      </c>
    </row>
    <row r="11" spans="1:11" ht="15">
      <c r="A11" s="1135" t="s">
        <v>105</v>
      </c>
      <c r="B11" s="1129" t="s">
        <v>99</v>
      </c>
      <c r="C11" s="773" t="s">
        <v>99</v>
      </c>
      <c r="D11" s="774" t="s">
        <v>99</v>
      </c>
      <c r="E11" s="775" t="s">
        <v>99</v>
      </c>
      <c r="F11" s="776" t="s">
        <v>99</v>
      </c>
      <c r="G11" s="777" t="s">
        <v>99</v>
      </c>
      <c r="H11" s="777" t="s">
        <v>99</v>
      </c>
      <c r="I11" s="777" t="s">
        <v>99</v>
      </c>
      <c r="J11" s="778" t="s">
        <v>99</v>
      </c>
    </row>
    <row r="12" spans="1:11" ht="15">
      <c r="A12" s="1135" t="s">
        <v>97</v>
      </c>
      <c r="B12" s="1128">
        <v>5.7398885747433352</v>
      </c>
      <c r="C12" s="773">
        <v>11786.218839308696</v>
      </c>
      <c r="D12" s="774">
        <v>12021.943216094871</v>
      </c>
      <c r="E12" s="775">
        <v>-1.4207851396064302</v>
      </c>
      <c r="F12" s="776">
        <v>283.79839999999996</v>
      </c>
      <c r="G12" s="777">
        <v>-0.64670195526944541</v>
      </c>
      <c r="H12" s="777">
        <v>-19.50321987120515</v>
      </c>
      <c r="I12" s="777">
        <v>24.035160005493751</v>
      </c>
      <c r="J12" s="778">
        <v>-0.63294393187150533</v>
      </c>
    </row>
    <row r="13" spans="1:11" ht="15.75" thickBot="1">
      <c r="A13" s="1136" t="s">
        <v>106</v>
      </c>
      <c r="B13" s="1130">
        <v>7.3446857169478879</v>
      </c>
      <c r="C13" s="779">
        <v>14178.929955497853</v>
      </c>
      <c r="D13" s="780">
        <v>14462.50855460781</v>
      </c>
      <c r="E13" s="781">
        <v>2.2035782478002859</v>
      </c>
      <c r="F13" s="782">
        <v>294.79895712630361</v>
      </c>
      <c r="G13" s="783">
        <v>-0.4663984703032994</v>
      </c>
      <c r="H13" s="783">
        <v>-5.9912854030501093</v>
      </c>
      <c r="I13" s="783">
        <v>23.705534953989837</v>
      </c>
      <c r="J13" s="784">
        <v>2.8726744070705124</v>
      </c>
    </row>
    <row r="14" spans="1:11" ht="16.5" thickBot="1">
      <c r="A14" s="1026" t="s">
        <v>303</v>
      </c>
      <c r="B14" s="1027"/>
      <c r="C14" s="1027"/>
      <c r="D14" s="1027"/>
      <c r="E14" s="1027"/>
      <c r="F14" s="1027"/>
      <c r="G14" s="1027"/>
      <c r="H14" s="1027"/>
      <c r="I14" s="760"/>
      <c r="J14" s="761"/>
    </row>
    <row r="15" spans="1:11" ht="15.75" thickBot="1">
      <c r="A15" s="1133" t="s">
        <v>22</v>
      </c>
      <c r="B15" s="1131">
        <v>6.9432802565821801</v>
      </c>
      <c r="C15" s="785">
        <v>13404.015939347839</v>
      </c>
      <c r="D15" s="786">
        <v>13672.096258134796</v>
      </c>
      <c r="E15" s="764">
        <v>-1.0155607724190543</v>
      </c>
      <c r="F15" s="764">
        <v>321.23763622409825</v>
      </c>
      <c r="G15" s="764">
        <v>-0.7270223424118708</v>
      </c>
      <c r="H15" s="764">
        <v>-16.836864947664029</v>
      </c>
      <c r="I15" s="764">
        <v>100</v>
      </c>
      <c r="J15" s="766" t="s">
        <v>23</v>
      </c>
    </row>
    <row r="16" spans="1:11" ht="15">
      <c r="A16" s="1134" t="s">
        <v>102</v>
      </c>
      <c r="B16" s="1127">
        <v>7.6894068642039217</v>
      </c>
      <c r="C16" s="767">
        <v>14266.060972549019</v>
      </c>
      <c r="D16" s="768">
        <v>14551.382192000001</v>
      </c>
      <c r="E16" s="769">
        <v>6.9652197761597261</v>
      </c>
      <c r="F16" s="770">
        <v>277.78888888888889</v>
      </c>
      <c r="G16" s="771">
        <v>17.782017760817851</v>
      </c>
      <c r="H16" s="771">
        <v>-25</v>
      </c>
      <c r="I16" s="787">
        <v>0.13814274750575595</v>
      </c>
      <c r="J16" s="772">
        <v>-1.5035705391869797E-2</v>
      </c>
    </row>
    <row r="17" spans="1:10" ht="15">
      <c r="A17" s="1135" t="s">
        <v>103</v>
      </c>
      <c r="B17" s="1128">
        <v>7.6335349298443385</v>
      </c>
      <c r="C17" s="773">
        <v>14321.829136668552</v>
      </c>
      <c r="D17" s="774">
        <v>14608.265719401923</v>
      </c>
      <c r="E17" s="775">
        <v>-0.33543315063797258</v>
      </c>
      <c r="F17" s="776">
        <v>355.4298186419233</v>
      </c>
      <c r="G17" s="777">
        <v>-0.13411618842779127</v>
      </c>
      <c r="H17" s="777">
        <v>-18.912448700410398</v>
      </c>
      <c r="I17" s="777">
        <v>36.392939370683038</v>
      </c>
      <c r="J17" s="778">
        <v>-0.93154365203843525</v>
      </c>
    </row>
    <row r="18" spans="1:10" ht="15">
      <c r="A18" s="1135" t="s">
        <v>104</v>
      </c>
      <c r="B18" s="1128">
        <v>7.6773157798845935</v>
      </c>
      <c r="C18" s="773">
        <v>14403.969568263776</v>
      </c>
      <c r="D18" s="774">
        <v>14692.048959629052</v>
      </c>
      <c r="E18" s="775">
        <v>-0.7291883353140578</v>
      </c>
      <c r="F18" s="776">
        <v>375.0374291115312</v>
      </c>
      <c r="G18" s="777">
        <v>-0.79409903237341473</v>
      </c>
      <c r="H18" s="777">
        <v>-25.492957746478872</v>
      </c>
      <c r="I18" s="777">
        <v>8.1197237145049872</v>
      </c>
      <c r="J18" s="778">
        <v>-0.9433347486045367</v>
      </c>
    </row>
    <row r="19" spans="1:10" ht="15">
      <c r="A19" s="1135" t="s">
        <v>105</v>
      </c>
      <c r="B19" s="1129" t="s">
        <v>99</v>
      </c>
      <c r="C19" s="773" t="s">
        <v>228</v>
      </c>
      <c r="D19" s="774" t="s">
        <v>228</v>
      </c>
      <c r="E19" s="775" t="s">
        <v>99</v>
      </c>
      <c r="F19" s="776" t="s">
        <v>228</v>
      </c>
      <c r="G19" s="777" t="s">
        <v>99</v>
      </c>
      <c r="H19" s="777" t="s">
        <v>99</v>
      </c>
      <c r="I19" s="777" t="s">
        <v>99</v>
      </c>
      <c r="J19" s="778" t="s">
        <v>99</v>
      </c>
    </row>
    <row r="20" spans="1:10" ht="15">
      <c r="A20" s="1135" t="s">
        <v>97</v>
      </c>
      <c r="B20" s="1128">
        <v>5.645380895255296</v>
      </c>
      <c r="C20" s="773">
        <v>11592.157895801431</v>
      </c>
      <c r="D20" s="774">
        <v>11824.00105371746</v>
      </c>
      <c r="E20" s="775">
        <v>0.22782055497109502</v>
      </c>
      <c r="F20" s="776">
        <v>289.86536286522147</v>
      </c>
      <c r="G20" s="777">
        <v>-0.57821966721468943</v>
      </c>
      <c r="H20" s="777">
        <v>-4.5863309352517989</v>
      </c>
      <c r="I20" s="777">
        <v>32.570990023023796</v>
      </c>
      <c r="J20" s="778">
        <v>4.1819167526638239</v>
      </c>
    </row>
    <row r="21" spans="1:10" ht="15.75" thickBot="1">
      <c r="A21" s="1136" t="s">
        <v>106</v>
      </c>
      <c r="B21" s="1130">
        <v>7.1100690499064356</v>
      </c>
      <c r="C21" s="779">
        <v>13726.002026846401</v>
      </c>
      <c r="D21" s="780">
        <v>14000.52206738333</v>
      </c>
      <c r="E21" s="781">
        <v>-0.67550126901114627</v>
      </c>
      <c r="F21" s="782">
        <v>292.48306342780029</v>
      </c>
      <c r="G21" s="783">
        <v>-4.3234700980699668E-2</v>
      </c>
      <c r="H21" s="783">
        <v>-24.54175152749491</v>
      </c>
      <c r="I21" s="783">
        <v>22.747505755947813</v>
      </c>
      <c r="J21" s="784">
        <v>-2.3227010349635968</v>
      </c>
    </row>
    <row r="22" spans="1:10" ht="16.5" thickBot="1">
      <c r="A22" s="1026" t="s">
        <v>307</v>
      </c>
      <c r="B22" s="1027"/>
      <c r="C22" s="1027"/>
      <c r="D22" s="1027"/>
      <c r="E22" s="1027"/>
      <c r="F22" s="1027"/>
      <c r="G22" s="1027"/>
      <c r="H22" s="1027"/>
      <c r="I22" s="760"/>
      <c r="J22" s="761"/>
    </row>
    <row r="23" spans="1:10" ht="15.75" thickBot="1">
      <c r="A23" s="1133" t="s">
        <v>22</v>
      </c>
      <c r="B23" s="1131">
        <v>6.1665957367469693</v>
      </c>
      <c r="C23" s="785">
        <v>11904.624974414997</v>
      </c>
      <c r="D23" s="786">
        <v>12142.717473903298</v>
      </c>
      <c r="E23" s="764">
        <v>0.25762768413664144</v>
      </c>
      <c r="F23" s="764">
        <v>319.86666666666667</v>
      </c>
      <c r="G23" s="764">
        <v>-0.74394451765954761</v>
      </c>
      <c r="H23" s="764">
        <v>-14.964370546318289</v>
      </c>
      <c r="I23" s="764">
        <v>100</v>
      </c>
      <c r="J23" s="766" t="s">
        <v>23</v>
      </c>
    </row>
    <row r="24" spans="1:10" ht="15">
      <c r="A24" s="1134" t="s">
        <v>102</v>
      </c>
      <c r="B24" s="1132" t="s">
        <v>99</v>
      </c>
      <c r="C24" s="767" t="s">
        <v>99</v>
      </c>
      <c r="D24" s="768" t="s">
        <v>99</v>
      </c>
      <c r="E24" s="769" t="s">
        <v>99</v>
      </c>
      <c r="F24" s="770" t="s">
        <v>99</v>
      </c>
      <c r="G24" s="771" t="s">
        <v>99</v>
      </c>
      <c r="H24" s="787" t="s">
        <v>99</v>
      </c>
      <c r="I24" s="787" t="s">
        <v>99</v>
      </c>
      <c r="J24" s="794" t="s">
        <v>99</v>
      </c>
    </row>
    <row r="25" spans="1:10" ht="15">
      <c r="A25" s="1135" t="s">
        <v>103</v>
      </c>
      <c r="B25" s="1129">
        <v>7.155727047589699</v>
      </c>
      <c r="C25" s="773">
        <v>13425.379076153282</v>
      </c>
      <c r="D25" s="774">
        <v>13693.886657676348</v>
      </c>
      <c r="E25" s="775">
        <v>-0.47624514921076028</v>
      </c>
      <c r="F25" s="776">
        <v>366.09282700421943</v>
      </c>
      <c r="G25" s="777">
        <v>-1.6019749549236715</v>
      </c>
      <c r="H25" s="777">
        <v>10.232558139534884</v>
      </c>
      <c r="I25" s="983">
        <v>22.067039106145252</v>
      </c>
      <c r="J25" s="984">
        <v>5.0440779026614813</v>
      </c>
    </row>
    <row r="26" spans="1:10" ht="15">
      <c r="A26" s="1135" t="s">
        <v>104</v>
      </c>
      <c r="B26" s="1128">
        <v>7.3807820786691716</v>
      </c>
      <c r="C26" s="773">
        <v>13847.621160730152</v>
      </c>
      <c r="D26" s="774">
        <v>14124.573583944755</v>
      </c>
      <c r="E26" s="775">
        <v>-0.61179628929467622</v>
      </c>
      <c r="F26" s="776">
        <v>392.73050847457625</v>
      </c>
      <c r="G26" s="777">
        <v>-5.1356878019174266</v>
      </c>
      <c r="H26" s="777">
        <v>-39.795918367346935</v>
      </c>
      <c r="I26" s="777">
        <v>5.4934823091247669</v>
      </c>
      <c r="J26" s="778">
        <v>-2.2658209371143467</v>
      </c>
    </row>
    <row r="27" spans="1:10" ht="15">
      <c r="A27" s="1135" t="s">
        <v>105</v>
      </c>
      <c r="B27" s="1129" t="s">
        <v>99</v>
      </c>
      <c r="C27" s="773" t="s">
        <v>99</v>
      </c>
      <c r="D27" s="774" t="s">
        <v>99</v>
      </c>
      <c r="E27" s="775" t="s">
        <v>99</v>
      </c>
      <c r="F27" s="776" t="s">
        <v>99</v>
      </c>
      <c r="G27" s="777" t="s">
        <v>99</v>
      </c>
      <c r="H27" s="777" t="s">
        <v>99</v>
      </c>
      <c r="I27" s="777" t="s">
        <v>99</v>
      </c>
      <c r="J27" s="778" t="s">
        <v>99</v>
      </c>
    </row>
    <row r="28" spans="1:10" ht="15">
      <c r="A28" s="1135" t="s">
        <v>97</v>
      </c>
      <c r="B28" s="1129">
        <v>5.1085683433710471</v>
      </c>
      <c r="C28" s="773">
        <v>10489.873395012419</v>
      </c>
      <c r="D28" s="774">
        <v>10699.670862912668</v>
      </c>
      <c r="E28" s="775">
        <v>-1.566018664451035</v>
      </c>
      <c r="F28" s="776">
        <v>298.1493891797557</v>
      </c>
      <c r="G28" s="777">
        <v>-0.69978158234852605</v>
      </c>
      <c r="H28" s="777">
        <v>-20.305980528511821</v>
      </c>
      <c r="I28" s="777">
        <v>53.351955307262564</v>
      </c>
      <c r="J28" s="778">
        <v>-3.5759940197366404</v>
      </c>
    </row>
    <row r="29" spans="1:10" ht="15.75" thickBot="1">
      <c r="A29" s="1136" t="s">
        <v>106</v>
      </c>
      <c r="B29" s="1130">
        <v>6.7009075560982412</v>
      </c>
      <c r="C29" s="779">
        <v>12936.114973162626</v>
      </c>
      <c r="D29" s="780">
        <v>13194.837272625879</v>
      </c>
      <c r="E29" s="781">
        <v>2.8061831058902684</v>
      </c>
      <c r="F29" s="782">
        <v>306.15658536585363</v>
      </c>
      <c r="G29" s="783">
        <v>0.20583394781039985</v>
      </c>
      <c r="H29" s="783">
        <v>-11.255411255411255</v>
      </c>
      <c r="I29" s="783">
        <v>19.087523277467412</v>
      </c>
      <c r="J29" s="784">
        <v>0.79773705418950058</v>
      </c>
    </row>
    <row r="30" spans="1:10" ht="15">
      <c r="A30" s="855"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34" t="s">
        <v>60</v>
      </c>
      <c r="C33" s="1435"/>
      <c r="D33" s="1435"/>
      <c r="E33" s="1435"/>
      <c r="F33" s="1435"/>
      <c r="G33" s="1435"/>
      <c r="H33" s="1436"/>
    </row>
    <row r="34" spans="1:8" ht="15.75">
      <c r="A34" s="607" t="s">
        <v>63</v>
      </c>
      <c r="B34" s="1440" t="s">
        <v>64</v>
      </c>
      <c r="C34" s="1441"/>
      <c r="D34" s="1441"/>
      <c r="E34" s="1441"/>
      <c r="F34" s="1441"/>
      <c r="G34" s="1441"/>
      <c r="H34" s="1442"/>
    </row>
    <row r="35" spans="1:8" ht="15.75">
      <c r="A35" s="604" t="s">
        <v>65</v>
      </c>
      <c r="B35" s="1437" t="s">
        <v>66</v>
      </c>
      <c r="C35" s="1438"/>
      <c r="D35" s="1438"/>
      <c r="E35" s="1438"/>
      <c r="F35" s="1438"/>
      <c r="G35" s="1438"/>
      <c r="H35" s="1439"/>
    </row>
    <row r="36" spans="1:8" ht="16.5" thickBot="1">
      <c r="A36" s="605" t="s">
        <v>67</v>
      </c>
      <c r="B36" s="1443" t="s">
        <v>62</v>
      </c>
      <c r="C36" s="1444"/>
      <c r="D36" s="1444"/>
      <c r="E36" s="1444"/>
      <c r="F36" s="1444"/>
      <c r="G36" s="1444"/>
      <c r="H36" s="1445"/>
    </row>
    <row r="37" spans="1:8">
      <c r="A37" s="1433"/>
      <c r="B37" s="143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8" sqref="Q38"/>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07" t="s">
        <v>399</v>
      </c>
      <c r="B1" s="707"/>
      <c r="C1" s="708"/>
      <c r="D1" s="708"/>
      <c r="E1" s="801" t="s">
        <v>506</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32" t="s">
        <v>8</v>
      </c>
      <c r="B3" s="923"/>
      <c r="C3" s="923"/>
      <c r="D3" s="923"/>
      <c r="E3" s="923"/>
      <c r="F3" s="923"/>
      <c r="G3" s="923"/>
      <c r="H3" s="923"/>
      <c r="I3" s="923"/>
      <c r="J3" s="923"/>
      <c r="K3" s="923"/>
      <c r="L3" s="933"/>
    </row>
    <row r="4" spans="1:12">
      <c r="A4" s="27"/>
      <c r="B4" s="28"/>
      <c r="C4" s="3" t="s">
        <v>9</v>
      </c>
      <c r="D4" s="3"/>
      <c r="E4" s="3"/>
      <c r="F4" s="3"/>
      <c r="G4" s="924"/>
      <c r="H4" s="1451" t="s">
        <v>10</v>
      </c>
      <c r="I4" s="1452"/>
      <c r="J4" s="954" t="s">
        <v>11</v>
      </c>
      <c r="K4" s="925" t="s">
        <v>12</v>
      </c>
      <c r="L4" s="926"/>
    </row>
    <row r="5" spans="1:12" ht="15.75">
      <c r="A5" s="29" t="s">
        <v>13</v>
      </c>
      <c r="B5" s="30" t="s">
        <v>14</v>
      </c>
      <c r="C5" s="927" t="s">
        <v>40</v>
      </c>
      <c r="D5" s="927"/>
      <c r="E5" s="928" t="s">
        <v>41</v>
      </c>
      <c r="F5" s="929"/>
      <c r="G5" s="955"/>
      <c r="H5" s="1449" t="s">
        <v>15</v>
      </c>
      <c r="I5" s="1450"/>
      <c r="J5" s="956" t="s">
        <v>16</v>
      </c>
      <c r="K5" s="930" t="s">
        <v>17</v>
      </c>
      <c r="L5" s="931"/>
    </row>
    <row r="6" spans="1:12" ht="32.25" customHeight="1" thickBot="1">
      <c r="A6" s="31" t="s">
        <v>18</v>
      </c>
      <c r="B6" s="32" t="s">
        <v>19</v>
      </c>
      <c r="C6" s="854" t="s">
        <v>505</v>
      </c>
      <c r="D6" s="854" t="s">
        <v>504</v>
      </c>
      <c r="E6" s="921" t="s">
        <v>505</v>
      </c>
      <c r="F6" s="1144" t="s">
        <v>504</v>
      </c>
      <c r="G6" s="953" t="s">
        <v>20</v>
      </c>
      <c r="H6" s="66" t="s">
        <v>505</v>
      </c>
      <c r="I6" s="865" t="s">
        <v>20</v>
      </c>
      <c r="J6" s="957" t="s">
        <v>20</v>
      </c>
      <c r="K6" s="922" t="s">
        <v>505</v>
      </c>
      <c r="L6" s="958" t="s">
        <v>21</v>
      </c>
    </row>
    <row r="7" spans="1:12" ht="15" thickBot="1">
      <c r="A7" s="33" t="s">
        <v>22</v>
      </c>
      <c r="B7" s="34" t="s">
        <v>23</v>
      </c>
      <c r="C7" s="67">
        <v>13499.755728445756</v>
      </c>
      <c r="D7" s="67">
        <v>13583.050810501314</v>
      </c>
      <c r="E7" s="68">
        <v>13769.750843014672</v>
      </c>
      <c r="F7" s="1145">
        <v>13854.71182671134</v>
      </c>
      <c r="G7" s="959">
        <v>-0.61322808268640339</v>
      </c>
      <c r="H7" s="69">
        <v>324.27560368601598</v>
      </c>
      <c r="I7" s="69">
        <v>-1.0695640198360898</v>
      </c>
      <c r="J7" s="70">
        <v>-16.995142649768301</v>
      </c>
      <c r="K7" s="69">
        <v>100</v>
      </c>
      <c r="L7" s="960" t="s">
        <v>23</v>
      </c>
    </row>
    <row r="8" spans="1:12" ht="15" thickBot="1">
      <c r="A8" s="35"/>
      <c r="B8" s="36"/>
      <c r="C8" s="71"/>
      <c r="D8" s="71"/>
      <c r="E8" s="71"/>
      <c r="F8" s="71"/>
      <c r="G8" s="961"/>
      <c r="H8" s="70"/>
      <c r="I8" s="70"/>
      <c r="J8" s="70"/>
      <c r="K8" s="70"/>
      <c r="L8" s="962"/>
    </row>
    <row r="9" spans="1:12" ht="15">
      <c r="A9" s="37" t="s">
        <v>107</v>
      </c>
      <c r="B9" s="38" t="s">
        <v>23</v>
      </c>
      <c r="C9" s="72">
        <v>12658.761496942863</v>
      </c>
      <c r="D9" s="72">
        <v>13893.84467612409</v>
      </c>
      <c r="E9" s="73">
        <v>12911.93672688172</v>
      </c>
      <c r="F9" s="73">
        <v>14171.721569646572</v>
      </c>
      <c r="G9" s="963">
        <v>-8.8894269942693285</v>
      </c>
      <c r="H9" s="74">
        <v>244.73684210526315</v>
      </c>
      <c r="I9" s="74">
        <v>-3.3284131307041513</v>
      </c>
      <c r="J9" s="74">
        <v>0</v>
      </c>
      <c r="K9" s="74">
        <v>0.1277998251160288</v>
      </c>
      <c r="L9" s="964">
        <v>2.171976258462352E-2</v>
      </c>
    </row>
    <row r="10" spans="1:12" ht="15">
      <c r="A10" s="46" t="s">
        <v>108</v>
      </c>
      <c r="B10" s="75" t="s">
        <v>23</v>
      </c>
      <c r="C10" s="76">
        <v>14334.171743259363</v>
      </c>
      <c r="D10" s="76">
        <v>14442.916578463037</v>
      </c>
      <c r="E10" s="77">
        <v>14620.855178124551</v>
      </c>
      <c r="F10" s="77">
        <v>14731.774910032298</v>
      </c>
      <c r="G10" s="965">
        <v>-0.75292850036834724</v>
      </c>
      <c r="H10" s="78">
        <v>354.43090809628012</v>
      </c>
      <c r="I10" s="78">
        <v>-1.0488075022531347</v>
      </c>
      <c r="J10" s="78">
        <v>-19.376653925316084</v>
      </c>
      <c r="K10" s="78">
        <v>36.887065312436938</v>
      </c>
      <c r="L10" s="966">
        <v>-1.0895970738061536</v>
      </c>
    </row>
    <row r="11" spans="1:12" ht="15">
      <c r="A11" s="39" t="s">
        <v>109</v>
      </c>
      <c r="B11" s="40" t="s">
        <v>23</v>
      </c>
      <c r="C11" s="79">
        <v>14373.979954637844</v>
      </c>
      <c r="D11" s="79">
        <v>14411.848088581412</v>
      </c>
      <c r="E11" s="80">
        <v>14661.459553730601</v>
      </c>
      <c r="F11" s="80">
        <v>14700.08505035304</v>
      </c>
      <c r="G11" s="967">
        <v>-0.26275696018174466</v>
      </c>
      <c r="H11" s="81">
        <v>387.83490378234899</v>
      </c>
      <c r="I11" s="81">
        <v>-0.28168132508612109</v>
      </c>
      <c r="J11" s="81">
        <v>-22.359608449252963</v>
      </c>
      <c r="K11" s="81">
        <v>10.136544023676599</v>
      </c>
      <c r="L11" s="968">
        <v>-0.70037183808432957</v>
      </c>
    </row>
    <row r="12" spans="1:12" ht="15">
      <c r="A12" s="39" t="s">
        <v>110</v>
      </c>
      <c r="B12" s="40" t="s">
        <v>23</v>
      </c>
      <c r="C12" s="79" t="s">
        <v>228</v>
      </c>
      <c r="D12" s="79" t="s">
        <v>99</v>
      </c>
      <c r="E12" s="80" t="s">
        <v>228</v>
      </c>
      <c r="F12" s="80" t="s">
        <v>99</v>
      </c>
      <c r="G12" s="967" t="s">
        <v>99</v>
      </c>
      <c r="H12" s="81" t="s">
        <v>228</v>
      </c>
      <c r="I12" s="81" t="s">
        <v>99</v>
      </c>
      <c r="J12" s="81" t="s">
        <v>99</v>
      </c>
      <c r="K12" s="81">
        <v>1.3452613170108294E-2</v>
      </c>
      <c r="L12" s="1419" t="s">
        <v>99</v>
      </c>
    </row>
    <row r="13" spans="1:12" ht="15">
      <c r="A13" s="39" t="s">
        <v>97</v>
      </c>
      <c r="B13" s="40" t="s">
        <v>23</v>
      </c>
      <c r="C13" s="79">
        <v>11520.484079372791</v>
      </c>
      <c r="D13" s="79">
        <v>11596.84950792937</v>
      </c>
      <c r="E13" s="80">
        <v>11750.893760960247</v>
      </c>
      <c r="F13" s="80">
        <v>11828.786498087957</v>
      </c>
      <c r="G13" s="967">
        <v>-0.65850150512311967</v>
      </c>
      <c r="H13" s="81">
        <v>288.55916760404949</v>
      </c>
      <c r="I13" s="81">
        <v>-0.58894570199550023</v>
      </c>
      <c r="J13" s="81">
        <v>-13.132694938440492</v>
      </c>
      <c r="K13" s="81">
        <v>29.89843277056568</v>
      </c>
      <c r="L13" s="968">
        <v>1.3293969825024767</v>
      </c>
    </row>
    <row r="14" spans="1:12" ht="15.75" thickBot="1">
      <c r="A14" s="41" t="s">
        <v>111</v>
      </c>
      <c r="B14" s="42" t="s">
        <v>23</v>
      </c>
      <c r="C14" s="82">
        <v>13906.70802491322</v>
      </c>
      <c r="D14" s="82">
        <v>13774.753121649868</v>
      </c>
      <c r="E14" s="83">
        <v>14184.842185411484</v>
      </c>
      <c r="F14" s="83">
        <v>14050.248184082866</v>
      </c>
      <c r="G14" s="969">
        <v>0.95794750075017099</v>
      </c>
      <c r="H14" s="84">
        <v>294.67847507331379</v>
      </c>
      <c r="I14" s="84">
        <v>-0.11169563310506826</v>
      </c>
      <c r="J14" s="84">
        <v>-15.426587301587302</v>
      </c>
      <c r="K14" s="84">
        <v>22.936705455034641</v>
      </c>
      <c r="L14" s="970">
        <v>0.42539955363326598</v>
      </c>
    </row>
    <row r="15" spans="1:12" ht="15" thickBot="1">
      <c r="A15" s="35"/>
      <c r="B15" s="43"/>
      <c r="C15" s="71"/>
      <c r="D15" s="71"/>
      <c r="E15" s="71"/>
      <c r="F15" s="71"/>
      <c r="G15" s="961"/>
      <c r="H15" s="70"/>
      <c r="I15" s="70"/>
      <c r="J15" s="70"/>
      <c r="K15" s="70"/>
      <c r="L15" s="962"/>
    </row>
    <row r="16" spans="1:12" ht="14.25">
      <c r="A16" s="44" t="s">
        <v>112</v>
      </c>
      <c r="B16" s="45" t="s">
        <v>25</v>
      </c>
      <c r="C16" s="85" t="s">
        <v>228</v>
      </c>
      <c r="D16" s="85" t="s">
        <v>99</v>
      </c>
      <c r="E16" s="86" t="s">
        <v>228</v>
      </c>
      <c r="F16" s="86" t="s">
        <v>99</v>
      </c>
      <c r="G16" s="971" t="s">
        <v>99</v>
      </c>
      <c r="H16" s="87" t="s">
        <v>228</v>
      </c>
      <c r="I16" s="87" t="s">
        <v>99</v>
      </c>
      <c r="J16" s="88" t="s">
        <v>99</v>
      </c>
      <c r="K16" s="88">
        <v>1.3452613170108294E-2</v>
      </c>
      <c r="L16" s="972" t="s">
        <v>99</v>
      </c>
    </row>
    <row r="17" spans="1:12" ht="15">
      <c r="A17" s="46" t="s">
        <v>112</v>
      </c>
      <c r="B17" s="47" t="s">
        <v>26</v>
      </c>
      <c r="C17" s="79" t="s">
        <v>228</v>
      </c>
      <c r="D17" s="79" t="s">
        <v>99</v>
      </c>
      <c r="E17" s="80" t="s">
        <v>228</v>
      </c>
      <c r="F17" s="80" t="s">
        <v>99</v>
      </c>
      <c r="G17" s="967" t="s">
        <v>99</v>
      </c>
      <c r="H17" s="81" t="s">
        <v>228</v>
      </c>
      <c r="I17" s="81" t="s">
        <v>99</v>
      </c>
      <c r="J17" s="89" t="s">
        <v>99</v>
      </c>
      <c r="K17" s="89">
        <v>6.7263065850541471E-3</v>
      </c>
      <c r="L17" s="973" t="s">
        <v>99</v>
      </c>
    </row>
    <row r="18" spans="1:12" ht="15">
      <c r="A18" s="46" t="s">
        <v>112</v>
      </c>
      <c r="B18" s="47" t="s">
        <v>27</v>
      </c>
      <c r="C18" s="79" t="s">
        <v>228</v>
      </c>
      <c r="D18" s="79" t="s">
        <v>99</v>
      </c>
      <c r="E18" s="80" t="s">
        <v>228</v>
      </c>
      <c r="F18" s="80" t="s">
        <v>99</v>
      </c>
      <c r="G18" s="967" t="s">
        <v>99</v>
      </c>
      <c r="H18" s="81" t="s">
        <v>228</v>
      </c>
      <c r="I18" s="81" t="s">
        <v>99</v>
      </c>
      <c r="J18" s="89" t="s">
        <v>99</v>
      </c>
      <c r="K18" s="89">
        <v>6.7263065850541471E-3</v>
      </c>
      <c r="L18" s="973" t="s">
        <v>99</v>
      </c>
    </row>
    <row r="19" spans="1:12" ht="14.25">
      <c r="A19" s="44" t="s">
        <v>112</v>
      </c>
      <c r="B19" s="48" t="s">
        <v>28</v>
      </c>
      <c r="C19" s="90" t="s">
        <v>228</v>
      </c>
      <c r="D19" s="90">
        <v>14314.754883462818</v>
      </c>
      <c r="E19" s="91" t="s">
        <v>228</v>
      </c>
      <c r="F19" s="91">
        <v>14601.049981132075</v>
      </c>
      <c r="G19" s="974" t="s">
        <v>99</v>
      </c>
      <c r="H19" s="92" t="s">
        <v>228</v>
      </c>
      <c r="I19" s="92" t="s">
        <v>99</v>
      </c>
      <c r="J19" s="93" t="s">
        <v>99</v>
      </c>
      <c r="K19" s="93">
        <v>3.3631532925270734E-2</v>
      </c>
      <c r="L19" s="975">
        <v>1.325658100901142E-4</v>
      </c>
    </row>
    <row r="20" spans="1:12" ht="15">
      <c r="A20" s="46" t="s">
        <v>112</v>
      </c>
      <c r="B20" s="47" t="s">
        <v>29</v>
      </c>
      <c r="C20" s="79" t="s">
        <v>228</v>
      </c>
      <c r="D20" s="79" t="s">
        <v>228</v>
      </c>
      <c r="E20" s="80" t="s">
        <v>228</v>
      </c>
      <c r="F20" s="80" t="s">
        <v>228</v>
      </c>
      <c r="G20" s="967" t="s">
        <v>99</v>
      </c>
      <c r="H20" s="81" t="s">
        <v>228</v>
      </c>
      <c r="I20" s="81" t="s">
        <v>99</v>
      </c>
      <c r="J20" s="89" t="s">
        <v>99</v>
      </c>
      <c r="K20" s="89">
        <v>2.6905226340216588E-2</v>
      </c>
      <c r="L20" s="973" t="s">
        <v>99</v>
      </c>
    </row>
    <row r="21" spans="1:12" ht="15">
      <c r="A21" s="46" t="s">
        <v>112</v>
      </c>
      <c r="B21" s="47" t="s">
        <v>30</v>
      </c>
      <c r="C21" s="79" t="s">
        <v>228</v>
      </c>
      <c r="D21" s="79" t="s">
        <v>228</v>
      </c>
      <c r="E21" s="80" t="s">
        <v>228</v>
      </c>
      <c r="F21" s="80" t="s">
        <v>228</v>
      </c>
      <c r="G21" s="967" t="s">
        <v>99</v>
      </c>
      <c r="H21" s="81" t="s">
        <v>228</v>
      </c>
      <c r="I21" s="81" t="s">
        <v>99</v>
      </c>
      <c r="J21" s="89" t="s">
        <v>99</v>
      </c>
      <c r="K21" s="89">
        <v>6.7263065850541471E-3</v>
      </c>
      <c r="L21" s="973" t="s">
        <v>99</v>
      </c>
    </row>
    <row r="22" spans="1:12" ht="14.25">
      <c r="A22" s="44" t="s">
        <v>112</v>
      </c>
      <c r="B22" s="48" t="s">
        <v>31</v>
      </c>
      <c r="C22" s="90">
        <v>11480.588048552756</v>
      </c>
      <c r="D22" s="90">
        <v>13686.003921568628</v>
      </c>
      <c r="E22" s="91">
        <v>11710.19980952381</v>
      </c>
      <c r="F22" s="91">
        <v>13959.724000000002</v>
      </c>
      <c r="G22" s="974">
        <v>-16.114388726282776</v>
      </c>
      <c r="H22" s="92">
        <v>227.5</v>
      </c>
      <c r="I22" s="92">
        <v>-8.1550262414210692</v>
      </c>
      <c r="J22" s="93">
        <v>-7.6923076923076925</v>
      </c>
      <c r="K22" s="93">
        <v>8.0715679020649758E-2</v>
      </c>
      <c r="L22" s="975">
        <v>8.1345836044250941E-3</v>
      </c>
    </row>
    <row r="23" spans="1:12" ht="15">
      <c r="A23" s="46" t="s">
        <v>112</v>
      </c>
      <c r="B23" s="47" t="s">
        <v>32</v>
      </c>
      <c r="C23" s="79" t="s">
        <v>228</v>
      </c>
      <c r="D23" s="79">
        <v>13329.919607843138</v>
      </c>
      <c r="E23" s="80" t="s">
        <v>228</v>
      </c>
      <c r="F23" s="80">
        <v>13596.518</v>
      </c>
      <c r="G23" s="967" t="s">
        <v>99</v>
      </c>
      <c r="H23" s="81" t="s">
        <v>228</v>
      </c>
      <c r="I23" s="81" t="s">
        <v>99</v>
      </c>
      <c r="J23" s="89" t="s">
        <v>99</v>
      </c>
      <c r="K23" s="89">
        <v>6.7263065850541467E-2</v>
      </c>
      <c r="L23" s="973" t="s">
        <v>99</v>
      </c>
    </row>
    <row r="24" spans="1:12" ht="15.75" thickBot="1">
      <c r="A24" s="49" t="s">
        <v>112</v>
      </c>
      <c r="B24" s="50" t="s">
        <v>33</v>
      </c>
      <c r="C24" s="94" t="s">
        <v>228</v>
      </c>
      <c r="D24" s="94" t="s">
        <v>228</v>
      </c>
      <c r="E24" s="95" t="s">
        <v>228</v>
      </c>
      <c r="F24" s="95" t="s">
        <v>228</v>
      </c>
      <c r="G24" s="976" t="s">
        <v>99</v>
      </c>
      <c r="H24" s="89" t="s">
        <v>228</v>
      </c>
      <c r="I24" s="89" t="s">
        <v>99</v>
      </c>
      <c r="J24" s="89" t="s">
        <v>99</v>
      </c>
      <c r="K24" s="89">
        <v>1.3452613170108294E-2</v>
      </c>
      <c r="L24" s="973" t="s">
        <v>99</v>
      </c>
    </row>
    <row r="25" spans="1:12" ht="15" thickBot="1">
      <c r="A25" s="35"/>
      <c r="B25" s="43"/>
      <c r="C25" s="71"/>
      <c r="D25" s="71"/>
      <c r="E25" s="71"/>
      <c r="F25" s="71"/>
      <c r="G25" s="961"/>
      <c r="H25" s="70"/>
      <c r="I25" s="70"/>
      <c r="J25" s="70"/>
      <c r="K25" s="70"/>
      <c r="L25" s="962"/>
    </row>
    <row r="26" spans="1:12" ht="14.25">
      <c r="A26" s="44" t="s">
        <v>113</v>
      </c>
      <c r="B26" s="45" t="s">
        <v>25</v>
      </c>
      <c r="C26" s="85">
        <v>14726.089454801546</v>
      </c>
      <c r="D26" s="85">
        <v>14796.283584759205</v>
      </c>
      <c r="E26" s="86">
        <v>15020.611243897578</v>
      </c>
      <c r="F26" s="86">
        <v>15092.209256454389</v>
      </c>
      <c r="G26" s="971">
        <v>-0.47440378900253688</v>
      </c>
      <c r="H26" s="87">
        <v>416.46348547717844</v>
      </c>
      <c r="I26" s="87">
        <v>-1.0841969094803672</v>
      </c>
      <c r="J26" s="88">
        <v>-12.681159420289855</v>
      </c>
      <c r="K26" s="88">
        <v>3.2420797739960991</v>
      </c>
      <c r="L26" s="972">
        <v>0.16017479939948265</v>
      </c>
    </row>
    <row r="27" spans="1:12" ht="15">
      <c r="A27" s="46" t="s">
        <v>113</v>
      </c>
      <c r="B27" s="47" t="s">
        <v>26</v>
      </c>
      <c r="C27" s="79">
        <v>14750.191176470587</v>
      </c>
      <c r="D27" s="79">
        <v>14843.38137254902</v>
      </c>
      <c r="E27" s="80">
        <v>15045.195</v>
      </c>
      <c r="F27" s="80">
        <v>15140.249</v>
      </c>
      <c r="G27" s="967">
        <v>-0.62782322800635637</v>
      </c>
      <c r="H27" s="81">
        <v>406.7</v>
      </c>
      <c r="I27" s="81">
        <v>-1.7632850241545921</v>
      </c>
      <c r="J27" s="89">
        <v>-11.470588235294118</v>
      </c>
      <c r="K27" s="89">
        <v>2.0246182821012981</v>
      </c>
      <c r="L27" s="973">
        <v>0.12634347890773001</v>
      </c>
    </row>
    <row r="28" spans="1:12" ht="15">
      <c r="A28" s="46" t="s">
        <v>113</v>
      </c>
      <c r="B28" s="47" t="s">
        <v>27</v>
      </c>
      <c r="C28" s="79">
        <v>14688.416666666666</v>
      </c>
      <c r="D28" s="79">
        <v>14723.953921568627</v>
      </c>
      <c r="E28" s="80">
        <v>14982.184999999999</v>
      </c>
      <c r="F28" s="80">
        <v>15018.433000000001</v>
      </c>
      <c r="G28" s="967">
        <v>-0.24135673808313696</v>
      </c>
      <c r="H28" s="81">
        <v>432.7</v>
      </c>
      <c r="I28" s="81">
        <v>9.2528336803140709E-2</v>
      </c>
      <c r="J28" s="89">
        <v>-14.622641509433961</v>
      </c>
      <c r="K28" s="89">
        <v>1.2174614918948006</v>
      </c>
      <c r="L28" s="973">
        <v>3.3831320491752193E-2</v>
      </c>
    </row>
    <row r="29" spans="1:12" ht="14.25">
      <c r="A29" s="44" t="s">
        <v>113</v>
      </c>
      <c r="B29" s="48" t="s">
        <v>28</v>
      </c>
      <c r="C29" s="90">
        <v>14527.695379924435</v>
      </c>
      <c r="D29" s="90">
        <v>14700.143954641457</v>
      </c>
      <c r="E29" s="91">
        <v>14818.249287522924</v>
      </c>
      <c r="F29" s="91">
        <v>14994.146833734287</v>
      </c>
      <c r="G29" s="974">
        <v>-1.1731080678470043</v>
      </c>
      <c r="H29" s="92">
        <v>376.97113402061859</v>
      </c>
      <c r="I29" s="92">
        <v>-0.97573766130145034</v>
      </c>
      <c r="J29" s="93">
        <v>-22.545796148426493</v>
      </c>
      <c r="K29" s="93">
        <v>11.091679558754288</v>
      </c>
      <c r="L29" s="975">
        <v>-0.79487060594896697</v>
      </c>
    </row>
    <row r="30" spans="1:12" ht="15">
      <c r="A30" s="46" t="s">
        <v>113</v>
      </c>
      <c r="B30" s="47" t="s">
        <v>29</v>
      </c>
      <c r="C30" s="79">
        <v>14445.73725490196</v>
      </c>
      <c r="D30" s="79">
        <v>14713.834313725491</v>
      </c>
      <c r="E30" s="80">
        <v>14734.652</v>
      </c>
      <c r="F30" s="80">
        <v>15008.111000000001</v>
      </c>
      <c r="G30" s="967">
        <v>-1.8220747434503963</v>
      </c>
      <c r="H30" s="81">
        <v>366.1</v>
      </c>
      <c r="I30" s="81">
        <v>-1.3473457289140394</v>
      </c>
      <c r="J30" s="89">
        <v>-22.838499184339316</v>
      </c>
      <c r="K30" s="89">
        <v>6.3630860294612237</v>
      </c>
      <c r="L30" s="973">
        <v>-0.48186958440734884</v>
      </c>
    </row>
    <row r="31" spans="1:12" ht="15">
      <c r="A31" s="46" t="s">
        <v>113</v>
      </c>
      <c r="B31" s="47" t="s">
        <v>30</v>
      </c>
      <c r="C31" s="79">
        <v>14630.816666666668</v>
      </c>
      <c r="D31" s="79">
        <v>14682.623529411765</v>
      </c>
      <c r="E31" s="80">
        <v>14923.433000000001</v>
      </c>
      <c r="F31" s="80">
        <v>14976.276</v>
      </c>
      <c r="G31" s="967">
        <v>-0.3528447258851195</v>
      </c>
      <c r="H31" s="81">
        <v>391.6</v>
      </c>
      <c r="I31" s="81">
        <v>-0.53340106680212496</v>
      </c>
      <c r="J31" s="89">
        <v>-22.148394241417495</v>
      </c>
      <c r="K31" s="89">
        <v>4.7285935292930654</v>
      </c>
      <c r="L31" s="973">
        <v>-0.31300102154161724</v>
      </c>
    </row>
    <row r="32" spans="1:12" ht="14.25">
      <c r="A32" s="44" t="s">
        <v>113</v>
      </c>
      <c r="B32" s="48" t="s">
        <v>31</v>
      </c>
      <c r="C32" s="90">
        <v>14156.72121846741</v>
      </c>
      <c r="D32" s="90">
        <v>14234.354232524034</v>
      </c>
      <c r="E32" s="91">
        <v>14439.855642836759</v>
      </c>
      <c r="F32" s="91">
        <v>14519.041317174515</v>
      </c>
      <c r="G32" s="974">
        <v>-0.54539189336204508</v>
      </c>
      <c r="H32" s="92">
        <v>334.42836266030423</v>
      </c>
      <c r="I32" s="92">
        <v>-1.0997821806488481</v>
      </c>
      <c r="J32" s="93">
        <v>-18.636253336568796</v>
      </c>
      <c r="K32" s="93">
        <v>22.553305979686556</v>
      </c>
      <c r="L32" s="975">
        <v>-0.45490126725666258</v>
      </c>
    </row>
    <row r="33" spans="1:12" ht="15">
      <c r="A33" s="46" t="s">
        <v>113</v>
      </c>
      <c r="B33" s="47" t="s">
        <v>32</v>
      </c>
      <c r="C33" s="79">
        <v>14152.895098039215</v>
      </c>
      <c r="D33" s="79">
        <v>14240.463725490195</v>
      </c>
      <c r="E33" s="80">
        <v>14435.953</v>
      </c>
      <c r="F33" s="80">
        <v>14525.272999999999</v>
      </c>
      <c r="G33" s="967">
        <v>-0.61492820134946657</v>
      </c>
      <c r="H33" s="81">
        <v>323.60000000000002</v>
      </c>
      <c r="I33" s="81">
        <v>-1.1002444987774957</v>
      </c>
      <c r="J33" s="89">
        <v>-17.4061433447099</v>
      </c>
      <c r="K33" s="89">
        <v>14.649895742247931</v>
      </c>
      <c r="L33" s="973">
        <v>-7.290030487394894E-2</v>
      </c>
    </row>
    <row r="34" spans="1:12" ht="15.75" thickBot="1">
      <c r="A34" s="49" t="s">
        <v>113</v>
      </c>
      <c r="B34" s="50" t="s">
        <v>33</v>
      </c>
      <c r="C34" s="94">
        <v>14163.196078431371</v>
      </c>
      <c r="D34" s="94">
        <v>14224.423529411764</v>
      </c>
      <c r="E34" s="95">
        <v>14446.46</v>
      </c>
      <c r="F34" s="95">
        <v>14508.912</v>
      </c>
      <c r="G34" s="976">
        <v>-0.43043889162744342</v>
      </c>
      <c r="H34" s="89">
        <v>354.5</v>
      </c>
      <c r="I34" s="89">
        <v>-0.86689038031320542</v>
      </c>
      <c r="J34" s="89">
        <v>-20.822102425876011</v>
      </c>
      <c r="K34" s="89">
        <v>7.9034102374386226</v>
      </c>
      <c r="L34" s="973">
        <v>-0.38200096238271719</v>
      </c>
    </row>
    <row r="35" spans="1:12" ht="15.75" thickBot="1">
      <c r="A35" s="51"/>
      <c r="B35" s="52"/>
      <c r="C35" s="96"/>
      <c r="D35" s="96"/>
      <c r="E35" s="96"/>
      <c r="F35" s="96"/>
      <c r="G35" s="977"/>
      <c r="H35" s="97"/>
      <c r="I35" s="97"/>
      <c r="J35" s="97"/>
      <c r="K35" s="97"/>
      <c r="L35" s="978"/>
    </row>
    <row r="36" spans="1:12" ht="15">
      <c r="A36" s="46" t="s">
        <v>114</v>
      </c>
      <c r="B36" s="53" t="s">
        <v>30</v>
      </c>
      <c r="C36" s="98">
        <v>14593.678431372549</v>
      </c>
      <c r="D36" s="98">
        <v>14609.539215686274</v>
      </c>
      <c r="E36" s="99">
        <v>14885.552</v>
      </c>
      <c r="F36" s="99">
        <v>14901.73</v>
      </c>
      <c r="G36" s="979">
        <v>-0.10856457605928897</v>
      </c>
      <c r="H36" s="100">
        <v>408</v>
      </c>
      <c r="I36" s="100">
        <v>-0.24449877750611246</v>
      </c>
      <c r="J36" s="100">
        <v>-25.558659217877093</v>
      </c>
      <c r="K36" s="100">
        <v>3.5851214098338602</v>
      </c>
      <c r="L36" s="980">
        <v>-0.41242199924435985</v>
      </c>
    </row>
    <row r="37" spans="1:12" ht="15.75" thickBot="1">
      <c r="A37" s="49" t="s">
        <v>114</v>
      </c>
      <c r="B37" s="50" t="s">
        <v>33</v>
      </c>
      <c r="C37" s="94">
        <v>14243.811764705883</v>
      </c>
      <c r="D37" s="94">
        <v>14286.542156862744</v>
      </c>
      <c r="E37" s="95">
        <v>14528.688</v>
      </c>
      <c r="F37" s="95">
        <v>14572.272999999999</v>
      </c>
      <c r="G37" s="976">
        <v>-0.29909541222566399</v>
      </c>
      <c r="H37" s="89">
        <v>376.8</v>
      </c>
      <c r="I37" s="89">
        <v>-0.10604453870625061</v>
      </c>
      <c r="J37" s="89">
        <v>-20.489795918367346</v>
      </c>
      <c r="K37" s="89">
        <v>6.5514226138427389</v>
      </c>
      <c r="L37" s="973">
        <v>-0.28794983883996927</v>
      </c>
    </row>
    <row r="38" spans="1:12" ht="15.75" thickBot="1">
      <c r="A38" s="51"/>
      <c r="B38" s="52"/>
      <c r="C38" s="96"/>
      <c r="D38" s="96"/>
      <c r="E38" s="96"/>
      <c r="F38" s="96"/>
      <c r="G38" s="977"/>
      <c r="H38" s="97"/>
      <c r="I38" s="97"/>
      <c r="J38" s="97"/>
      <c r="K38" s="97"/>
      <c r="L38" s="978"/>
    </row>
    <row r="39" spans="1:12" ht="14.25">
      <c r="A39" s="44" t="s">
        <v>115</v>
      </c>
      <c r="B39" s="45" t="s">
        <v>25</v>
      </c>
      <c r="C39" s="85" t="s">
        <v>99</v>
      </c>
      <c r="D39" s="85" t="s">
        <v>99</v>
      </c>
      <c r="E39" s="86" t="s">
        <v>99</v>
      </c>
      <c r="F39" s="86" t="s">
        <v>99</v>
      </c>
      <c r="G39" s="971" t="s">
        <v>99</v>
      </c>
      <c r="H39" s="87" t="s">
        <v>99</v>
      </c>
      <c r="I39" s="87" t="s">
        <v>99</v>
      </c>
      <c r="J39" s="88" t="s">
        <v>99</v>
      </c>
      <c r="K39" s="88" t="s">
        <v>99</v>
      </c>
      <c r="L39" s="972" t="s">
        <v>99</v>
      </c>
    </row>
    <row r="40" spans="1:12" ht="15">
      <c r="A40" s="39" t="s">
        <v>115</v>
      </c>
      <c r="B40" s="47" t="s">
        <v>26</v>
      </c>
      <c r="C40" s="79" t="s">
        <v>99</v>
      </c>
      <c r="D40" s="79" t="s">
        <v>99</v>
      </c>
      <c r="E40" s="80" t="s">
        <v>99</v>
      </c>
      <c r="F40" s="80" t="s">
        <v>99</v>
      </c>
      <c r="G40" s="967" t="s">
        <v>99</v>
      </c>
      <c r="H40" s="81" t="s">
        <v>99</v>
      </c>
      <c r="I40" s="81" t="s">
        <v>99</v>
      </c>
      <c r="J40" s="89" t="s">
        <v>99</v>
      </c>
      <c r="K40" s="89" t="s">
        <v>99</v>
      </c>
      <c r="L40" s="973" t="s">
        <v>99</v>
      </c>
    </row>
    <row r="41" spans="1:12" ht="15">
      <c r="A41" s="39" t="s">
        <v>115</v>
      </c>
      <c r="B41" s="47" t="s">
        <v>27</v>
      </c>
      <c r="C41" s="79" t="s">
        <v>99</v>
      </c>
      <c r="D41" s="79" t="s">
        <v>99</v>
      </c>
      <c r="E41" s="80" t="s">
        <v>99</v>
      </c>
      <c r="F41" s="80" t="s">
        <v>99</v>
      </c>
      <c r="G41" s="967" t="s">
        <v>99</v>
      </c>
      <c r="H41" s="81" t="s">
        <v>99</v>
      </c>
      <c r="I41" s="81" t="s">
        <v>99</v>
      </c>
      <c r="J41" s="89" t="s">
        <v>99</v>
      </c>
      <c r="K41" s="89" t="s">
        <v>99</v>
      </c>
      <c r="L41" s="973" t="s">
        <v>99</v>
      </c>
    </row>
    <row r="42" spans="1:12" ht="15">
      <c r="A42" s="39" t="s">
        <v>115</v>
      </c>
      <c r="B42" s="47" t="s">
        <v>34</v>
      </c>
      <c r="C42" s="79" t="s">
        <v>99</v>
      </c>
      <c r="D42" s="79" t="s">
        <v>99</v>
      </c>
      <c r="E42" s="80" t="s">
        <v>99</v>
      </c>
      <c r="F42" s="80" t="s">
        <v>99</v>
      </c>
      <c r="G42" s="967" t="s">
        <v>99</v>
      </c>
      <c r="H42" s="81" t="s">
        <v>99</v>
      </c>
      <c r="I42" s="81" t="s">
        <v>99</v>
      </c>
      <c r="J42" s="89" t="s">
        <v>99</v>
      </c>
      <c r="K42" s="89" t="s">
        <v>99</v>
      </c>
      <c r="L42" s="973" t="s">
        <v>99</v>
      </c>
    </row>
    <row r="43" spans="1:12" ht="14.25">
      <c r="A43" s="54" t="s">
        <v>115</v>
      </c>
      <c r="B43" s="48" t="s">
        <v>28</v>
      </c>
      <c r="C43" s="90" t="s">
        <v>99</v>
      </c>
      <c r="D43" s="90" t="s">
        <v>99</v>
      </c>
      <c r="E43" s="91" t="s">
        <v>99</v>
      </c>
      <c r="F43" s="91" t="s">
        <v>99</v>
      </c>
      <c r="G43" s="974" t="s">
        <v>99</v>
      </c>
      <c r="H43" s="92" t="s">
        <v>99</v>
      </c>
      <c r="I43" s="92" t="s">
        <v>99</v>
      </c>
      <c r="J43" s="93" t="s">
        <v>99</v>
      </c>
      <c r="K43" s="93" t="s">
        <v>99</v>
      </c>
      <c r="L43" s="975" t="s">
        <v>99</v>
      </c>
    </row>
    <row r="44" spans="1:12" ht="15">
      <c r="A44" s="39" t="s">
        <v>115</v>
      </c>
      <c r="B44" s="47" t="s">
        <v>30</v>
      </c>
      <c r="C44" s="79" t="s">
        <v>99</v>
      </c>
      <c r="D44" s="79" t="s">
        <v>99</v>
      </c>
      <c r="E44" s="80" t="s">
        <v>99</v>
      </c>
      <c r="F44" s="80" t="s">
        <v>99</v>
      </c>
      <c r="G44" s="967" t="s">
        <v>99</v>
      </c>
      <c r="H44" s="81" t="s">
        <v>99</v>
      </c>
      <c r="I44" s="81" t="s">
        <v>99</v>
      </c>
      <c r="J44" s="89" t="s">
        <v>99</v>
      </c>
      <c r="K44" s="89" t="s">
        <v>99</v>
      </c>
      <c r="L44" s="973" t="s">
        <v>99</v>
      </c>
    </row>
    <row r="45" spans="1:12" ht="15">
      <c r="A45" s="39" t="s">
        <v>115</v>
      </c>
      <c r="B45" s="47" t="s">
        <v>35</v>
      </c>
      <c r="C45" s="79" t="s">
        <v>99</v>
      </c>
      <c r="D45" s="79" t="s">
        <v>99</v>
      </c>
      <c r="E45" s="80" t="s">
        <v>99</v>
      </c>
      <c r="F45" s="80" t="s">
        <v>99</v>
      </c>
      <c r="G45" s="967" t="s">
        <v>99</v>
      </c>
      <c r="H45" s="81" t="s">
        <v>99</v>
      </c>
      <c r="I45" s="81" t="s">
        <v>99</v>
      </c>
      <c r="J45" s="89" t="s">
        <v>99</v>
      </c>
      <c r="K45" s="89" t="s">
        <v>99</v>
      </c>
      <c r="L45" s="973" t="s">
        <v>99</v>
      </c>
    </row>
    <row r="46" spans="1:12" ht="14.25">
      <c r="A46" s="54" t="s">
        <v>115</v>
      </c>
      <c r="B46" s="48" t="s">
        <v>31</v>
      </c>
      <c r="C46" s="90" t="s">
        <v>99</v>
      </c>
      <c r="D46" s="90" t="s">
        <v>99</v>
      </c>
      <c r="E46" s="91" t="s">
        <v>99</v>
      </c>
      <c r="F46" s="91" t="s">
        <v>99</v>
      </c>
      <c r="G46" s="974" t="s">
        <v>99</v>
      </c>
      <c r="H46" s="92" t="s">
        <v>99</v>
      </c>
      <c r="I46" s="92" t="s">
        <v>99</v>
      </c>
      <c r="J46" s="93" t="s">
        <v>99</v>
      </c>
      <c r="K46" s="93" t="s">
        <v>99</v>
      </c>
      <c r="L46" s="975" t="s">
        <v>99</v>
      </c>
    </row>
    <row r="47" spans="1:12" ht="15">
      <c r="A47" s="39" t="s">
        <v>115</v>
      </c>
      <c r="B47" s="47" t="s">
        <v>33</v>
      </c>
      <c r="C47" s="79" t="s">
        <v>99</v>
      </c>
      <c r="D47" s="79" t="s">
        <v>99</v>
      </c>
      <c r="E47" s="80" t="s">
        <v>99</v>
      </c>
      <c r="F47" s="80" t="s">
        <v>99</v>
      </c>
      <c r="G47" s="967" t="s">
        <v>99</v>
      </c>
      <c r="H47" s="81" t="s">
        <v>99</v>
      </c>
      <c r="I47" s="81" t="s">
        <v>99</v>
      </c>
      <c r="J47" s="89" t="s">
        <v>99</v>
      </c>
      <c r="K47" s="89" t="s">
        <v>99</v>
      </c>
      <c r="L47" s="973" t="s">
        <v>99</v>
      </c>
    </row>
    <row r="48" spans="1:12" ht="15.75" thickBot="1">
      <c r="A48" s="55" t="s">
        <v>115</v>
      </c>
      <c r="B48" s="47" t="s">
        <v>36</v>
      </c>
      <c r="C48" s="94" t="s">
        <v>99</v>
      </c>
      <c r="D48" s="94" t="s">
        <v>99</v>
      </c>
      <c r="E48" s="95" t="s">
        <v>99</v>
      </c>
      <c r="F48" s="95" t="s">
        <v>99</v>
      </c>
      <c r="G48" s="976" t="s">
        <v>99</v>
      </c>
      <c r="H48" s="89" t="s">
        <v>99</v>
      </c>
      <c r="I48" s="89" t="s">
        <v>99</v>
      </c>
      <c r="J48" s="89" t="s">
        <v>99</v>
      </c>
      <c r="K48" s="89" t="s">
        <v>99</v>
      </c>
      <c r="L48" s="973" t="s">
        <v>99</v>
      </c>
    </row>
    <row r="49" spans="1:12" ht="15.75" thickBot="1">
      <c r="A49" s="51"/>
      <c r="B49" s="52"/>
      <c r="C49" s="96"/>
      <c r="D49" s="96"/>
      <c r="E49" s="96"/>
      <c r="F49" s="96"/>
      <c r="G49" s="977"/>
      <c r="H49" s="97"/>
      <c r="I49" s="97"/>
      <c r="J49" s="97"/>
      <c r="K49" s="97"/>
      <c r="L49" s="978"/>
    </row>
    <row r="50" spans="1:12" ht="14.25">
      <c r="A50" s="44" t="s">
        <v>24</v>
      </c>
      <c r="B50" s="45" t="s">
        <v>28</v>
      </c>
      <c r="C50" s="85">
        <v>12360.895300012728</v>
      </c>
      <c r="D50" s="85">
        <v>12424.236110032918</v>
      </c>
      <c r="E50" s="86">
        <v>12608.113206012982</v>
      </c>
      <c r="F50" s="86">
        <v>12672.720832233577</v>
      </c>
      <c r="G50" s="971">
        <v>-0.50981653486963185</v>
      </c>
      <c r="H50" s="87">
        <v>351.9713426853707</v>
      </c>
      <c r="I50" s="87">
        <v>0.71722360123270523</v>
      </c>
      <c r="J50" s="88">
        <v>1.8367346938775513</v>
      </c>
      <c r="K50" s="88">
        <v>3.3564269859420195</v>
      </c>
      <c r="L50" s="972">
        <v>0.62067800486893576</v>
      </c>
    </row>
    <row r="51" spans="1:12" ht="15">
      <c r="A51" s="46" t="s">
        <v>24</v>
      </c>
      <c r="B51" s="47" t="s">
        <v>29</v>
      </c>
      <c r="C51" s="79">
        <v>12200.792156862746</v>
      </c>
      <c r="D51" s="79">
        <v>12036.725490196077</v>
      </c>
      <c r="E51" s="80">
        <v>12444.808000000001</v>
      </c>
      <c r="F51" s="80">
        <v>12277.46</v>
      </c>
      <c r="G51" s="967">
        <v>1.3630506635737505</v>
      </c>
      <c r="H51" s="81">
        <v>322.7</v>
      </c>
      <c r="I51" s="81">
        <v>2.476976818037476</v>
      </c>
      <c r="J51" s="89">
        <v>-16.25</v>
      </c>
      <c r="K51" s="89">
        <v>0.45066254119862786</v>
      </c>
      <c r="L51" s="973">
        <v>4.0096463295530294E-3</v>
      </c>
    </row>
    <row r="52" spans="1:12" ht="15">
      <c r="A52" s="46" t="s">
        <v>24</v>
      </c>
      <c r="B52" s="47" t="s">
        <v>30</v>
      </c>
      <c r="C52" s="79">
        <v>12403.419607843136</v>
      </c>
      <c r="D52" s="79">
        <v>12477.819607843137</v>
      </c>
      <c r="E52" s="80">
        <v>12651.487999999999</v>
      </c>
      <c r="F52" s="80">
        <v>12727.376</v>
      </c>
      <c r="G52" s="967">
        <v>-0.59625801893493857</v>
      </c>
      <c r="H52" s="81">
        <v>346.8</v>
      </c>
      <c r="I52" s="81">
        <v>0.20225368390638215</v>
      </c>
      <c r="J52" s="89">
        <v>-19.367588932806324</v>
      </c>
      <c r="K52" s="89">
        <v>1.3721665433510459</v>
      </c>
      <c r="L52" s="973">
        <v>-4.0373236672403445E-2</v>
      </c>
    </row>
    <row r="53" spans="1:12" ht="15">
      <c r="A53" s="46" t="s">
        <v>24</v>
      </c>
      <c r="B53" s="47" t="s">
        <v>35</v>
      </c>
      <c r="C53" s="79">
        <v>12366.339215686274</v>
      </c>
      <c r="D53" s="79">
        <v>12510.901960784315</v>
      </c>
      <c r="E53" s="80">
        <v>12613.665999999999</v>
      </c>
      <c r="F53" s="80">
        <v>12761.12</v>
      </c>
      <c r="G53" s="967">
        <v>-1.155494188597878</v>
      </c>
      <c r="H53" s="81">
        <v>365.2</v>
      </c>
      <c r="I53" s="81">
        <v>-1.959731543624164</v>
      </c>
      <c r="J53" s="89">
        <v>45.222929936305732</v>
      </c>
      <c r="K53" s="89">
        <v>1.5335979013923453</v>
      </c>
      <c r="L53" s="973">
        <v>0.65704159521178584</v>
      </c>
    </row>
    <row r="54" spans="1:12" ht="14.25">
      <c r="A54" s="44" t="s">
        <v>24</v>
      </c>
      <c r="B54" s="48" t="s">
        <v>31</v>
      </c>
      <c r="C54" s="90">
        <v>11883.807816477942</v>
      </c>
      <c r="D54" s="90">
        <v>11882.826537278135</v>
      </c>
      <c r="E54" s="91">
        <v>12121.4839728075</v>
      </c>
      <c r="F54" s="91">
        <v>12120.483068023697</v>
      </c>
      <c r="G54" s="974">
        <v>8.2579611570397782E-3</v>
      </c>
      <c r="H54" s="92">
        <v>303.40683161004432</v>
      </c>
      <c r="I54" s="92">
        <v>-0.36463945583829604</v>
      </c>
      <c r="J54" s="93">
        <v>-18.038740920096853</v>
      </c>
      <c r="K54" s="93">
        <v>18.214838232326631</v>
      </c>
      <c r="L54" s="975">
        <v>-0.23192632576616035</v>
      </c>
    </row>
    <row r="55" spans="1:12" ht="15">
      <c r="A55" s="46" t="s">
        <v>24</v>
      </c>
      <c r="B55" s="47" t="s">
        <v>32</v>
      </c>
      <c r="C55" s="79">
        <v>11494.846078431372</v>
      </c>
      <c r="D55" s="79">
        <v>11443.210784313726</v>
      </c>
      <c r="E55" s="80">
        <v>11724.743</v>
      </c>
      <c r="F55" s="80">
        <v>11672.075000000001</v>
      </c>
      <c r="G55" s="967">
        <v>0.45123082228309591</v>
      </c>
      <c r="H55" s="81">
        <v>272.89999999999998</v>
      </c>
      <c r="I55" s="81">
        <v>1.4121144555926994</v>
      </c>
      <c r="J55" s="89">
        <v>-15.096153846153845</v>
      </c>
      <c r="K55" s="89">
        <v>5.9393287146028113</v>
      </c>
      <c r="L55" s="973">
        <v>0.13284108130483752</v>
      </c>
    </row>
    <row r="56" spans="1:12" ht="15">
      <c r="A56" s="46" t="s">
        <v>24</v>
      </c>
      <c r="B56" s="47" t="s">
        <v>33</v>
      </c>
      <c r="C56" s="79">
        <v>11968.086274509804</v>
      </c>
      <c r="D56" s="79">
        <v>12072.691176470589</v>
      </c>
      <c r="E56" s="80">
        <v>12207.448</v>
      </c>
      <c r="F56" s="80">
        <v>12314.145</v>
      </c>
      <c r="G56" s="967">
        <v>-0.86645885686744883</v>
      </c>
      <c r="H56" s="81">
        <v>306.2</v>
      </c>
      <c r="I56" s="81">
        <v>-1.4166130070830758</v>
      </c>
      <c r="J56" s="89">
        <v>-23.286840509399635</v>
      </c>
      <c r="K56" s="89">
        <v>8.5087778300934964</v>
      </c>
      <c r="L56" s="973">
        <v>-0.69785496539530989</v>
      </c>
    </row>
    <row r="57" spans="1:12" ht="15">
      <c r="A57" s="46" t="s">
        <v>24</v>
      </c>
      <c r="B57" s="47" t="s">
        <v>36</v>
      </c>
      <c r="C57" s="79">
        <v>12199.741176470588</v>
      </c>
      <c r="D57" s="79">
        <v>12003.165686274509</v>
      </c>
      <c r="E57" s="80">
        <v>12443.736000000001</v>
      </c>
      <c r="F57" s="80">
        <v>12243.228999999999</v>
      </c>
      <c r="G57" s="967">
        <v>1.6376970487115894</v>
      </c>
      <c r="H57" s="81">
        <v>345.2</v>
      </c>
      <c r="I57" s="81">
        <v>-0.83309393852342251</v>
      </c>
      <c r="J57" s="89">
        <v>-8.9430894308943092</v>
      </c>
      <c r="K57" s="89">
        <v>3.7667316876303225</v>
      </c>
      <c r="L57" s="973">
        <v>0.33308755832430892</v>
      </c>
    </row>
    <row r="58" spans="1:12" ht="14.25">
      <c r="A58" s="44" t="s">
        <v>24</v>
      </c>
      <c r="B58" s="48" t="s">
        <v>37</v>
      </c>
      <c r="C58" s="90">
        <v>9957.5885752472095</v>
      </c>
      <c r="D58" s="90">
        <v>10202.411565475679</v>
      </c>
      <c r="E58" s="91">
        <v>10156.740346752154</v>
      </c>
      <c r="F58" s="91">
        <v>10406.459796785193</v>
      </c>
      <c r="G58" s="974">
        <v>-2.3996580480730167</v>
      </c>
      <c r="H58" s="92">
        <v>230.52189014539579</v>
      </c>
      <c r="I58" s="92">
        <v>-0.96178417171838926</v>
      </c>
      <c r="J58" s="93">
        <v>-6.4247921390778533</v>
      </c>
      <c r="K58" s="93">
        <v>8.3271675522970341</v>
      </c>
      <c r="L58" s="975">
        <v>0.94064530339970798</v>
      </c>
    </row>
    <row r="59" spans="1:12" ht="15">
      <c r="A59" s="46" t="s">
        <v>24</v>
      </c>
      <c r="B59" s="47" t="s">
        <v>101</v>
      </c>
      <c r="C59" s="101">
        <v>9366.5323529411762</v>
      </c>
      <c r="D59" s="101">
        <v>9495.8284313725489</v>
      </c>
      <c r="E59" s="102">
        <v>9553.8629999999994</v>
      </c>
      <c r="F59" s="102">
        <v>9685.7450000000008</v>
      </c>
      <c r="G59" s="981">
        <v>-1.361609251534099</v>
      </c>
      <c r="H59" s="103">
        <v>214.4</v>
      </c>
      <c r="I59" s="103">
        <v>0.94161958568738224</v>
      </c>
      <c r="J59" s="104">
        <v>2.5604551920341394</v>
      </c>
      <c r="K59" s="104">
        <v>4.84966704782404</v>
      </c>
      <c r="L59" s="982">
        <v>0.92470473416204424</v>
      </c>
    </row>
    <row r="60" spans="1:12" ht="15">
      <c r="A60" s="46" t="s">
        <v>24</v>
      </c>
      <c r="B60" s="47" t="s">
        <v>38</v>
      </c>
      <c r="C60" s="79">
        <v>10553.672549019608</v>
      </c>
      <c r="D60" s="79">
        <v>10717.460784313726</v>
      </c>
      <c r="E60" s="80">
        <v>10764.745999999999</v>
      </c>
      <c r="F60" s="80">
        <v>10931.81</v>
      </c>
      <c r="G60" s="967">
        <v>-1.5282373184312599</v>
      </c>
      <c r="H60" s="81">
        <v>243.3</v>
      </c>
      <c r="I60" s="81">
        <v>-0.16413623307344163</v>
      </c>
      <c r="J60" s="89">
        <v>-10</v>
      </c>
      <c r="K60" s="89">
        <v>2.7241541669469296</v>
      </c>
      <c r="L60" s="973">
        <v>0.2117316333083834</v>
      </c>
    </row>
    <row r="61" spans="1:12" ht="15.75" thickBot="1">
      <c r="A61" s="46" t="s">
        <v>24</v>
      </c>
      <c r="B61" s="47" t="s">
        <v>39</v>
      </c>
      <c r="C61" s="79">
        <v>10968.844117647059</v>
      </c>
      <c r="D61" s="79">
        <v>11203.668627450981</v>
      </c>
      <c r="E61" s="80">
        <v>11188.221</v>
      </c>
      <c r="F61" s="80">
        <v>11427.742</v>
      </c>
      <c r="G61" s="967">
        <v>-2.0959608643597365</v>
      </c>
      <c r="H61" s="81">
        <v>288.10000000000002</v>
      </c>
      <c r="I61" s="81">
        <v>3.4722222222230113E-2</v>
      </c>
      <c r="J61" s="89">
        <v>-34.117647058823529</v>
      </c>
      <c r="K61" s="89">
        <v>0.75334633752606439</v>
      </c>
      <c r="L61" s="973">
        <v>-0.19579106407071967</v>
      </c>
    </row>
    <row r="62" spans="1:12" ht="15.75" thickBot="1">
      <c r="A62" s="51"/>
      <c r="B62" s="52"/>
      <c r="C62" s="96"/>
      <c r="D62" s="96"/>
      <c r="E62" s="96"/>
      <c r="F62" s="96"/>
      <c r="G62" s="977"/>
      <c r="H62" s="97"/>
      <c r="I62" s="97"/>
      <c r="J62" s="97"/>
      <c r="K62" s="97"/>
      <c r="L62" s="978"/>
    </row>
    <row r="63" spans="1:12" ht="14.25">
      <c r="A63" s="44" t="s">
        <v>116</v>
      </c>
      <c r="B63" s="48" t="s">
        <v>25</v>
      </c>
      <c r="C63" s="90">
        <v>14658.17539064061</v>
      </c>
      <c r="D63" s="90">
        <v>14601.080150225092</v>
      </c>
      <c r="E63" s="91">
        <v>14951.338898453423</v>
      </c>
      <c r="F63" s="91">
        <v>14893.101753229594</v>
      </c>
      <c r="G63" s="974">
        <v>0.39103436066432973</v>
      </c>
      <c r="H63" s="92">
        <v>339.04552845528457</v>
      </c>
      <c r="I63" s="92">
        <v>-0.20474961091904958</v>
      </c>
      <c r="J63" s="93">
        <v>-38.65336658354115</v>
      </c>
      <c r="K63" s="93">
        <v>1.6546714199233199</v>
      </c>
      <c r="L63" s="975">
        <v>-0.58417621560791777</v>
      </c>
    </row>
    <row r="64" spans="1:12" ht="15">
      <c r="A64" s="46" t="s">
        <v>116</v>
      </c>
      <c r="B64" s="47" t="s">
        <v>26</v>
      </c>
      <c r="C64" s="79">
        <v>14386.321568627451</v>
      </c>
      <c r="D64" s="79">
        <v>14394.14019607843</v>
      </c>
      <c r="E64" s="80">
        <v>14674.048000000001</v>
      </c>
      <c r="F64" s="80">
        <v>14682.022999999999</v>
      </c>
      <c r="G64" s="967">
        <v>-5.4318127685800147E-2</v>
      </c>
      <c r="H64" s="81">
        <v>321.60000000000002</v>
      </c>
      <c r="I64" s="81">
        <v>0.97331240188383761</v>
      </c>
      <c r="J64" s="89">
        <v>-46.478873239436616</v>
      </c>
      <c r="K64" s="89">
        <v>0.25559965023205761</v>
      </c>
      <c r="L64" s="973">
        <v>-0.14080479396424639</v>
      </c>
    </row>
    <row r="65" spans="1:12" ht="15">
      <c r="A65" s="46" t="s">
        <v>116</v>
      </c>
      <c r="B65" s="47" t="s">
        <v>27</v>
      </c>
      <c r="C65" s="79">
        <v>14788.841176470589</v>
      </c>
      <c r="D65" s="79">
        <v>14672.367647058823</v>
      </c>
      <c r="E65" s="80">
        <v>15084.618</v>
      </c>
      <c r="F65" s="80">
        <v>14965.815000000001</v>
      </c>
      <c r="G65" s="967">
        <v>0.7938291366023158</v>
      </c>
      <c r="H65" s="81">
        <v>332.9</v>
      </c>
      <c r="I65" s="81">
        <v>-1.3629629629629696</v>
      </c>
      <c r="J65" s="89">
        <v>-41.116751269035532</v>
      </c>
      <c r="K65" s="89">
        <v>0.78025156386628103</v>
      </c>
      <c r="L65" s="973">
        <v>-0.31963118974881577</v>
      </c>
    </row>
    <row r="66" spans="1:12" ht="15">
      <c r="A66" s="46" t="s">
        <v>116</v>
      </c>
      <c r="B66" s="47" t="s">
        <v>34</v>
      </c>
      <c r="C66" s="79">
        <v>14605.235294117647</v>
      </c>
      <c r="D66" s="79">
        <v>14599.786274509803</v>
      </c>
      <c r="E66" s="80">
        <v>14897.34</v>
      </c>
      <c r="F66" s="80">
        <v>14891.781999999999</v>
      </c>
      <c r="G66" s="967">
        <v>3.7322598464044815E-2</v>
      </c>
      <c r="H66" s="81">
        <v>354</v>
      </c>
      <c r="I66" s="81">
        <v>-0.1128668171557498</v>
      </c>
      <c r="J66" s="89">
        <v>-30.82706766917293</v>
      </c>
      <c r="K66" s="89">
        <v>0.61882020582498154</v>
      </c>
      <c r="L66" s="973">
        <v>-0.12374023189485539</v>
      </c>
    </row>
    <row r="67" spans="1:12" ht="14.25">
      <c r="A67" s="44" t="s">
        <v>116</v>
      </c>
      <c r="B67" s="48" t="s">
        <v>28</v>
      </c>
      <c r="C67" s="90">
        <v>14322.781992501197</v>
      </c>
      <c r="D67" s="90">
        <v>14252.081615595573</v>
      </c>
      <c r="E67" s="91">
        <v>14609.237632351222</v>
      </c>
      <c r="F67" s="91">
        <v>14537.123247907484</v>
      </c>
      <c r="G67" s="974">
        <v>0.49607053069538903</v>
      </c>
      <c r="H67" s="92">
        <v>311.48296943231441</v>
      </c>
      <c r="I67" s="92">
        <v>-8.7208859017351981E-2</v>
      </c>
      <c r="J67" s="93">
        <v>-8.7649402390438258</v>
      </c>
      <c r="K67" s="93">
        <v>9.2419452478643969</v>
      </c>
      <c r="L67" s="975">
        <v>0.83370450195406143</v>
      </c>
    </row>
    <row r="68" spans="1:12" ht="15">
      <c r="A68" s="46" t="s">
        <v>116</v>
      </c>
      <c r="B68" s="47" t="s">
        <v>29</v>
      </c>
      <c r="C68" s="79">
        <v>13812.947058823529</v>
      </c>
      <c r="D68" s="79">
        <v>13971.114705882354</v>
      </c>
      <c r="E68" s="80">
        <v>14089.206</v>
      </c>
      <c r="F68" s="80">
        <v>14250.537</v>
      </c>
      <c r="G68" s="967">
        <v>-1.1321047059489766</v>
      </c>
      <c r="H68" s="81">
        <v>283</v>
      </c>
      <c r="I68" s="81">
        <v>-1.7019798541160047</v>
      </c>
      <c r="J68" s="89">
        <v>-20.673076923076923</v>
      </c>
      <c r="K68" s="89">
        <v>1.1098405865339342</v>
      </c>
      <c r="L68" s="973">
        <v>-5.1456940125660378E-2</v>
      </c>
    </row>
    <row r="69" spans="1:12" ht="15">
      <c r="A69" s="46" t="s">
        <v>116</v>
      </c>
      <c r="B69" s="47" t="s">
        <v>30</v>
      </c>
      <c r="C69" s="79">
        <v>14483.294117647058</v>
      </c>
      <c r="D69" s="79">
        <v>14322.269607843136</v>
      </c>
      <c r="E69" s="80">
        <v>14772.96</v>
      </c>
      <c r="F69" s="80">
        <v>14608.715</v>
      </c>
      <c r="G69" s="967">
        <v>1.1242946419311963</v>
      </c>
      <c r="H69" s="81">
        <v>305.39999999999998</v>
      </c>
      <c r="I69" s="81">
        <v>-0.74748131296717957</v>
      </c>
      <c r="J69" s="89">
        <v>-11.24859392575928</v>
      </c>
      <c r="K69" s="89">
        <v>5.3070558956077223</v>
      </c>
      <c r="L69" s="973">
        <v>0.34362560137512776</v>
      </c>
    </row>
    <row r="70" spans="1:12" ht="15">
      <c r="A70" s="46" t="s">
        <v>116</v>
      </c>
      <c r="B70" s="47" t="s">
        <v>35</v>
      </c>
      <c r="C70" s="79">
        <v>14216.748039215687</v>
      </c>
      <c r="D70" s="79">
        <v>14234.613725490197</v>
      </c>
      <c r="E70" s="80">
        <v>14501.083000000001</v>
      </c>
      <c r="F70" s="80">
        <v>14519.306</v>
      </c>
      <c r="G70" s="967">
        <v>-0.12550875365530526</v>
      </c>
      <c r="H70" s="81">
        <v>334.1</v>
      </c>
      <c r="I70" s="81">
        <v>0.42079951908627411</v>
      </c>
      <c r="J70" s="89">
        <v>2.6894865525672369</v>
      </c>
      <c r="K70" s="89">
        <v>2.8250487657227414</v>
      </c>
      <c r="L70" s="973">
        <v>0.54153584070459626</v>
      </c>
    </row>
    <row r="71" spans="1:12" ht="14.25">
      <c r="A71" s="44" t="s">
        <v>116</v>
      </c>
      <c r="B71" s="48" t="s">
        <v>31</v>
      </c>
      <c r="C71" s="90">
        <v>13418.855156902478</v>
      </c>
      <c r="D71" s="90">
        <v>13197.858388363227</v>
      </c>
      <c r="E71" s="91">
        <v>13687.232260040528</v>
      </c>
      <c r="F71" s="91">
        <v>13461.815556130492</v>
      </c>
      <c r="G71" s="974">
        <v>1.6744896182103852</v>
      </c>
      <c r="H71" s="92">
        <v>275.68201117318438</v>
      </c>
      <c r="I71" s="92">
        <v>0.35822422692709854</v>
      </c>
      <c r="J71" s="93">
        <v>-15.764705882352942</v>
      </c>
      <c r="K71" s="93">
        <v>12.040088787246923</v>
      </c>
      <c r="L71" s="975">
        <v>0.17587126728712121</v>
      </c>
    </row>
    <row r="72" spans="1:12" ht="15">
      <c r="A72" s="46" t="s">
        <v>116</v>
      </c>
      <c r="B72" s="47" t="s">
        <v>32</v>
      </c>
      <c r="C72" s="79">
        <v>12685.130392156863</v>
      </c>
      <c r="D72" s="79">
        <v>12824.199019607844</v>
      </c>
      <c r="E72" s="80">
        <v>12938.833000000001</v>
      </c>
      <c r="F72" s="80">
        <v>13080.683000000001</v>
      </c>
      <c r="G72" s="967">
        <v>-1.0844234968464594</v>
      </c>
      <c r="H72" s="81">
        <v>242.6</v>
      </c>
      <c r="I72" s="81">
        <v>-0.28771064529388285</v>
      </c>
      <c r="J72" s="89">
        <v>-32.612966601178783</v>
      </c>
      <c r="K72" s="89">
        <v>2.3071231586735723</v>
      </c>
      <c r="L72" s="973">
        <v>-0.53470588493091675</v>
      </c>
    </row>
    <row r="73" spans="1:12" ht="15">
      <c r="A73" s="46" t="s">
        <v>116</v>
      </c>
      <c r="B73" s="47" t="s">
        <v>33</v>
      </c>
      <c r="C73" s="79">
        <v>13699.520588235295</v>
      </c>
      <c r="D73" s="79">
        <v>13304.017647058823</v>
      </c>
      <c r="E73" s="80">
        <v>13973.511</v>
      </c>
      <c r="F73" s="80">
        <v>13570.098</v>
      </c>
      <c r="G73" s="967">
        <v>2.9728083024897862</v>
      </c>
      <c r="H73" s="81">
        <v>274.89999999999998</v>
      </c>
      <c r="I73" s="81">
        <v>-1.1151079136690729</v>
      </c>
      <c r="J73" s="81">
        <v>-7.9965606190885632</v>
      </c>
      <c r="K73" s="81">
        <v>7.1971480460079365</v>
      </c>
      <c r="L73" s="968">
        <v>0.70393158684876056</v>
      </c>
    </row>
    <row r="74" spans="1:12" ht="15.75" thickBot="1">
      <c r="A74" s="56" t="s">
        <v>116</v>
      </c>
      <c r="B74" s="57" t="s">
        <v>36</v>
      </c>
      <c r="C74" s="82">
        <v>13233.654901960783</v>
      </c>
      <c r="D74" s="82">
        <v>13285.361764705882</v>
      </c>
      <c r="E74" s="83">
        <v>13498.328</v>
      </c>
      <c r="F74" s="83">
        <v>13551.069</v>
      </c>
      <c r="G74" s="969">
        <v>-0.38920176703402504</v>
      </c>
      <c r="H74" s="84">
        <v>308</v>
      </c>
      <c r="I74" s="84">
        <v>2.1558872305140961</v>
      </c>
      <c r="J74" s="84">
        <v>-16.777041942604857</v>
      </c>
      <c r="K74" s="84">
        <v>2.535817582565413</v>
      </c>
      <c r="L74" s="970">
        <v>6.6455653692765182E-3</v>
      </c>
    </row>
    <row r="75" spans="1:12">
      <c r="A75" s="4"/>
      <c r="B75" s="4"/>
      <c r="C75" s="1051"/>
      <c r="D75" s="1051"/>
      <c r="E75" s="1051"/>
      <c r="F75" s="1051"/>
      <c r="G75" s="1052"/>
      <c r="H75" s="1052"/>
      <c r="I75" s="1052"/>
      <c r="J75" s="1052"/>
      <c r="K75" s="1052"/>
      <c r="L75" s="65"/>
    </row>
    <row r="76" spans="1:12" ht="13.5" thickBot="1">
      <c r="G76" s="65"/>
      <c r="H76" s="65"/>
      <c r="I76" s="65"/>
      <c r="J76" s="65"/>
      <c r="K76" s="65"/>
      <c r="L76" s="1053"/>
    </row>
    <row r="77" spans="1:12" ht="21" thickBot="1">
      <c r="A77" s="932" t="s">
        <v>308</v>
      </c>
      <c r="B77" s="923"/>
      <c r="C77" s="923"/>
      <c r="D77" s="923"/>
      <c r="E77" s="923"/>
      <c r="F77" s="923"/>
      <c r="G77" s="1034"/>
      <c r="H77" s="1034"/>
      <c r="I77" s="1034"/>
      <c r="J77" s="1034"/>
      <c r="K77" s="1034"/>
      <c r="L77" s="1035"/>
    </row>
    <row r="78" spans="1:12" ht="12.75" customHeight="1">
      <c r="A78" s="27"/>
      <c r="B78" s="28"/>
      <c r="C78" s="3" t="s">
        <v>9</v>
      </c>
      <c r="D78" s="3" t="s">
        <v>9</v>
      </c>
      <c r="E78" s="3"/>
      <c r="F78" s="3"/>
      <c r="G78" s="924"/>
      <c r="H78" s="1451" t="s">
        <v>10</v>
      </c>
      <c r="I78" s="1452"/>
      <c r="J78" s="954" t="s">
        <v>11</v>
      </c>
      <c r="K78" s="925" t="s">
        <v>12</v>
      </c>
      <c r="L78" s="926"/>
    </row>
    <row r="79" spans="1:12" ht="15.75" customHeight="1">
      <c r="A79" s="29" t="s">
        <v>13</v>
      </c>
      <c r="B79" s="30" t="s">
        <v>14</v>
      </c>
      <c r="C79" s="927" t="s">
        <v>40</v>
      </c>
      <c r="D79" s="927" t="s">
        <v>40</v>
      </c>
      <c r="E79" s="928" t="s">
        <v>41</v>
      </c>
      <c r="F79" s="929"/>
      <c r="G79" s="955"/>
      <c r="H79" s="1449" t="s">
        <v>15</v>
      </c>
      <c r="I79" s="1450"/>
      <c r="J79" s="956" t="s">
        <v>16</v>
      </c>
      <c r="K79" s="930" t="s">
        <v>17</v>
      </c>
      <c r="L79" s="931"/>
    </row>
    <row r="80" spans="1:12" ht="26.25" thickBot="1">
      <c r="A80" s="31" t="s">
        <v>18</v>
      </c>
      <c r="B80" s="32" t="s">
        <v>19</v>
      </c>
      <c r="C80" s="854" t="s">
        <v>505</v>
      </c>
      <c r="D80" s="854" t="s">
        <v>504</v>
      </c>
      <c r="E80" s="921" t="s">
        <v>505</v>
      </c>
      <c r="F80" s="1144" t="s">
        <v>504</v>
      </c>
      <c r="G80" s="953" t="s">
        <v>20</v>
      </c>
      <c r="H80" s="66" t="s">
        <v>505</v>
      </c>
      <c r="I80" s="865" t="s">
        <v>20</v>
      </c>
      <c r="J80" s="957" t="s">
        <v>20</v>
      </c>
      <c r="K80" s="922" t="s">
        <v>505</v>
      </c>
      <c r="L80" s="958" t="s">
        <v>21</v>
      </c>
    </row>
    <row r="81" spans="1:12" ht="15" thickBot="1">
      <c r="A81" s="33" t="s">
        <v>22</v>
      </c>
      <c r="B81" s="34" t="s">
        <v>23</v>
      </c>
      <c r="C81" s="67">
        <v>13813.280202728585</v>
      </c>
      <c r="D81" s="67">
        <v>13854.819525930361</v>
      </c>
      <c r="E81" s="68">
        <v>14089.545806783157</v>
      </c>
      <c r="F81" s="1145">
        <v>14131.915916448968</v>
      </c>
      <c r="G81" s="959">
        <v>-0.2998185802711606</v>
      </c>
      <c r="H81" s="69">
        <v>327.53180881747005</v>
      </c>
      <c r="I81" s="69">
        <v>-1.4276857126087699</v>
      </c>
      <c r="J81" s="70">
        <v>-17.38341087030523</v>
      </c>
      <c r="K81" s="69">
        <v>100</v>
      </c>
      <c r="L81" s="960" t="s">
        <v>23</v>
      </c>
    </row>
    <row r="82" spans="1:12" ht="15" thickBot="1">
      <c r="A82" s="35"/>
      <c r="B82" s="36"/>
      <c r="C82" s="71"/>
      <c r="D82" s="71"/>
      <c r="E82" s="71"/>
      <c r="F82" s="71"/>
      <c r="G82" s="961"/>
      <c r="H82" s="70"/>
      <c r="I82" s="70"/>
      <c r="J82" s="70"/>
      <c r="K82" s="70"/>
      <c r="L82" s="962"/>
    </row>
    <row r="83" spans="1:12" ht="15">
      <c r="A83" s="37" t="s">
        <v>107</v>
      </c>
      <c r="B83" s="38" t="s">
        <v>23</v>
      </c>
      <c r="C83" s="72" t="s">
        <v>228</v>
      </c>
      <c r="D83" s="72">
        <v>14689.591849871262</v>
      </c>
      <c r="E83" s="73" t="s">
        <v>228</v>
      </c>
      <c r="F83" s="73">
        <v>14983.383686868687</v>
      </c>
      <c r="G83" s="963" t="s">
        <v>99</v>
      </c>
      <c r="H83" s="74" t="s">
        <v>228</v>
      </c>
      <c r="I83" s="74" t="s">
        <v>99</v>
      </c>
      <c r="J83" s="74" t="s">
        <v>99</v>
      </c>
      <c r="K83" s="74">
        <v>0.13734377145996429</v>
      </c>
      <c r="L83" s="964" t="s">
        <v>99</v>
      </c>
    </row>
    <row r="84" spans="1:12" ht="15">
      <c r="A84" s="46" t="s">
        <v>108</v>
      </c>
      <c r="B84" s="75" t="s">
        <v>23</v>
      </c>
      <c r="C84" s="76">
        <v>14422.172373808029</v>
      </c>
      <c r="D84" s="76">
        <v>14558.517488179217</v>
      </c>
      <c r="E84" s="77">
        <v>14710.615821284189</v>
      </c>
      <c r="F84" s="77">
        <v>14849.687837942802</v>
      </c>
      <c r="G84" s="965">
        <v>-0.93653158353447785</v>
      </c>
      <c r="H84" s="78">
        <v>352.64944367176633</v>
      </c>
      <c r="I84" s="78">
        <v>-1.8200996753307288</v>
      </c>
      <c r="J84" s="78">
        <v>-21.485121485121486</v>
      </c>
      <c r="K84" s="78">
        <v>39.500068671885728</v>
      </c>
      <c r="L84" s="966">
        <v>-2.0635305565268425</v>
      </c>
    </row>
    <row r="85" spans="1:12" ht="15">
      <c r="A85" s="39" t="s">
        <v>109</v>
      </c>
      <c r="B85" s="40" t="s">
        <v>23</v>
      </c>
      <c r="C85" s="79">
        <v>14391.188744062834</v>
      </c>
      <c r="D85" s="79">
        <v>14396.484359282174</v>
      </c>
      <c r="E85" s="80">
        <v>14679.012518944091</v>
      </c>
      <c r="F85" s="80">
        <v>14684.414046467818</v>
      </c>
      <c r="G85" s="967">
        <v>-3.6784086219813009E-2</v>
      </c>
      <c r="H85" s="81">
        <v>394.90642002176281</v>
      </c>
      <c r="I85" s="81">
        <v>0.34678938758048417</v>
      </c>
      <c r="J85" s="81">
        <v>-18.887908208296558</v>
      </c>
      <c r="K85" s="81">
        <v>12.621892597170719</v>
      </c>
      <c r="L85" s="968">
        <v>-0.23411557257851534</v>
      </c>
    </row>
    <row r="86" spans="1:12" ht="15">
      <c r="A86" s="39" t="s">
        <v>110</v>
      </c>
      <c r="B86" s="40" t="s">
        <v>23</v>
      </c>
      <c r="C86" s="79" t="s">
        <v>99</v>
      </c>
      <c r="D86" s="79" t="s">
        <v>99</v>
      </c>
      <c r="E86" s="80" t="s">
        <v>99</v>
      </c>
      <c r="F86" s="80" t="s">
        <v>99</v>
      </c>
      <c r="G86" s="967" t="s">
        <v>99</v>
      </c>
      <c r="H86" s="81" t="s">
        <v>99</v>
      </c>
      <c r="I86" s="81" t="s">
        <v>99</v>
      </c>
      <c r="J86" s="81" t="s">
        <v>99</v>
      </c>
      <c r="K86" s="81" t="s">
        <v>99</v>
      </c>
      <c r="L86" s="968" t="s">
        <v>99</v>
      </c>
    </row>
    <row r="87" spans="1:12" ht="15">
      <c r="A87" s="39" t="s">
        <v>97</v>
      </c>
      <c r="B87" s="40" t="s">
        <v>23</v>
      </c>
      <c r="C87" s="79">
        <v>11786.218839308696</v>
      </c>
      <c r="D87" s="79">
        <v>11956.089177622449</v>
      </c>
      <c r="E87" s="80">
        <v>12021.943216094871</v>
      </c>
      <c r="F87" s="80">
        <v>12195.210961174898</v>
      </c>
      <c r="G87" s="967">
        <v>-1.4207851396064302</v>
      </c>
      <c r="H87" s="81">
        <v>283.79839999999996</v>
      </c>
      <c r="I87" s="81">
        <v>-0.64670195526944541</v>
      </c>
      <c r="J87" s="81">
        <v>-19.50321987120515</v>
      </c>
      <c r="K87" s="81">
        <v>24.035160005493751</v>
      </c>
      <c r="L87" s="968">
        <v>-0.63294393187150533</v>
      </c>
    </row>
    <row r="88" spans="1:12" ht="15.75" thickBot="1">
      <c r="A88" s="41" t="s">
        <v>111</v>
      </c>
      <c r="B88" s="42" t="s">
        <v>23</v>
      </c>
      <c r="C88" s="82">
        <v>14178.929955497853</v>
      </c>
      <c r="D88" s="82">
        <v>13873.222639152582</v>
      </c>
      <c r="E88" s="83">
        <v>14462.50855460781</v>
      </c>
      <c r="F88" s="83">
        <v>14150.687091935633</v>
      </c>
      <c r="G88" s="969">
        <v>2.2035782478002859</v>
      </c>
      <c r="H88" s="84">
        <v>294.79895712630361</v>
      </c>
      <c r="I88" s="84">
        <v>-0.4663984703032994</v>
      </c>
      <c r="J88" s="84">
        <v>-5.9912854030501093</v>
      </c>
      <c r="K88" s="84">
        <v>23.705534953989837</v>
      </c>
      <c r="L88" s="970">
        <v>2.8726744070705124</v>
      </c>
    </row>
    <row r="89" spans="1:12" ht="15" thickBot="1">
      <c r="A89" s="35"/>
      <c r="B89" s="43"/>
      <c r="C89" s="71"/>
      <c r="D89" s="71"/>
      <c r="E89" s="71"/>
      <c r="F89" s="71"/>
      <c r="G89" s="961"/>
      <c r="H89" s="70"/>
      <c r="I89" s="70"/>
      <c r="J89" s="70"/>
      <c r="K89" s="70"/>
      <c r="L89" s="962"/>
    </row>
    <row r="90" spans="1:12" ht="14.25">
      <c r="A90" s="44" t="s">
        <v>112</v>
      </c>
      <c r="B90" s="45" t="s">
        <v>25</v>
      </c>
      <c r="C90" s="85" t="s">
        <v>99</v>
      </c>
      <c r="D90" s="85" t="s">
        <v>99</v>
      </c>
      <c r="E90" s="86" t="s">
        <v>99</v>
      </c>
      <c r="F90" s="86" t="s">
        <v>99</v>
      </c>
      <c r="G90" s="971" t="s">
        <v>99</v>
      </c>
      <c r="H90" s="87" t="s">
        <v>99</v>
      </c>
      <c r="I90" s="87" t="s">
        <v>99</v>
      </c>
      <c r="J90" s="88" t="s">
        <v>99</v>
      </c>
      <c r="K90" s="88" t="s">
        <v>99</v>
      </c>
      <c r="L90" s="972" t="s">
        <v>99</v>
      </c>
    </row>
    <row r="91" spans="1:12" ht="15">
      <c r="A91" s="46" t="s">
        <v>112</v>
      </c>
      <c r="B91" s="47" t="s">
        <v>26</v>
      </c>
      <c r="C91" s="79" t="s">
        <v>99</v>
      </c>
      <c r="D91" s="79" t="s">
        <v>99</v>
      </c>
      <c r="E91" s="80" t="s">
        <v>99</v>
      </c>
      <c r="F91" s="80" t="s">
        <v>99</v>
      </c>
      <c r="G91" s="967" t="s">
        <v>99</v>
      </c>
      <c r="H91" s="81" t="s">
        <v>99</v>
      </c>
      <c r="I91" s="81" t="s">
        <v>99</v>
      </c>
      <c r="J91" s="89" t="s">
        <v>99</v>
      </c>
      <c r="K91" s="89" t="s">
        <v>99</v>
      </c>
      <c r="L91" s="973" t="s">
        <v>99</v>
      </c>
    </row>
    <row r="92" spans="1:12" ht="15">
      <c r="A92" s="46" t="s">
        <v>112</v>
      </c>
      <c r="B92" s="47" t="s">
        <v>27</v>
      </c>
      <c r="C92" s="79" t="s">
        <v>99</v>
      </c>
      <c r="D92" s="79" t="s">
        <v>99</v>
      </c>
      <c r="E92" s="80" t="s">
        <v>99</v>
      </c>
      <c r="F92" s="80" t="s">
        <v>99</v>
      </c>
      <c r="G92" s="967" t="s">
        <v>99</v>
      </c>
      <c r="H92" s="81" t="s">
        <v>99</v>
      </c>
      <c r="I92" s="81" t="s">
        <v>99</v>
      </c>
      <c r="J92" s="89" t="s">
        <v>99</v>
      </c>
      <c r="K92" s="89" t="s">
        <v>99</v>
      </c>
      <c r="L92" s="973" t="s">
        <v>99</v>
      </c>
    </row>
    <row r="93" spans="1:12" ht="14.25">
      <c r="A93" s="44" t="s">
        <v>112</v>
      </c>
      <c r="B93" s="48" t="s">
        <v>28</v>
      </c>
      <c r="C93" s="90" t="s">
        <v>228</v>
      </c>
      <c r="D93" s="90">
        <v>15846.126797385619</v>
      </c>
      <c r="E93" s="91" t="s">
        <v>228</v>
      </c>
      <c r="F93" s="91">
        <v>16163.049333333332</v>
      </c>
      <c r="G93" s="974" t="s">
        <v>99</v>
      </c>
      <c r="H93" s="92" t="s">
        <v>228</v>
      </c>
      <c r="I93" s="92" t="s">
        <v>99</v>
      </c>
      <c r="J93" s="93" t="s">
        <v>99</v>
      </c>
      <c r="K93" s="93">
        <v>1.3734377145996429E-2</v>
      </c>
      <c r="L93" s="975" t="s">
        <v>99</v>
      </c>
    </row>
    <row r="94" spans="1:12" ht="15">
      <c r="A94" s="46" t="s">
        <v>112</v>
      </c>
      <c r="B94" s="47" t="s">
        <v>29</v>
      </c>
      <c r="C94" s="79" t="s">
        <v>228</v>
      </c>
      <c r="D94" s="79" t="s">
        <v>228</v>
      </c>
      <c r="E94" s="80" t="s">
        <v>228</v>
      </c>
      <c r="F94" s="80" t="s">
        <v>228</v>
      </c>
      <c r="G94" s="967" t="s">
        <v>99</v>
      </c>
      <c r="H94" s="81" t="s">
        <v>228</v>
      </c>
      <c r="I94" s="81" t="s">
        <v>99</v>
      </c>
      <c r="J94" s="89" t="s">
        <v>99</v>
      </c>
      <c r="K94" s="89">
        <v>1.3734377145996429E-2</v>
      </c>
      <c r="L94" s="973" t="s">
        <v>99</v>
      </c>
    </row>
    <row r="95" spans="1:12" ht="15">
      <c r="A95" s="46" t="s">
        <v>112</v>
      </c>
      <c r="B95" s="47" t="s">
        <v>30</v>
      </c>
      <c r="C95" s="79" t="s">
        <v>99</v>
      </c>
      <c r="D95" s="79" t="s">
        <v>228</v>
      </c>
      <c r="E95" s="80" t="s">
        <v>99</v>
      </c>
      <c r="F95" s="80" t="s">
        <v>228</v>
      </c>
      <c r="G95" s="967" t="s">
        <v>99</v>
      </c>
      <c r="H95" s="81" t="s">
        <v>99</v>
      </c>
      <c r="I95" s="81" t="s">
        <v>99</v>
      </c>
      <c r="J95" s="89" t="s">
        <v>99</v>
      </c>
      <c r="K95" s="89" t="s">
        <v>99</v>
      </c>
      <c r="L95" s="973" t="s">
        <v>99</v>
      </c>
    </row>
    <row r="96" spans="1:12" ht="14.25">
      <c r="A96" s="44" t="s">
        <v>112</v>
      </c>
      <c r="B96" s="48" t="s">
        <v>31</v>
      </c>
      <c r="C96" s="90" t="s">
        <v>228</v>
      </c>
      <c r="D96" s="90">
        <v>14186.750568343281</v>
      </c>
      <c r="E96" s="91" t="s">
        <v>228</v>
      </c>
      <c r="F96" s="91">
        <v>14470.485579710146</v>
      </c>
      <c r="G96" s="974" t="s">
        <v>99</v>
      </c>
      <c r="H96" s="92" t="s">
        <v>228</v>
      </c>
      <c r="I96" s="92" t="s">
        <v>99</v>
      </c>
      <c r="J96" s="93" t="s">
        <v>99</v>
      </c>
      <c r="K96" s="93">
        <v>0.12360939431396785</v>
      </c>
      <c r="L96" s="975" t="s">
        <v>99</v>
      </c>
    </row>
    <row r="97" spans="1:12" ht="15">
      <c r="A97" s="46" t="s">
        <v>112</v>
      </c>
      <c r="B97" s="47" t="s">
        <v>32</v>
      </c>
      <c r="C97" s="79" t="s">
        <v>228</v>
      </c>
      <c r="D97" s="79">
        <v>13551.022549019608</v>
      </c>
      <c r="E97" s="80" t="s">
        <v>228</v>
      </c>
      <c r="F97" s="80">
        <v>13822.043</v>
      </c>
      <c r="G97" s="967" t="s">
        <v>99</v>
      </c>
      <c r="H97" s="81" t="s">
        <v>228</v>
      </c>
      <c r="I97" s="81" t="s">
        <v>99</v>
      </c>
      <c r="J97" s="89" t="s">
        <v>99</v>
      </c>
      <c r="K97" s="89">
        <v>0.12360939431396785</v>
      </c>
      <c r="L97" s="973" t="s">
        <v>99</v>
      </c>
    </row>
    <row r="98" spans="1:12" ht="15.75" thickBot="1">
      <c r="A98" s="49" t="s">
        <v>112</v>
      </c>
      <c r="B98" s="50" t="s">
        <v>33</v>
      </c>
      <c r="C98" s="94" t="s">
        <v>99</v>
      </c>
      <c r="D98" s="94">
        <v>14841.176470588234</v>
      </c>
      <c r="E98" s="95" t="s">
        <v>99</v>
      </c>
      <c r="F98" s="95">
        <v>15138</v>
      </c>
      <c r="G98" s="976" t="s">
        <v>99</v>
      </c>
      <c r="H98" s="89" t="s">
        <v>99</v>
      </c>
      <c r="I98" s="89" t="s">
        <v>99</v>
      </c>
      <c r="J98" s="89" t="s">
        <v>99</v>
      </c>
      <c r="K98" s="89" t="s">
        <v>99</v>
      </c>
      <c r="L98" s="973" t="s">
        <v>99</v>
      </c>
    </row>
    <row r="99" spans="1:12" ht="15" thickBot="1">
      <c r="A99" s="35"/>
      <c r="B99" s="43"/>
      <c r="C99" s="71"/>
      <c r="D99" s="71"/>
      <c r="E99" s="71"/>
      <c r="F99" s="71"/>
      <c r="G99" s="961"/>
      <c r="H99" s="70"/>
      <c r="I99" s="70"/>
      <c r="J99" s="70"/>
      <c r="K99" s="70"/>
      <c r="L99" s="962"/>
    </row>
    <row r="100" spans="1:12" ht="14.25">
      <c r="A100" s="44" t="s">
        <v>113</v>
      </c>
      <c r="B100" s="45" t="s">
        <v>25</v>
      </c>
      <c r="C100" s="85">
        <v>14747.561737012724</v>
      </c>
      <c r="D100" s="85">
        <v>14875.721125249471</v>
      </c>
      <c r="E100" s="86">
        <v>15042.512971752978</v>
      </c>
      <c r="F100" s="86">
        <v>15173.235547754461</v>
      </c>
      <c r="G100" s="971">
        <v>-0.86153395292692647</v>
      </c>
      <c r="H100" s="87">
        <v>407.98813559322031</v>
      </c>
      <c r="I100" s="87">
        <v>-2.7762329606308636</v>
      </c>
      <c r="J100" s="88">
        <v>-27.160493827160494</v>
      </c>
      <c r="K100" s="88">
        <v>2.4309847548413677</v>
      </c>
      <c r="L100" s="972">
        <v>-0.32630561166266059</v>
      </c>
    </row>
    <row r="101" spans="1:12" ht="15">
      <c r="A101" s="46" t="s">
        <v>113</v>
      </c>
      <c r="B101" s="47" t="s">
        <v>26</v>
      </c>
      <c r="C101" s="79">
        <v>14674.991176470588</v>
      </c>
      <c r="D101" s="79">
        <v>14902.320588235294</v>
      </c>
      <c r="E101" s="80">
        <v>14968.491</v>
      </c>
      <c r="F101" s="80">
        <v>15200.367</v>
      </c>
      <c r="G101" s="967">
        <v>-1.5254631680932453</v>
      </c>
      <c r="H101" s="81">
        <v>398.2</v>
      </c>
      <c r="I101" s="81">
        <v>-3.653520445197199</v>
      </c>
      <c r="J101" s="89">
        <v>-27.659574468085108</v>
      </c>
      <c r="K101" s="89">
        <v>1.4009064688916357</v>
      </c>
      <c r="L101" s="973">
        <v>-0.19900275611687435</v>
      </c>
    </row>
    <row r="102" spans="1:12" ht="15">
      <c r="A102" s="46" t="s">
        <v>113</v>
      </c>
      <c r="B102" s="47" t="s">
        <v>27</v>
      </c>
      <c r="C102" s="79">
        <v>14840.84705882353</v>
      </c>
      <c r="D102" s="79">
        <v>14840.247058823528</v>
      </c>
      <c r="E102" s="80">
        <v>15137.664000000001</v>
      </c>
      <c r="F102" s="80">
        <v>15137.052</v>
      </c>
      <c r="G102" s="967">
        <v>4.0430593751081085E-3</v>
      </c>
      <c r="H102" s="81">
        <v>421.3</v>
      </c>
      <c r="I102" s="81">
        <v>-1.6573295985060612</v>
      </c>
      <c r="J102" s="89">
        <v>-26.47058823529412</v>
      </c>
      <c r="K102" s="89">
        <v>1.0300782859497322</v>
      </c>
      <c r="L102" s="973">
        <v>-0.1273028555457858</v>
      </c>
    </row>
    <row r="103" spans="1:12" ht="14.25">
      <c r="A103" s="44" t="s">
        <v>113</v>
      </c>
      <c r="B103" s="48" t="s">
        <v>28</v>
      </c>
      <c r="C103" s="90">
        <v>14573.132882261038</v>
      </c>
      <c r="D103" s="90">
        <v>14809.644099267729</v>
      </c>
      <c r="E103" s="91">
        <v>14864.595539906259</v>
      </c>
      <c r="F103" s="91">
        <v>15105.836981253084</v>
      </c>
      <c r="G103" s="974">
        <v>-1.5970081078341753</v>
      </c>
      <c r="H103" s="92">
        <v>379.68596491228072</v>
      </c>
      <c r="I103" s="92">
        <v>-1.2564556931285598</v>
      </c>
      <c r="J103" s="93">
        <v>-27.913279132791331</v>
      </c>
      <c r="K103" s="93">
        <v>10.960032962505151</v>
      </c>
      <c r="L103" s="975">
        <v>-1.6009564849020883</v>
      </c>
    </row>
    <row r="104" spans="1:12" ht="15">
      <c r="A104" s="46" t="s">
        <v>113</v>
      </c>
      <c r="B104" s="47" t="s">
        <v>29</v>
      </c>
      <c r="C104" s="79">
        <v>14548.521568627451</v>
      </c>
      <c r="D104" s="79">
        <v>14906.293137254901</v>
      </c>
      <c r="E104" s="80">
        <v>14839.492</v>
      </c>
      <c r="F104" s="80">
        <v>15204.419</v>
      </c>
      <c r="G104" s="967">
        <v>-2.4001377494266616</v>
      </c>
      <c r="H104" s="81">
        <v>365.5</v>
      </c>
      <c r="I104" s="81">
        <v>-2.5073352894105039</v>
      </c>
      <c r="J104" s="89">
        <v>-31.974921630094045</v>
      </c>
      <c r="K104" s="89">
        <v>5.9607196813624501</v>
      </c>
      <c r="L104" s="973">
        <v>-1.2785858899526517</v>
      </c>
    </row>
    <row r="105" spans="1:12" ht="15">
      <c r="A105" s="46" t="s">
        <v>113</v>
      </c>
      <c r="B105" s="47" t="s">
        <v>30</v>
      </c>
      <c r="C105" s="79">
        <v>14600.175490196078</v>
      </c>
      <c r="D105" s="79">
        <v>14685.676470588234</v>
      </c>
      <c r="E105" s="80">
        <v>14892.179</v>
      </c>
      <c r="F105" s="80">
        <v>14979.39</v>
      </c>
      <c r="G105" s="967">
        <v>-0.58220661856056444</v>
      </c>
      <c r="H105" s="81">
        <v>396.6</v>
      </c>
      <c r="I105" s="81">
        <v>-0.25150905432595572</v>
      </c>
      <c r="J105" s="89">
        <v>-22.388059701492537</v>
      </c>
      <c r="K105" s="89">
        <v>4.9993132811427001</v>
      </c>
      <c r="L105" s="973">
        <v>-0.32237059494943576</v>
      </c>
    </row>
    <row r="106" spans="1:12" ht="14.25">
      <c r="A106" s="44" t="s">
        <v>113</v>
      </c>
      <c r="B106" s="48" t="s">
        <v>31</v>
      </c>
      <c r="C106" s="90">
        <v>14313.823992819664</v>
      </c>
      <c r="D106" s="90">
        <v>14381.836917389906</v>
      </c>
      <c r="E106" s="91">
        <v>14600.100472676057</v>
      </c>
      <c r="F106" s="91">
        <v>14669.473655737705</v>
      </c>
      <c r="G106" s="974">
        <v>-0.47290846754078864</v>
      </c>
      <c r="H106" s="92">
        <v>336.14755391899001</v>
      </c>
      <c r="I106" s="92">
        <v>-1.3399846670053126</v>
      </c>
      <c r="J106" s="93">
        <v>-17.812364894076957</v>
      </c>
      <c r="K106" s="93">
        <v>26.10905095453921</v>
      </c>
      <c r="L106" s="975">
        <v>-0.13626845996209624</v>
      </c>
    </row>
    <row r="107" spans="1:12" ht="15">
      <c r="A107" s="46" t="s">
        <v>113</v>
      </c>
      <c r="B107" s="47" t="s">
        <v>32</v>
      </c>
      <c r="C107" s="79">
        <v>14358.750980392157</v>
      </c>
      <c r="D107" s="79">
        <v>14433.610784313725</v>
      </c>
      <c r="E107" s="80">
        <v>14645.925999999999</v>
      </c>
      <c r="F107" s="80">
        <v>14722.282999999999</v>
      </c>
      <c r="G107" s="967">
        <v>-0.51864917961432999</v>
      </c>
      <c r="H107" s="81">
        <v>324.89999999999998</v>
      </c>
      <c r="I107" s="81">
        <v>-1.5752802181157364</v>
      </c>
      <c r="J107" s="89">
        <v>-16.484224082421122</v>
      </c>
      <c r="K107" s="89">
        <v>17.813487158357368</v>
      </c>
      <c r="L107" s="973">
        <v>0.19179193539129713</v>
      </c>
    </row>
    <row r="108" spans="1:12" ht="15.75" thickBot="1">
      <c r="A108" s="49" t="s">
        <v>113</v>
      </c>
      <c r="B108" s="50" t="s">
        <v>33</v>
      </c>
      <c r="C108" s="94">
        <v>14226.831372549019</v>
      </c>
      <c r="D108" s="94">
        <v>14285.448039215686</v>
      </c>
      <c r="E108" s="95">
        <v>14511.368</v>
      </c>
      <c r="F108" s="95">
        <v>14571.156999999999</v>
      </c>
      <c r="G108" s="976">
        <v>-0.41032431398549102</v>
      </c>
      <c r="H108" s="89">
        <v>360.3</v>
      </c>
      <c r="I108" s="89">
        <v>-0.57947019867548732</v>
      </c>
      <c r="J108" s="89">
        <v>-20.526315789473685</v>
      </c>
      <c r="K108" s="89">
        <v>8.2955637961818436</v>
      </c>
      <c r="L108" s="973">
        <v>-0.32806039535338982</v>
      </c>
    </row>
    <row r="109" spans="1:12" ht="15.75" thickBot="1">
      <c r="A109" s="51"/>
      <c r="B109" s="52"/>
      <c r="C109" s="96"/>
      <c r="D109" s="96"/>
      <c r="E109" s="96"/>
      <c r="F109" s="96"/>
      <c r="G109" s="977"/>
      <c r="H109" s="97"/>
      <c r="I109" s="97"/>
      <c r="J109" s="97"/>
      <c r="K109" s="97"/>
      <c r="L109" s="978"/>
    </row>
    <row r="110" spans="1:12" ht="15">
      <c r="A110" s="46" t="s">
        <v>114</v>
      </c>
      <c r="B110" s="53" t="s">
        <v>30</v>
      </c>
      <c r="C110" s="98">
        <v>14556.925490196078</v>
      </c>
      <c r="D110" s="98">
        <v>14592.60294117647</v>
      </c>
      <c r="E110" s="99">
        <v>14848.064</v>
      </c>
      <c r="F110" s="99">
        <v>14884.455</v>
      </c>
      <c r="G110" s="979">
        <v>-0.24448997292812955</v>
      </c>
      <c r="H110" s="100">
        <v>416.1</v>
      </c>
      <c r="I110" s="100">
        <v>0.89718719689622828</v>
      </c>
      <c r="J110" s="100">
        <v>-16.402116402116402</v>
      </c>
      <c r="K110" s="100">
        <v>4.340063178134872</v>
      </c>
      <c r="L110" s="980">
        <v>5.094483023971641E-2</v>
      </c>
    </row>
    <row r="111" spans="1:12" ht="15.75" thickBot="1">
      <c r="A111" s="49" t="s">
        <v>114</v>
      </c>
      <c r="B111" s="50" t="s">
        <v>33</v>
      </c>
      <c r="C111" s="94">
        <v>14297.030392156863</v>
      </c>
      <c r="D111" s="94">
        <v>14291.074509803922</v>
      </c>
      <c r="E111" s="95">
        <v>14582.971</v>
      </c>
      <c r="F111" s="95">
        <v>14576.896000000001</v>
      </c>
      <c r="G111" s="976">
        <v>4.1675539154556004E-2</v>
      </c>
      <c r="H111" s="89">
        <v>383.8</v>
      </c>
      <c r="I111" s="89">
        <v>-7.8104660244730895E-2</v>
      </c>
      <c r="J111" s="89">
        <v>-20.132450331125828</v>
      </c>
      <c r="K111" s="89">
        <v>8.2818294190358461</v>
      </c>
      <c r="L111" s="973">
        <v>-0.28506040281823353</v>
      </c>
    </row>
    <row r="112" spans="1:12" ht="15.75" thickBot="1">
      <c r="A112" s="51"/>
      <c r="B112" s="52"/>
      <c r="C112" s="96"/>
      <c r="D112" s="96"/>
      <c r="E112" s="96"/>
      <c r="F112" s="96"/>
      <c r="G112" s="977"/>
      <c r="H112" s="97"/>
      <c r="I112" s="97"/>
      <c r="J112" s="97"/>
      <c r="K112" s="97"/>
      <c r="L112" s="978"/>
    </row>
    <row r="113" spans="1:12" ht="14.25">
      <c r="A113" s="44" t="s">
        <v>115</v>
      </c>
      <c r="B113" s="45" t="s">
        <v>25</v>
      </c>
      <c r="C113" s="85" t="s">
        <v>99</v>
      </c>
      <c r="D113" s="85" t="s">
        <v>99</v>
      </c>
      <c r="E113" s="86" t="s">
        <v>99</v>
      </c>
      <c r="F113" s="86" t="s">
        <v>99</v>
      </c>
      <c r="G113" s="971" t="s">
        <v>99</v>
      </c>
      <c r="H113" s="87" t="s">
        <v>99</v>
      </c>
      <c r="I113" s="87" t="s">
        <v>99</v>
      </c>
      <c r="J113" s="88" t="s">
        <v>99</v>
      </c>
      <c r="K113" s="88" t="s">
        <v>99</v>
      </c>
      <c r="L113" s="972" t="s">
        <v>99</v>
      </c>
    </row>
    <row r="114" spans="1:12" ht="15">
      <c r="A114" s="39" t="s">
        <v>115</v>
      </c>
      <c r="B114" s="47" t="s">
        <v>26</v>
      </c>
      <c r="C114" s="79" t="s">
        <v>99</v>
      </c>
      <c r="D114" s="79" t="s">
        <v>99</v>
      </c>
      <c r="E114" s="80" t="s">
        <v>99</v>
      </c>
      <c r="F114" s="80" t="s">
        <v>99</v>
      </c>
      <c r="G114" s="967" t="s">
        <v>99</v>
      </c>
      <c r="H114" s="81" t="s">
        <v>99</v>
      </c>
      <c r="I114" s="81" t="s">
        <v>99</v>
      </c>
      <c r="J114" s="89" t="s">
        <v>99</v>
      </c>
      <c r="K114" s="89" t="s">
        <v>99</v>
      </c>
      <c r="L114" s="973" t="s">
        <v>99</v>
      </c>
    </row>
    <row r="115" spans="1:12" ht="15">
      <c r="A115" s="39" t="s">
        <v>115</v>
      </c>
      <c r="B115" s="47" t="s">
        <v>27</v>
      </c>
      <c r="C115" s="79" t="s">
        <v>99</v>
      </c>
      <c r="D115" s="79" t="s">
        <v>99</v>
      </c>
      <c r="E115" s="80" t="s">
        <v>99</v>
      </c>
      <c r="F115" s="80" t="s">
        <v>99</v>
      </c>
      <c r="G115" s="967" t="s">
        <v>99</v>
      </c>
      <c r="H115" s="81" t="s">
        <v>99</v>
      </c>
      <c r="I115" s="81" t="s">
        <v>99</v>
      </c>
      <c r="J115" s="89" t="s">
        <v>99</v>
      </c>
      <c r="K115" s="89" t="s">
        <v>99</v>
      </c>
      <c r="L115" s="973" t="s">
        <v>99</v>
      </c>
    </row>
    <row r="116" spans="1:12" ht="15">
      <c r="A116" s="39" t="s">
        <v>115</v>
      </c>
      <c r="B116" s="47" t="s">
        <v>34</v>
      </c>
      <c r="C116" s="79" t="s">
        <v>99</v>
      </c>
      <c r="D116" s="79" t="s">
        <v>99</v>
      </c>
      <c r="E116" s="80" t="s">
        <v>99</v>
      </c>
      <c r="F116" s="80" t="s">
        <v>99</v>
      </c>
      <c r="G116" s="967" t="s">
        <v>99</v>
      </c>
      <c r="H116" s="81" t="s">
        <v>99</v>
      </c>
      <c r="I116" s="81" t="s">
        <v>99</v>
      </c>
      <c r="J116" s="89" t="s">
        <v>99</v>
      </c>
      <c r="K116" s="89" t="s">
        <v>99</v>
      </c>
      <c r="L116" s="973" t="s">
        <v>99</v>
      </c>
    </row>
    <row r="117" spans="1:12" ht="14.25">
      <c r="A117" s="54" t="s">
        <v>115</v>
      </c>
      <c r="B117" s="48" t="s">
        <v>28</v>
      </c>
      <c r="C117" s="90" t="s">
        <v>99</v>
      </c>
      <c r="D117" s="90" t="s">
        <v>99</v>
      </c>
      <c r="E117" s="91" t="s">
        <v>99</v>
      </c>
      <c r="F117" s="91" t="s">
        <v>99</v>
      </c>
      <c r="G117" s="974" t="s">
        <v>99</v>
      </c>
      <c r="H117" s="92" t="s">
        <v>99</v>
      </c>
      <c r="I117" s="92" t="s">
        <v>99</v>
      </c>
      <c r="J117" s="93" t="s">
        <v>99</v>
      </c>
      <c r="K117" s="93" t="s">
        <v>99</v>
      </c>
      <c r="L117" s="975" t="s">
        <v>99</v>
      </c>
    </row>
    <row r="118" spans="1:12" ht="15">
      <c r="A118" s="39" t="s">
        <v>115</v>
      </c>
      <c r="B118" s="47" t="s">
        <v>30</v>
      </c>
      <c r="C118" s="79" t="s">
        <v>99</v>
      </c>
      <c r="D118" s="79" t="s">
        <v>99</v>
      </c>
      <c r="E118" s="80" t="s">
        <v>99</v>
      </c>
      <c r="F118" s="80" t="s">
        <v>99</v>
      </c>
      <c r="G118" s="967" t="s">
        <v>99</v>
      </c>
      <c r="H118" s="81" t="s">
        <v>99</v>
      </c>
      <c r="I118" s="81" t="s">
        <v>99</v>
      </c>
      <c r="J118" s="89" t="s">
        <v>99</v>
      </c>
      <c r="K118" s="89" t="s">
        <v>99</v>
      </c>
      <c r="L118" s="973" t="s">
        <v>99</v>
      </c>
    </row>
    <row r="119" spans="1:12" ht="15">
      <c r="A119" s="39" t="s">
        <v>115</v>
      </c>
      <c r="B119" s="47" t="s">
        <v>35</v>
      </c>
      <c r="C119" s="79" t="s">
        <v>99</v>
      </c>
      <c r="D119" s="79" t="s">
        <v>99</v>
      </c>
      <c r="E119" s="80" t="s">
        <v>99</v>
      </c>
      <c r="F119" s="80" t="s">
        <v>99</v>
      </c>
      <c r="G119" s="967" t="s">
        <v>99</v>
      </c>
      <c r="H119" s="81" t="s">
        <v>99</v>
      </c>
      <c r="I119" s="81" t="s">
        <v>99</v>
      </c>
      <c r="J119" s="89" t="s">
        <v>99</v>
      </c>
      <c r="K119" s="89" t="s">
        <v>99</v>
      </c>
      <c r="L119" s="973" t="s">
        <v>99</v>
      </c>
    </row>
    <row r="120" spans="1:12" ht="14.25">
      <c r="A120" s="54" t="s">
        <v>115</v>
      </c>
      <c r="B120" s="48" t="s">
        <v>31</v>
      </c>
      <c r="C120" s="90" t="s">
        <v>99</v>
      </c>
      <c r="D120" s="90" t="s">
        <v>99</v>
      </c>
      <c r="E120" s="91" t="s">
        <v>99</v>
      </c>
      <c r="F120" s="91" t="s">
        <v>99</v>
      </c>
      <c r="G120" s="974" t="s">
        <v>99</v>
      </c>
      <c r="H120" s="92" t="s">
        <v>99</v>
      </c>
      <c r="I120" s="92" t="s">
        <v>99</v>
      </c>
      <c r="J120" s="93" t="s">
        <v>99</v>
      </c>
      <c r="K120" s="93" t="s">
        <v>99</v>
      </c>
      <c r="L120" s="975" t="s">
        <v>99</v>
      </c>
    </row>
    <row r="121" spans="1:12" ht="15">
      <c r="A121" s="39" t="s">
        <v>115</v>
      </c>
      <c r="B121" s="47" t="s">
        <v>33</v>
      </c>
      <c r="C121" s="79" t="s">
        <v>99</v>
      </c>
      <c r="D121" s="79" t="s">
        <v>99</v>
      </c>
      <c r="E121" s="80" t="s">
        <v>99</v>
      </c>
      <c r="F121" s="80" t="s">
        <v>99</v>
      </c>
      <c r="G121" s="967" t="s">
        <v>99</v>
      </c>
      <c r="H121" s="81" t="s">
        <v>99</v>
      </c>
      <c r="I121" s="81" t="s">
        <v>99</v>
      </c>
      <c r="J121" s="89" t="s">
        <v>99</v>
      </c>
      <c r="K121" s="89" t="s">
        <v>99</v>
      </c>
      <c r="L121" s="973" t="s">
        <v>99</v>
      </c>
    </row>
    <row r="122" spans="1:12" ht="15.75" thickBot="1">
      <c r="A122" s="55" t="s">
        <v>115</v>
      </c>
      <c r="B122" s="47" t="s">
        <v>36</v>
      </c>
      <c r="C122" s="94" t="s">
        <v>99</v>
      </c>
      <c r="D122" s="94" t="s">
        <v>99</v>
      </c>
      <c r="E122" s="95" t="s">
        <v>99</v>
      </c>
      <c r="F122" s="95" t="s">
        <v>99</v>
      </c>
      <c r="G122" s="976" t="s">
        <v>99</v>
      </c>
      <c r="H122" s="89" t="s">
        <v>99</v>
      </c>
      <c r="I122" s="89" t="s">
        <v>99</v>
      </c>
      <c r="J122" s="89" t="s">
        <v>99</v>
      </c>
      <c r="K122" s="89" t="s">
        <v>99</v>
      </c>
      <c r="L122" s="973" t="s">
        <v>99</v>
      </c>
    </row>
    <row r="123" spans="1:12" ht="15.75" thickBot="1">
      <c r="A123" s="51"/>
      <c r="B123" s="52"/>
      <c r="C123" s="96"/>
      <c r="D123" s="96"/>
      <c r="E123" s="96"/>
      <c r="F123" s="96"/>
      <c r="G123" s="977"/>
      <c r="H123" s="97"/>
      <c r="I123" s="97"/>
      <c r="J123" s="97"/>
      <c r="K123" s="97"/>
      <c r="L123" s="978"/>
    </row>
    <row r="124" spans="1:12" ht="14.25">
      <c r="A124" s="44" t="s">
        <v>24</v>
      </c>
      <c r="B124" s="45" t="s">
        <v>28</v>
      </c>
      <c r="C124" s="85">
        <v>12762.913270689263</v>
      </c>
      <c r="D124" s="85">
        <v>12743.470436570655</v>
      </c>
      <c r="E124" s="86">
        <v>13018.171536103049</v>
      </c>
      <c r="F124" s="86">
        <v>12998.339845302067</v>
      </c>
      <c r="G124" s="971">
        <v>0.15257095165233459</v>
      </c>
      <c r="H124" s="87">
        <v>355.58838709677417</v>
      </c>
      <c r="I124" s="87">
        <v>2.4840499761111987</v>
      </c>
      <c r="J124" s="88">
        <v>-12.429378531073446</v>
      </c>
      <c r="K124" s="88">
        <v>2.1288284576294463</v>
      </c>
      <c r="L124" s="972">
        <v>0.12043177091663537</v>
      </c>
    </row>
    <row r="125" spans="1:12" ht="15">
      <c r="A125" s="46" t="s">
        <v>24</v>
      </c>
      <c r="B125" s="47" t="s">
        <v>29</v>
      </c>
      <c r="C125" s="79">
        <v>12947.042156862744</v>
      </c>
      <c r="D125" s="79">
        <v>12400.772549019608</v>
      </c>
      <c r="E125" s="80">
        <v>13205.983</v>
      </c>
      <c r="F125" s="80">
        <v>12648.788</v>
      </c>
      <c r="G125" s="967">
        <v>4.4051256136161001</v>
      </c>
      <c r="H125" s="81">
        <v>327.9</v>
      </c>
      <c r="I125" s="81">
        <v>5.3324767105685718</v>
      </c>
      <c r="J125" s="89">
        <v>-6.666666666666667</v>
      </c>
      <c r="K125" s="89">
        <v>0.19228128004395001</v>
      </c>
      <c r="L125" s="973">
        <v>2.2078171000491476E-2</v>
      </c>
    </row>
    <row r="126" spans="1:12" ht="15">
      <c r="A126" s="46" t="s">
        <v>24</v>
      </c>
      <c r="B126" s="47" t="s">
        <v>30</v>
      </c>
      <c r="C126" s="79">
        <v>12702.167647058823</v>
      </c>
      <c r="D126" s="79">
        <v>12798.354901960784</v>
      </c>
      <c r="E126" s="80">
        <v>12956.210999999999</v>
      </c>
      <c r="F126" s="80">
        <v>13054.322</v>
      </c>
      <c r="G126" s="967">
        <v>-0.75155952181967622</v>
      </c>
      <c r="H126" s="81">
        <v>347.7</v>
      </c>
      <c r="I126" s="81">
        <v>2.8768699654765792E-2</v>
      </c>
      <c r="J126" s="89">
        <v>-28.455284552845526</v>
      </c>
      <c r="K126" s="89">
        <v>1.2086251888476858</v>
      </c>
      <c r="L126" s="973">
        <v>-0.18704030530867399</v>
      </c>
    </row>
    <row r="127" spans="1:12" ht="15">
      <c r="A127" s="46" t="s">
        <v>24</v>
      </c>
      <c r="B127" s="47" t="s">
        <v>35</v>
      </c>
      <c r="C127" s="79">
        <v>12813.774509803921</v>
      </c>
      <c r="D127" s="79">
        <v>12690.152941176471</v>
      </c>
      <c r="E127" s="80">
        <v>13070.05</v>
      </c>
      <c r="F127" s="80">
        <v>12943.956</v>
      </c>
      <c r="G127" s="967">
        <v>0.97415349681348684</v>
      </c>
      <c r="H127" s="81">
        <v>376</v>
      </c>
      <c r="I127" s="81">
        <v>4.8229718427655461</v>
      </c>
      <c r="J127" s="89">
        <v>35.897435897435898</v>
      </c>
      <c r="K127" s="89">
        <v>0.72792198873781078</v>
      </c>
      <c r="L127" s="973">
        <v>0.28539390522481856</v>
      </c>
    </row>
    <row r="128" spans="1:12" ht="14.25">
      <c r="A128" s="44" t="s">
        <v>24</v>
      </c>
      <c r="B128" s="48" t="s">
        <v>31</v>
      </c>
      <c r="C128" s="90">
        <v>12183.941871812291</v>
      </c>
      <c r="D128" s="90">
        <v>12311.068134104209</v>
      </c>
      <c r="E128" s="91">
        <v>12427.620709248537</v>
      </c>
      <c r="F128" s="91">
        <v>12557.289496786294</v>
      </c>
      <c r="G128" s="974">
        <v>-1.032617648664887</v>
      </c>
      <c r="H128" s="92">
        <v>298.38021235521234</v>
      </c>
      <c r="I128" s="92">
        <v>-1.5715006820044404</v>
      </c>
      <c r="J128" s="93">
        <v>-21.455648218347235</v>
      </c>
      <c r="K128" s="93">
        <v>14.228814723252301</v>
      </c>
      <c r="L128" s="975">
        <v>-0.73771199863582027</v>
      </c>
    </row>
    <row r="129" spans="1:12" ht="15">
      <c r="A129" s="46" t="s">
        <v>24</v>
      </c>
      <c r="B129" s="47" t="s">
        <v>32</v>
      </c>
      <c r="C129" s="79">
        <v>11954.977450980392</v>
      </c>
      <c r="D129" s="79">
        <v>11860.314705882354</v>
      </c>
      <c r="E129" s="80">
        <v>12194.076999999999</v>
      </c>
      <c r="F129" s="80">
        <v>12097.521000000001</v>
      </c>
      <c r="G129" s="967">
        <v>0.79814699226394126</v>
      </c>
      <c r="H129" s="81">
        <v>269.10000000000002</v>
      </c>
      <c r="I129" s="81">
        <v>1.3941220798794445</v>
      </c>
      <c r="J129" s="89">
        <v>-5.9585492227979273</v>
      </c>
      <c r="K129" s="89">
        <v>4.9855789039967036</v>
      </c>
      <c r="L129" s="973">
        <v>0.60568556461170431</v>
      </c>
    </row>
    <row r="130" spans="1:12" ht="15">
      <c r="A130" s="46" t="s">
        <v>24</v>
      </c>
      <c r="B130" s="47" t="s">
        <v>33</v>
      </c>
      <c r="C130" s="79">
        <v>12184.965686274511</v>
      </c>
      <c r="D130" s="79">
        <v>12443.178431372547</v>
      </c>
      <c r="E130" s="80">
        <v>12428.665000000001</v>
      </c>
      <c r="F130" s="80">
        <v>12692.041999999999</v>
      </c>
      <c r="G130" s="967">
        <v>-2.0751349546432216</v>
      </c>
      <c r="H130" s="81">
        <v>308.8</v>
      </c>
      <c r="I130" s="81">
        <v>-1.6560509554140093</v>
      </c>
      <c r="J130" s="89">
        <v>-29.187192118226601</v>
      </c>
      <c r="K130" s="89">
        <v>7.8972668589479458</v>
      </c>
      <c r="L130" s="973">
        <v>-1.3163947772712756</v>
      </c>
    </row>
    <row r="131" spans="1:12" ht="15">
      <c r="A131" s="46" t="s">
        <v>24</v>
      </c>
      <c r="B131" s="47" t="s">
        <v>36</v>
      </c>
      <c r="C131" s="79">
        <v>12838.639215686275</v>
      </c>
      <c r="D131" s="79">
        <v>12605.702941176469</v>
      </c>
      <c r="E131" s="80">
        <v>13095.412</v>
      </c>
      <c r="F131" s="80">
        <v>12857.816999999999</v>
      </c>
      <c r="G131" s="967">
        <v>1.8478642214304433</v>
      </c>
      <c r="H131" s="81">
        <v>345.7</v>
      </c>
      <c r="I131" s="81">
        <v>-1.4257199885942402</v>
      </c>
      <c r="J131" s="89">
        <v>-19.008264462809919</v>
      </c>
      <c r="K131" s="89">
        <v>1.3459689603076501</v>
      </c>
      <c r="L131" s="973">
        <v>-2.7002785976248722E-2</v>
      </c>
    </row>
    <row r="132" spans="1:12" ht="14.25">
      <c r="A132" s="44" t="s">
        <v>24</v>
      </c>
      <c r="B132" s="48" t="s">
        <v>37</v>
      </c>
      <c r="C132" s="90">
        <v>10451.298367394982</v>
      </c>
      <c r="D132" s="90">
        <v>10764.75743742811</v>
      </c>
      <c r="E132" s="91">
        <v>10660.324334742882</v>
      </c>
      <c r="F132" s="91">
        <v>10980.052586176673</v>
      </c>
      <c r="G132" s="974">
        <v>-2.9119009123536697</v>
      </c>
      <c r="H132" s="92">
        <v>236.86779964221822</v>
      </c>
      <c r="I132" s="92">
        <v>0.54050706956229611</v>
      </c>
      <c r="J132" s="93">
        <v>-17.551622418879056</v>
      </c>
      <c r="K132" s="93">
        <v>7.6775168246120034</v>
      </c>
      <c r="L132" s="975">
        <v>-1.5663704152321323E-2</v>
      </c>
    </row>
    <row r="133" spans="1:12" ht="15">
      <c r="A133" s="46" t="s">
        <v>24</v>
      </c>
      <c r="B133" s="47" t="s">
        <v>101</v>
      </c>
      <c r="C133" s="101">
        <v>9748.6068627450968</v>
      </c>
      <c r="D133" s="101">
        <v>9837.2578431372549</v>
      </c>
      <c r="E133" s="102">
        <v>9943.5789999999997</v>
      </c>
      <c r="F133" s="102">
        <v>10034.003000000001</v>
      </c>
      <c r="G133" s="981">
        <v>-0.90117573215795221</v>
      </c>
      <c r="H133" s="103">
        <v>215.7</v>
      </c>
      <c r="I133" s="103">
        <v>1.6493873704052779</v>
      </c>
      <c r="J133" s="104">
        <v>-6.962025316455696</v>
      </c>
      <c r="K133" s="104">
        <v>4.0379068809229501</v>
      </c>
      <c r="L133" s="982">
        <v>0.45229471707409097</v>
      </c>
    </row>
    <row r="134" spans="1:12" ht="15">
      <c r="A134" s="46" t="s">
        <v>24</v>
      </c>
      <c r="B134" s="47" t="s">
        <v>38</v>
      </c>
      <c r="C134" s="79">
        <v>11055.562745098039</v>
      </c>
      <c r="D134" s="79">
        <v>11358.738235294119</v>
      </c>
      <c r="E134" s="80">
        <v>11276.674000000001</v>
      </c>
      <c r="F134" s="80">
        <v>11585.913</v>
      </c>
      <c r="G134" s="967">
        <v>-2.6690947877823659</v>
      </c>
      <c r="H134" s="81">
        <v>246.5</v>
      </c>
      <c r="I134" s="81">
        <v>2.3246160232461581</v>
      </c>
      <c r="J134" s="89">
        <v>-20.967741935483872</v>
      </c>
      <c r="K134" s="89">
        <v>2.6919379206153002</v>
      </c>
      <c r="L134" s="973">
        <v>-0.12208681556988088</v>
      </c>
    </row>
    <row r="135" spans="1:12" ht="15.75" thickBot="1">
      <c r="A135" s="46" t="s">
        <v>24</v>
      </c>
      <c r="B135" s="47" t="s">
        <v>39</v>
      </c>
      <c r="C135" s="79">
        <v>11194.705882352941</v>
      </c>
      <c r="D135" s="79">
        <v>11575.522549019606</v>
      </c>
      <c r="E135" s="80">
        <v>11418.6</v>
      </c>
      <c r="F135" s="80">
        <v>11807.032999999999</v>
      </c>
      <c r="G135" s="967">
        <v>-3.2898442817937337</v>
      </c>
      <c r="H135" s="81">
        <v>299.7</v>
      </c>
      <c r="I135" s="81">
        <v>3.7383177570093498</v>
      </c>
      <c r="J135" s="89">
        <v>-39.473684210526315</v>
      </c>
      <c r="K135" s="89">
        <v>0.94767202307375364</v>
      </c>
      <c r="L135" s="973">
        <v>-0.34587160565653119</v>
      </c>
    </row>
    <row r="136" spans="1:12" ht="15.75" thickBot="1">
      <c r="A136" s="51"/>
      <c r="B136" s="52"/>
      <c r="C136" s="96"/>
      <c r="D136" s="96"/>
      <c r="E136" s="96"/>
      <c r="F136" s="96"/>
      <c r="G136" s="977"/>
      <c r="H136" s="97"/>
      <c r="I136" s="97"/>
      <c r="J136" s="97"/>
      <c r="K136" s="97"/>
      <c r="L136" s="978"/>
    </row>
    <row r="137" spans="1:12" ht="14.25">
      <c r="A137" s="44" t="s">
        <v>116</v>
      </c>
      <c r="B137" s="48" t="s">
        <v>25</v>
      </c>
      <c r="C137" s="90">
        <v>14715.766008632538</v>
      </c>
      <c r="D137" s="90">
        <v>14598.47483225229</v>
      </c>
      <c r="E137" s="91">
        <v>15010.081328805189</v>
      </c>
      <c r="F137" s="91">
        <v>14890.444328897336</v>
      </c>
      <c r="G137" s="974">
        <v>0.80344815282427351</v>
      </c>
      <c r="H137" s="92">
        <v>337.4041666666667</v>
      </c>
      <c r="I137" s="92">
        <v>-0.58105511758133388</v>
      </c>
      <c r="J137" s="93">
        <v>-38.064516129032256</v>
      </c>
      <c r="K137" s="93">
        <v>1.3185002060156572</v>
      </c>
      <c r="L137" s="975">
        <v>-0.4402652541000811</v>
      </c>
    </row>
    <row r="138" spans="1:12" ht="15">
      <c r="A138" s="46" t="s">
        <v>116</v>
      </c>
      <c r="B138" s="47" t="s">
        <v>26</v>
      </c>
      <c r="C138" s="79">
        <v>14712.092156862745</v>
      </c>
      <c r="D138" s="79">
        <v>14670.176470588234</v>
      </c>
      <c r="E138" s="80">
        <v>15006.334000000001</v>
      </c>
      <c r="F138" s="80">
        <v>14963.58</v>
      </c>
      <c r="G138" s="967">
        <v>0.28572039578764447</v>
      </c>
      <c r="H138" s="81">
        <v>325.3</v>
      </c>
      <c r="I138" s="81">
        <v>3.4011443102352157</v>
      </c>
      <c r="J138" s="89">
        <v>-26.923076923076923</v>
      </c>
      <c r="K138" s="89">
        <v>0.26095316577393213</v>
      </c>
      <c r="L138" s="973">
        <v>-3.4065556568062649E-2</v>
      </c>
    </row>
    <row r="139" spans="1:12" ht="15">
      <c r="A139" s="46" t="s">
        <v>116</v>
      </c>
      <c r="B139" s="47" t="s">
        <v>27</v>
      </c>
      <c r="C139" s="79">
        <v>14939.988235294119</v>
      </c>
      <c r="D139" s="79">
        <v>14781.876470588235</v>
      </c>
      <c r="E139" s="80">
        <v>15238.788</v>
      </c>
      <c r="F139" s="80">
        <v>15077.513999999999</v>
      </c>
      <c r="G139" s="967">
        <v>1.069632566748081</v>
      </c>
      <c r="H139" s="81">
        <v>329.1</v>
      </c>
      <c r="I139" s="81">
        <v>-2.4888888888888823</v>
      </c>
      <c r="J139" s="89">
        <v>-35.632183908045981</v>
      </c>
      <c r="K139" s="89">
        <v>0.76912512017580004</v>
      </c>
      <c r="L139" s="973">
        <v>-0.21805291227625945</v>
      </c>
    </row>
    <row r="140" spans="1:12" ht="15">
      <c r="A140" s="46" t="s">
        <v>116</v>
      </c>
      <c r="B140" s="47" t="s">
        <v>34</v>
      </c>
      <c r="C140" s="79">
        <v>14187.525490196078</v>
      </c>
      <c r="D140" s="79">
        <v>14201.98137254902</v>
      </c>
      <c r="E140" s="80">
        <v>14471.276</v>
      </c>
      <c r="F140" s="80">
        <v>14486.021000000001</v>
      </c>
      <c r="G140" s="967">
        <v>-0.10178778561760196</v>
      </c>
      <c r="H140" s="81">
        <v>370.5</v>
      </c>
      <c r="I140" s="81">
        <v>3.3184606804238639</v>
      </c>
      <c r="J140" s="89">
        <v>-50</v>
      </c>
      <c r="K140" s="89">
        <v>0.28842192006592499</v>
      </c>
      <c r="L140" s="973">
        <v>-0.18814678525575895</v>
      </c>
    </row>
    <row r="141" spans="1:12" ht="14.25">
      <c r="A141" s="44" t="s">
        <v>116</v>
      </c>
      <c r="B141" s="48" t="s">
        <v>28</v>
      </c>
      <c r="C141" s="90">
        <v>14577.557434055652</v>
      </c>
      <c r="D141" s="90">
        <v>14383.748697419855</v>
      </c>
      <c r="E141" s="91">
        <v>14869.108582736766</v>
      </c>
      <c r="F141" s="91">
        <v>14671.423671368251</v>
      </c>
      <c r="G141" s="974">
        <v>1.3474146462984582</v>
      </c>
      <c r="H141" s="92">
        <v>313.726895565093</v>
      </c>
      <c r="I141" s="92">
        <v>-0.93183473415533247</v>
      </c>
      <c r="J141" s="93">
        <v>-0.56899004267425324</v>
      </c>
      <c r="K141" s="93">
        <v>9.6003296250515042</v>
      </c>
      <c r="L141" s="975">
        <v>1.6234772478814152</v>
      </c>
    </row>
    <row r="142" spans="1:12" ht="15">
      <c r="A142" s="46" t="s">
        <v>116</v>
      </c>
      <c r="B142" s="47" t="s">
        <v>29</v>
      </c>
      <c r="C142" s="79">
        <v>14139.900980392156</v>
      </c>
      <c r="D142" s="79">
        <v>14287.030392156863</v>
      </c>
      <c r="E142" s="80">
        <v>14422.699000000001</v>
      </c>
      <c r="F142" s="80">
        <v>14572.771000000001</v>
      </c>
      <c r="G142" s="967">
        <v>-1.0298110084897383</v>
      </c>
      <c r="H142" s="81">
        <v>288.10000000000002</v>
      </c>
      <c r="I142" s="81">
        <v>-0.13864818024262643</v>
      </c>
      <c r="J142" s="89">
        <v>-14.000000000000002</v>
      </c>
      <c r="K142" s="89">
        <v>1.1811564345556929</v>
      </c>
      <c r="L142" s="973">
        <v>4.6469040932636041E-2</v>
      </c>
    </row>
    <row r="143" spans="1:12" ht="15">
      <c r="A143" s="46" t="s">
        <v>116</v>
      </c>
      <c r="B143" s="47" t="s">
        <v>30</v>
      </c>
      <c r="C143" s="79">
        <v>14752.245098039217</v>
      </c>
      <c r="D143" s="79">
        <v>14477.48431372549</v>
      </c>
      <c r="E143" s="80">
        <v>15047.29</v>
      </c>
      <c r="F143" s="80">
        <v>14767.034</v>
      </c>
      <c r="G143" s="967">
        <v>1.8978489519290147</v>
      </c>
      <c r="H143" s="81">
        <v>309.10000000000002</v>
      </c>
      <c r="I143" s="81">
        <v>-1.7170111287758274</v>
      </c>
      <c r="J143" s="89">
        <v>-2.7777777777777777</v>
      </c>
      <c r="K143" s="89">
        <v>6.2491416014283745</v>
      </c>
      <c r="L143" s="973">
        <v>0.93880459927246918</v>
      </c>
    </row>
    <row r="144" spans="1:12" ht="15">
      <c r="A144" s="46" t="s">
        <v>116</v>
      </c>
      <c r="B144" s="47" t="s">
        <v>35</v>
      </c>
      <c r="C144" s="79">
        <v>14322.830392156862</v>
      </c>
      <c r="D144" s="79">
        <v>14147.524509803921</v>
      </c>
      <c r="E144" s="80">
        <v>14609.287</v>
      </c>
      <c r="F144" s="80">
        <v>14430.475</v>
      </c>
      <c r="G144" s="967">
        <v>1.2391276101445023</v>
      </c>
      <c r="H144" s="81">
        <v>341</v>
      </c>
      <c r="I144" s="81">
        <v>-1.1880614314691458</v>
      </c>
      <c r="J144" s="89">
        <v>17.037037037037038</v>
      </c>
      <c r="K144" s="89">
        <v>2.170031589067436</v>
      </c>
      <c r="L144" s="973">
        <v>0.63820360767630935</v>
      </c>
    </row>
    <row r="145" spans="1:12" ht="14.25">
      <c r="A145" s="44" t="s">
        <v>116</v>
      </c>
      <c r="B145" s="48" t="s">
        <v>31</v>
      </c>
      <c r="C145" s="90">
        <v>13771.279097563336</v>
      </c>
      <c r="D145" s="90">
        <v>13307.916802007734</v>
      </c>
      <c r="E145" s="91">
        <v>14046.704679514603</v>
      </c>
      <c r="F145" s="91">
        <v>13574.075138047889</v>
      </c>
      <c r="G145" s="974">
        <v>3.4818544664007542</v>
      </c>
      <c r="H145" s="92">
        <v>276.19452201933404</v>
      </c>
      <c r="I145" s="92">
        <v>0.58048354121741308</v>
      </c>
      <c r="J145" s="93">
        <v>-4.8057259713701432</v>
      </c>
      <c r="K145" s="93">
        <v>12.786705122922676</v>
      </c>
      <c r="L145" s="975">
        <v>1.6894624132891796</v>
      </c>
    </row>
    <row r="146" spans="1:12" ht="15">
      <c r="A146" s="46" t="s">
        <v>116</v>
      </c>
      <c r="B146" s="47" t="s">
        <v>32</v>
      </c>
      <c r="C146" s="79">
        <v>12984.797058823529</v>
      </c>
      <c r="D146" s="79">
        <v>12936.325490196077</v>
      </c>
      <c r="E146" s="80">
        <v>13244.493</v>
      </c>
      <c r="F146" s="80">
        <v>13195.052</v>
      </c>
      <c r="G146" s="967">
        <v>0.37469348358764115</v>
      </c>
      <c r="H146" s="81">
        <v>247.9</v>
      </c>
      <c r="I146" s="81">
        <v>2.14256283477545</v>
      </c>
      <c r="J146" s="89">
        <v>-37.323943661971832</v>
      </c>
      <c r="K146" s="89">
        <v>2.4447191319873647</v>
      </c>
      <c r="L146" s="973">
        <v>-0.77779306590211661</v>
      </c>
    </row>
    <row r="147" spans="1:12" ht="15">
      <c r="A147" s="46" t="s">
        <v>116</v>
      </c>
      <c r="B147" s="47" t="s">
        <v>33</v>
      </c>
      <c r="C147" s="79">
        <v>14023.099019607842</v>
      </c>
      <c r="D147" s="79">
        <v>13466.894117647058</v>
      </c>
      <c r="E147" s="80">
        <v>14303.561</v>
      </c>
      <c r="F147" s="80">
        <v>13736.232</v>
      </c>
      <c r="G147" s="967">
        <v>4.130164662332434</v>
      </c>
      <c r="H147" s="81">
        <v>278.3</v>
      </c>
      <c r="I147" s="81">
        <v>-1.6607773851590064</v>
      </c>
      <c r="J147" s="81">
        <v>10.779436152570481</v>
      </c>
      <c r="K147" s="81">
        <v>9.1745639335256151</v>
      </c>
      <c r="L147" s="968">
        <v>2.3323989499785815</v>
      </c>
    </row>
    <row r="148" spans="1:12" ht="15.75" thickBot="1">
      <c r="A148" s="56" t="s">
        <v>116</v>
      </c>
      <c r="B148" s="57" t="s">
        <v>36</v>
      </c>
      <c r="C148" s="82">
        <v>13324.628431372548</v>
      </c>
      <c r="D148" s="82">
        <v>13255.59705882353</v>
      </c>
      <c r="E148" s="83">
        <v>13591.120999999999</v>
      </c>
      <c r="F148" s="83">
        <v>13520.709000000001</v>
      </c>
      <c r="G148" s="969">
        <v>0.52077150687880669</v>
      </c>
      <c r="H148" s="84">
        <v>318.89999999999998</v>
      </c>
      <c r="I148" s="84">
        <v>0.1255886970172613</v>
      </c>
      <c r="J148" s="84">
        <v>-6.593406593406594</v>
      </c>
      <c r="K148" s="84">
        <v>1.1674220574096965</v>
      </c>
      <c r="L148" s="970">
        <v>0.13485652921271485</v>
      </c>
    </row>
    <row r="149" spans="1:12">
      <c r="G149" s="65"/>
      <c r="H149" s="65"/>
      <c r="I149" s="65"/>
      <c r="J149" s="65"/>
      <c r="K149" s="65"/>
      <c r="L149" s="65"/>
    </row>
    <row r="150" spans="1:12" ht="13.5" thickBot="1">
      <c r="G150" s="65"/>
      <c r="H150" s="65"/>
      <c r="I150" s="65"/>
      <c r="J150" s="65"/>
      <c r="K150" s="65"/>
      <c r="L150" s="1053"/>
    </row>
    <row r="151" spans="1:12" ht="21" thickBot="1">
      <c r="A151" s="932" t="s">
        <v>309</v>
      </c>
      <c r="B151" s="923"/>
      <c r="C151" s="923"/>
      <c r="D151" s="923"/>
      <c r="E151" s="923"/>
      <c r="F151" s="923"/>
      <c r="G151" s="1034"/>
      <c r="H151" s="1034"/>
      <c r="I151" s="1034"/>
      <c r="J151" s="1034"/>
      <c r="K151" s="1034"/>
      <c r="L151" s="1035"/>
    </row>
    <row r="152" spans="1:12" ht="12.75" customHeight="1">
      <c r="A152" s="27"/>
      <c r="B152" s="28"/>
      <c r="C152" s="3" t="s">
        <v>9</v>
      </c>
      <c r="D152" s="3" t="s">
        <v>9</v>
      </c>
      <c r="E152" s="3"/>
      <c r="F152" s="3"/>
      <c r="G152" s="924"/>
      <c r="H152" s="1451" t="s">
        <v>10</v>
      </c>
      <c r="I152" s="1452"/>
      <c r="J152" s="954" t="s">
        <v>11</v>
      </c>
      <c r="K152" s="925" t="s">
        <v>12</v>
      </c>
      <c r="L152" s="926"/>
    </row>
    <row r="153" spans="1:12" ht="15.75" customHeight="1">
      <c r="A153" s="29" t="s">
        <v>13</v>
      </c>
      <c r="B153" s="30" t="s">
        <v>14</v>
      </c>
      <c r="C153" s="927" t="s">
        <v>40</v>
      </c>
      <c r="D153" s="927" t="s">
        <v>40</v>
      </c>
      <c r="E153" s="928" t="s">
        <v>41</v>
      </c>
      <c r="F153" s="929"/>
      <c r="G153" s="955"/>
      <c r="H153" s="1449" t="s">
        <v>15</v>
      </c>
      <c r="I153" s="1450"/>
      <c r="J153" s="956" t="s">
        <v>16</v>
      </c>
      <c r="K153" s="930" t="s">
        <v>17</v>
      </c>
      <c r="L153" s="931"/>
    </row>
    <row r="154" spans="1:12" ht="26.25" thickBot="1">
      <c r="A154" s="31" t="s">
        <v>18</v>
      </c>
      <c r="B154" s="32" t="s">
        <v>19</v>
      </c>
      <c r="C154" s="854" t="s">
        <v>505</v>
      </c>
      <c r="D154" s="854" t="s">
        <v>504</v>
      </c>
      <c r="E154" s="921" t="s">
        <v>505</v>
      </c>
      <c r="F154" s="1144" t="s">
        <v>504</v>
      </c>
      <c r="G154" s="953" t="s">
        <v>20</v>
      </c>
      <c r="H154" s="66" t="s">
        <v>505</v>
      </c>
      <c r="I154" s="865" t="s">
        <v>20</v>
      </c>
      <c r="J154" s="957" t="s">
        <v>20</v>
      </c>
      <c r="K154" s="922" t="s">
        <v>505</v>
      </c>
      <c r="L154" s="958" t="s">
        <v>21</v>
      </c>
    </row>
    <row r="155" spans="1:12" ht="15" thickBot="1">
      <c r="A155" s="33" t="s">
        <v>22</v>
      </c>
      <c r="B155" s="34" t="s">
        <v>23</v>
      </c>
      <c r="C155" s="67">
        <v>13404.015939347839</v>
      </c>
      <c r="D155" s="67">
        <v>13541.53849225723</v>
      </c>
      <c r="E155" s="68">
        <v>13672.096258134796</v>
      </c>
      <c r="F155" s="1145">
        <v>13812.369262102375</v>
      </c>
      <c r="G155" s="959">
        <v>-1.0155607724190543</v>
      </c>
      <c r="H155" s="69">
        <v>321.23763622409825</v>
      </c>
      <c r="I155" s="69">
        <v>-0.7270223424118708</v>
      </c>
      <c r="J155" s="70">
        <v>-16.836864947664029</v>
      </c>
      <c r="K155" s="69">
        <v>100</v>
      </c>
      <c r="L155" s="960" t="s">
        <v>23</v>
      </c>
    </row>
    <row r="156" spans="1:12" ht="15" thickBot="1">
      <c r="A156" s="35"/>
      <c r="B156" s="36"/>
      <c r="C156" s="71"/>
      <c r="D156" s="71"/>
      <c r="E156" s="71"/>
      <c r="F156" s="71"/>
      <c r="G156" s="961"/>
      <c r="H156" s="70"/>
      <c r="I156" s="70"/>
      <c r="J156" s="70"/>
      <c r="K156" s="70"/>
      <c r="L156" s="962"/>
    </row>
    <row r="157" spans="1:12" ht="15">
      <c r="A157" s="37" t="s">
        <v>107</v>
      </c>
      <c r="B157" s="38" t="s">
        <v>23</v>
      </c>
      <c r="C157" s="72">
        <v>14266.060972549019</v>
      </c>
      <c r="D157" s="72">
        <v>13337.102473498233</v>
      </c>
      <c r="E157" s="73">
        <v>14551.382192000001</v>
      </c>
      <c r="F157" s="73">
        <v>13603.844522968198</v>
      </c>
      <c r="G157" s="963">
        <v>6.9652197761597261</v>
      </c>
      <c r="H157" s="74">
        <v>277.78888888888889</v>
      </c>
      <c r="I157" s="74">
        <v>17.782017760817851</v>
      </c>
      <c r="J157" s="74">
        <v>-25</v>
      </c>
      <c r="K157" s="74">
        <v>0.13814274750575595</v>
      </c>
      <c r="L157" s="964">
        <v>-1.5035705391869797E-2</v>
      </c>
    </row>
    <row r="158" spans="1:12" ht="15">
      <c r="A158" s="46" t="s">
        <v>108</v>
      </c>
      <c r="B158" s="75" t="s">
        <v>23</v>
      </c>
      <c r="C158" s="76">
        <v>14321.829136668552</v>
      </c>
      <c r="D158" s="76">
        <v>14370.030984347</v>
      </c>
      <c r="E158" s="77">
        <v>14608.265719401923</v>
      </c>
      <c r="F158" s="77">
        <v>14657.43160403394</v>
      </c>
      <c r="G158" s="965">
        <v>-0.33543315063797258</v>
      </c>
      <c r="H158" s="78">
        <v>355.4298186419233</v>
      </c>
      <c r="I158" s="78">
        <v>-0.13411618842779127</v>
      </c>
      <c r="J158" s="78">
        <v>-18.912448700410398</v>
      </c>
      <c r="K158" s="78">
        <v>36.392939370683038</v>
      </c>
      <c r="L158" s="966">
        <v>-0.93154365203843525</v>
      </c>
    </row>
    <row r="159" spans="1:12" ht="15">
      <c r="A159" s="39" t="s">
        <v>109</v>
      </c>
      <c r="B159" s="40" t="s">
        <v>23</v>
      </c>
      <c r="C159" s="79">
        <v>14403.969568263776</v>
      </c>
      <c r="D159" s="79">
        <v>14509.773141492069</v>
      </c>
      <c r="E159" s="80">
        <v>14692.048959629052</v>
      </c>
      <c r="F159" s="80">
        <v>14799.96860432191</v>
      </c>
      <c r="G159" s="967">
        <v>-0.7291883353140578</v>
      </c>
      <c r="H159" s="81">
        <v>375.0374291115312</v>
      </c>
      <c r="I159" s="81">
        <v>-0.79409903237341473</v>
      </c>
      <c r="J159" s="81">
        <v>-25.492957746478872</v>
      </c>
      <c r="K159" s="81">
        <v>8.1197237145049872</v>
      </c>
      <c r="L159" s="968">
        <v>-0.9433347486045367</v>
      </c>
    </row>
    <row r="160" spans="1:12" ht="15">
      <c r="A160" s="39" t="s">
        <v>110</v>
      </c>
      <c r="B160" s="40" t="s">
        <v>23</v>
      </c>
      <c r="C160" s="79" t="s">
        <v>228</v>
      </c>
      <c r="D160" s="79" t="s">
        <v>99</v>
      </c>
      <c r="E160" s="80" t="s">
        <v>228</v>
      </c>
      <c r="F160" s="80" t="s">
        <v>99</v>
      </c>
      <c r="G160" s="967" t="s">
        <v>99</v>
      </c>
      <c r="H160" s="81" t="s">
        <v>228</v>
      </c>
      <c r="I160" s="81" t="s">
        <v>99</v>
      </c>
      <c r="J160" s="81" t="s">
        <v>99</v>
      </c>
      <c r="K160" s="81">
        <v>3.0698388334612432E-2</v>
      </c>
      <c r="L160" s="1419" t="s">
        <v>99</v>
      </c>
    </row>
    <row r="161" spans="1:12" ht="15">
      <c r="A161" s="39" t="s">
        <v>97</v>
      </c>
      <c r="B161" s="40" t="s">
        <v>23</v>
      </c>
      <c r="C161" s="79">
        <v>11592.157895801431</v>
      </c>
      <c r="D161" s="79">
        <v>11565.808606447328</v>
      </c>
      <c r="E161" s="80">
        <v>11824.00105371746</v>
      </c>
      <c r="F161" s="80">
        <v>11797.124778576275</v>
      </c>
      <c r="G161" s="967">
        <v>0.22782055497109502</v>
      </c>
      <c r="H161" s="81">
        <v>289.86536286522147</v>
      </c>
      <c r="I161" s="81">
        <v>-0.57821966721468943</v>
      </c>
      <c r="J161" s="81">
        <v>-4.5863309352517989</v>
      </c>
      <c r="K161" s="81">
        <v>32.570990023023796</v>
      </c>
      <c r="L161" s="968">
        <v>4.1819167526638239</v>
      </c>
    </row>
    <row r="162" spans="1:12" ht="15.75" thickBot="1">
      <c r="A162" s="41" t="s">
        <v>111</v>
      </c>
      <c r="B162" s="42" t="s">
        <v>23</v>
      </c>
      <c r="C162" s="82">
        <v>13726.002026846401</v>
      </c>
      <c r="D162" s="82">
        <v>13819.351924465282</v>
      </c>
      <c r="E162" s="83">
        <v>14000.52206738333</v>
      </c>
      <c r="F162" s="83">
        <v>14095.738962954587</v>
      </c>
      <c r="G162" s="969">
        <v>-0.67550126901114627</v>
      </c>
      <c r="H162" s="84">
        <v>292.48306342780029</v>
      </c>
      <c r="I162" s="84">
        <v>-4.3234700980699668E-2</v>
      </c>
      <c r="J162" s="84">
        <v>-24.54175152749491</v>
      </c>
      <c r="K162" s="84">
        <v>22.747505755947813</v>
      </c>
      <c r="L162" s="970">
        <v>-2.3227010349635968</v>
      </c>
    </row>
    <row r="163" spans="1:12" ht="15" thickBot="1">
      <c r="A163" s="35"/>
      <c r="B163" s="43"/>
      <c r="C163" s="71"/>
      <c r="D163" s="71"/>
      <c r="E163" s="71"/>
      <c r="F163" s="71"/>
      <c r="G163" s="961"/>
      <c r="H163" s="70"/>
      <c r="I163" s="70"/>
      <c r="J163" s="70"/>
      <c r="K163" s="70"/>
      <c r="L163" s="962"/>
    </row>
    <row r="164" spans="1:12" ht="14.25">
      <c r="A164" s="44" t="s">
        <v>112</v>
      </c>
      <c r="B164" s="45" t="s">
        <v>25</v>
      </c>
      <c r="C164" s="85" t="s">
        <v>228</v>
      </c>
      <c r="D164" s="85" t="s">
        <v>99</v>
      </c>
      <c r="E164" s="86" t="s">
        <v>228</v>
      </c>
      <c r="F164" s="86" t="s">
        <v>99</v>
      </c>
      <c r="G164" s="971" t="s">
        <v>99</v>
      </c>
      <c r="H164" s="87" t="s">
        <v>228</v>
      </c>
      <c r="I164" s="87" t="s">
        <v>99</v>
      </c>
      <c r="J164" s="88" t="s">
        <v>99</v>
      </c>
      <c r="K164" s="88">
        <v>3.0698388334612432E-2</v>
      </c>
      <c r="L164" s="972" t="s">
        <v>99</v>
      </c>
    </row>
    <row r="165" spans="1:12" ht="15">
      <c r="A165" s="46" t="s">
        <v>112</v>
      </c>
      <c r="B165" s="47" t="s">
        <v>26</v>
      </c>
      <c r="C165" s="79" t="s">
        <v>228</v>
      </c>
      <c r="D165" s="79" t="s">
        <v>99</v>
      </c>
      <c r="E165" s="80" t="s">
        <v>228</v>
      </c>
      <c r="F165" s="80" t="s">
        <v>99</v>
      </c>
      <c r="G165" s="967" t="s">
        <v>99</v>
      </c>
      <c r="H165" s="81" t="s">
        <v>228</v>
      </c>
      <c r="I165" s="81" t="s">
        <v>99</v>
      </c>
      <c r="J165" s="89" t="s">
        <v>99</v>
      </c>
      <c r="K165" s="89">
        <v>1.5349194167306216E-2</v>
      </c>
      <c r="L165" s="973" t="s">
        <v>99</v>
      </c>
    </row>
    <row r="166" spans="1:12" ht="15">
      <c r="A166" s="46" t="s">
        <v>112</v>
      </c>
      <c r="B166" s="47" t="s">
        <v>27</v>
      </c>
      <c r="C166" s="79" t="s">
        <v>228</v>
      </c>
      <c r="D166" s="79" t="s">
        <v>99</v>
      </c>
      <c r="E166" s="80" t="s">
        <v>228</v>
      </c>
      <c r="F166" s="80" t="s">
        <v>99</v>
      </c>
      <c r="G166" s="967" t="s">
        <v>99</v>
      </c>
      <c r="H166" s="81" t="s">
        <v>228</v>
      </c>
      <c r="I166" s="81" t="s">
        <v>99</v>
      </c>
      <c r="J166" s="89" t="s">
        <v>99</v>
      </c>
      <c r="K166" s="89">
        <v>1.5349194167306216E-2</v>
      </c>
      <c r="L166" s="973" t="s">
        <v>99</v>
      </c>
    </row>
    <row r="167" spans="1:12" ht="14.25">
      <c r="A167" s="44" t="s">
        <v>112</v>
      </c>
      <c r="B167" s="48" t="s">
        <v>28</v>
      </c>
      <c r="C167" s="90" t="s">
        <v>228</v>
      </c>
      <c r="D167" s="90" t="s">
        <v>228</v>
      </c>
      <c r="E167" s="91" t="s">
        <v>228</v>
      </c>
      <c r="F167" s="91" t="s">
        <v>228</v>
      </c>
      <c r="G167" s="974" t="s">
        <v>99</v>
      </c>
      <c r="H167" s="92" t="s">
        <v>228</v>
      </c>
      <c r="I167" s="92" t="s">
        <v>99</v>
      </c>
      <c r="J167" s="93" t="s">
        <v>99</v>
      </c>
      <c r="K167" s="93">
        <v>6.1396776669224863E-2</v>
      </c>
      <c r="L167" s="975" t="s">
        <v>99</v>
      </c>
    </row>
    <row r="168" spans="1:12" ht="15">
      <c r="A168" s="46" t="s">
        <v>112</v>
      </c>
      <c r="B168" s="47" t="s">
        <v>29</v>
      </c>
      <c r="C168" s="79" t="s">
        <v>228</v>
      </c>
      <c r="D168" s="79" t="s">
        <v>228</v>
      </c>
      <c r="E168" s="80" t="s">
        <v>228</v>
      </c>
      <c r="F168" s="80" t="s">
        <v>228</v>
      </c>
      <c r="G168" s="967" t="s">
        <v>99</v>
      </c>
      <c r="H168" s="81" t="s">
        <v>228</v>
      </c>
      <c r="I168" s="81" t="s">
        <v>99</v>
      </c>
      <c r="J168" s="89" t="s">
        <v>99</v>
      </c>
      <c r="K168" s="89">
        <v>4.6047582501918649E-2</v>
      </c>
      <c r="L168" s="973" t="s">
        <v>99</v>
      </c>
    </row>
    <row r="169" spans="1:12" ht="15">
      <c r="A169" s="46" t="s">
        <v>112</v>
      </c>
      <c r="B169" s="47" t="s">
        <v>30</v>
      </c>
      <c r="C169" s="79" t="s">
        <v>228</v>
      </c>
      <c r="D169" s="79" t="s">
        <v>228</v>
      </c>
      <c r="E169" s="80" t="s">
        <v>228</v>
      </c>
      <c r="F169" s="80" t="s">
        <v>228</v>
      </c>
      <c r="G169" s="967" t="s">
        <v>99</v>
      </c>
      <c r="H169" s="81" t="s">
        <v>228</v>
      </c>
      <c r="I169" s="81" t="s">
        <v>99</v>
      </c>
      <c r="J169" s="89" t="s">
        <v>99</v>
      </c>
      <c r="K169" s="89">
        <v>1.5349194167306216E-2</v>
      </c>
      <c r="L169" s="973" t="s">
        <v>99</v>
      </c>
    </row>
    <row r="170" spans="1:12" ht="14.25">
      <c r="A170" s="44" t="s">
        <v>112</v>
      </c>
      <c r="B170" s="48" t="s">
        <v>31</v>
      </c>
      <c r="C170" s="90">
        <v>12846.330598555211</v>
      </c>
      <c r="D170" s="90">
        <v>13310.443307757885</v>
      </c>
      <c r="E170" s="91">
        <v>13103.257210526315</v>
      </c>
      <c r="F170" s="91">
        <v>13576.652173913044</v>
      </c>
      <c r="G170" s="974">
        <v>-3.4868313434171712</v>
      </c>
      <c r="H170" s="92">
        <v>253.33333333333334</v>
      </c>
      <c r="I170" s="92">
        <v>10.132956562692462</v>
      </c>
      <c r="J170" s="93">
        <v>-62.5</v>
      </c>
      <c r="K170" s="93">
        <v>4.6047582501918649E-2</v>
      </c>
      <c r="L170" s="975">
        <v>-5.6071386096498518E-2</v>
      </c>
    </row>
    <row r="171" spans="1:12" ht="15">
      <c r="A171" s="46" t="s">
        <v>112</v>
      </c>
      <c r="B171" s="47" t="s">
        <v>32</v>
      </c>
      <c r="C171" s="79" t="s">
        <v>228</v>
      </c>
      <c r="D171" s="79">
        <v>13233.186274509804</v>
      </c>
      <c r="E171" s="80" t="s">
        <v>228</v>
      </c>
      <c r="F171" s="80">
        <v>13497.85</v>
      </c>
      <c r="G171" s="967" t="s">
        <v>99</v>
      </c>
      <c r="H171" s="81" t="s">
        <v>228</v>
      </c>
      <c r="I171" s="81" t="s">
        <v>99</v>
      </c>
      <c r="J171" s="89" t="s">
        <v>99</v>
      </c>
      <c r="K171" s="89">
        <v>1.5349194167306216E-2</v>
      </c>
      <c r="L171" s="973" t="s">
        <v>99</v>
      </c>
    </row>
    <row r="172" spans="1:12" ht="15.75" thickBot="1">
      <c r="A172" s="49" t="s">
        <v>112</v>
      </c>
      <c r="B172" s="50" t="s">
        <v>33</v>
      </c>
      <c r="C172" s="94" t="s">
        <v>228</v>
      </c>
      <c r="D172" s="94" t="s">
        <v>228</v>
      </c>
      <c r="E172" s="95" t="s">
        <v>228</v>
      </c>
      <c r="F172" s="95" t="s">
        <v>228</v>
      </c>
      <c r="G172" s="976" t="s">
        <v>99</v>
      </c>
      <c r="H172" s="89" t="s">
        <v>228</v>
      </c>
      <c r="I172" s="89" t="s">
        <v>99</v>
      </c>
      <c r="J172" s="89" t="s">
        <v>99</v>
      </c>
      <c r="K172" s="89">
        <v>3.0698388334612432E-2</v>
      </c>
      <c r="L172" s="973" t="s">
        <v>99</v>
      </c>
    </row>
    <row r="173" spans="1:12" ht="15" thickBot="1">
      <c r="A173" s="35"/>
      <c r="B173" s="43"/>
      <c r="C173" s="71"/>
      <c r="D173" s="71"/>
      <c r="E173" s="71"/>
      <c r="F173" s="71"/>
      <c r="G173" s="961"/>
      <c r="H173" s="70"/>
      <c r="I173" s="70"/>
      <c r="J173" s="70"/>
      <c r="K173" s="70"/>
      <c r="L173" s="962"/>
    </row>
    <row r="174" spans="1:12" ht="14.25">
      <c r="A174" s="44" t="s">
        <v>113</v>
      </c>
      <c r="B174" s="45" t="s">
        <v>25</v>
      </c>
      <c r="C174" s="85">
        <v>14811.983692860405</v>
      </c>
      <c r="D174" s="85">
        <v>14851.104219115034</v>
      </c>
      <c r="E174" s="86">
        <v>15108.223366717613</v>
      </c>
      <c r="F174" s="86">
        <v>15148.126303497334</v>
      </c>
      <c r="G174" s="971">
        <v>-0.26341829992867505</v>
      </c>
      <c r="H174" s="87">
        <v>422.95323193916352</v>
      </c>
      <c r="I174" s="87">
        <v>0.64192278795388413</v>
      </c>
      <c r="J174" s="88">
        <v>-6.4056939501779357</v>
      </c>
      <c r="K174" s="88">
        <v>4.0368380660015353</v>
      </c>
      <c r="L174" s="972">
        <v>0.44990929398213231</v>
      </c>
    </row>
    <row r="175" spans="1:12" ht="15">
      <c r="A175" s="46" t="s">
        <v>113</v>
      </c>
      <c r="B175" s="47" t="s">
        <v>26</v>
      </c>
      <c r="C175" s="79">
        <v>14929.172549019608</v>
      </c>
      <c r="D175" s="79">
        <v>14907.14705882353</v>
      </c>
      <c r="E175" s="80">
        <v>15227.755999999999</v>
      </c>
      <c r="F175" s="80">
        <v>15205.29</v>
      </c>
      <c r="G175" s="967">
        <v>0.14775121026957413</v>
      </c>
      <c r="H175" s="81">
        <v>412.4</v>
      </c>
      <c r="I175" s="81">
        <v>0.14570179698882124</v>
      </c>
      <c r="J175" s="89">
        <v>-5.4945054945054945</v>
      </c>
      <c r="K175" s="89">
        <v>2.6400613967766695</v>
      </c>
      <c r="L175" s="973">
        <v>0.31685486116267914</v>
      </c>
    </row>
    <row r="176" spans="1:12" ht="15">
      <c r="A176" s="46" t="s">
        <v>113</v>
      </c>
      <c r="B176" s="47" t="s">
        <v>27</v>
      </c>
      <c r="C176" s="79">
        <v>14605.725490196079</v>
      </c>
      <c r="D176" s="79">
        <v>14753.73725490196</v>
      </c>
      <c r="E176" s="80">
        <v>14897.84</v>
      </c>
      <c r="F176" s="80">
        <v>15048.812</v>
      </c>
      <c r="G176" s="967">
        <v>-1.0032154033155558</v>
      </c>
      <c r="H176" s="81">
        <v>442.9</v>
      </c>
      <c r="I176" s="81">
        <v>1.6291877007801665</v>
      </c>
      <c r="J176" s="89">
        <v>-8.0808080808080813</v>
      </c>
      <c r="K176" s="89">
        <v>1.3967766692248658</v>
      </c>
      <c r="L176" s="973">
        <v>0.13305443281945339</v>
      </c>
    </row>
    <row r="177" spans="1:12" ht="14.25">
      <c r="A177" s="44" t="s">
        <v>113</v>
      </c>
      <c r="B177" s="48" t="s">
        <v>28</v>
      </c>
      <c r="C177" s="90">
        <v>14561.687006739885</v>
      </c>
      <c r="D177" s="90">
        <v>14648.619293933434</v>
      </c>
      <c r="E177" s="91">
        <v>14852.920746874683</v>
      </c>
      <c r="F177" s="91">
        <v>14941.591679812103</v>
      </c>
      <c r="G177" s="974">
        <v>-0.59345038224559354</v>
      </c>
      <c r="H177" s="92">
        <v>374.00331210191081</v>
      </c>
      <c r="I177" s="92">
        <v>-0.26620425719400659</v>
      </c>
      <c r="J177" s="93">
        <v>-17.194092827004219</v>
      </c>
      <c r="K177" s="93">
        <v>12.04911742133538</v>
      </c>
      <c r="L177" s="975">
        <v>-5.1980357577052771E-2</v>
      </c>
    </row>
    <row r="178" spans="1:12" ht="15">
      <c r="A178" s="46" t="s">
        <v>113</v>
      </c>
      <c r="B178" s="47" t="s">
        <v>29</v>
      </c>
      <c r="C178" s="79">
        <v>14446.934313725489</v>
      </c>
      <c r="D178" s="79">
        <v>14561.930392156863</v>
      </c>
      <c r="E178" s="80">
        <v>14735.873</v>
      </c>
      <c r="F178" s="80">
        <v>14853.169</v>
      </c>
      <c r="G178" s="967">
        <v>-0.7897035306068374</v>
      </c>
      <c r="H178" s="81">
        <v>365.2</v>
      </c>
      <c r="I178" s="81">
        <v>0.32967032967032656</v>
      </c>
      <c r="J178" s="89">
        <v>-13.172541743970315</v>
      </c>
      <c r="K178" s="89">
        <v>7.1834228702993093</v>
      </c>
      <c r="L178" s="973">
        <v>0.30315736098095325</v>
      </c>
    </row>
    <row r="179" spans="1:12" ht="15">
      <c r="A179" s="46" t="s">
        <v>113</v>
      </c>
      <c r="B179" s="47" t="s">
        <v>30</v>
      </c>
      <c r="C179" s="79">
        <v>14721.556862745098</v>
      </c>
      <c r="D179" s="79">
        <v>14755.39411764706</v>
      </c>
      <c r="E179" s="80">
        <v>15015.987999999999</v>
      </c>
      <c r="F179" s="80">
        <v>15050.502</v>
      </c>
      <c r="G179" s="967">
        <v>-0.2293212545335766</v>
      </c>
      <c r="H179" s="81">
        <v>387</v>
      </c>
      <c r="I179" s="81">
        <v>-0.64184852374839541</v>
      </c>
      <c r="J179" s="89">
        <v>-22.493887530562347</v>
      </c>
      <c r="K179" s="89">
        <v>4.8656945510360705</v>
      </c>
      <c r="L179" s="973">
        <v>-0.35513771855800691</v>
      </c>
    </row>
    <row r="180" spans="1:12" ht="14.25">
      <c r="A180" s="44" t="s">
        <v>113</v>
      </c>
      <c r="B180" s="48" t="s">
        <v>31</v>
      </c>
      <c r="C180" s="90">
        <v>14036.524349726187</v>
      </c>
      <c r="D180" s="90">
        <v>14095.195658488061</v>
      </c>
      <c r="E180" s="91">
        <v>14317.254836720711</v>
      </c>
      <c r="F180" s="91">
        <v>14377.099571657822</v>
      </c>
      <c r="G180" s="974">
        <v>-0.41625040321126572</v>
      </c>
      <c r="H180" s="92">
        <v>330.98624338624342</v>
      </c>
      <c r="I180" s="92">
        <v>-1.0681960227631906</v>
      </c>
      <c r="J180" s="93">
        <v>-21.946902654867255</v>
      </c>
      <c r="K180" s="93">
        <v>20.306983883346124</v>
      </c>
      <c r="L180" s="975">
        <v>-1.3294725884435117</v>
      </c>
    </row>
    <row r="181" spans="1:12" ht="15">
      <c r="A181" s="46" t="s">
        <v>113</v>
      </c>
      <c r="B181" s="47" t="s">
        <v>32</v>
      </c>
      <c r="C181" s="79">
        <v>13952.029411764704</v>
      </c>
      <c r="D181" s="79">
        <v>14023.823529411764</v>
      </c>
      <c r="E181" s="80">
        <v>14231.07</v>
      </c>
      <c r="F181" s="80">
        <v>14304.3</v>
      </c>
      <c r="G181" s="967">
        <v>-0.51194396090685712</v>
      </c>
      <c r="H181" s="81">
        <v>319.60000000000002</v>
      </c>
      <c r="I181" s="81">
        <v>-1.0526315789473615</v>
      </c>
      <c r="J181" s="89">
        <v>-22.812192723697148</v>
      </c>
      <c r="K181" s="89">
        <v>12.04911742133538</v>
      </c>
      <c r="L181" s="973">
        <v>-0.93275646173839988</v>
      </c>
    </row>
    <row r="182" spans="1:12" ht="15.75" thickBot="1">
      <c r="A182" s="49" t="s">
        <v>113</v>
      </c>
      <c r="B182" s="50" t="s">
        <v>33</v>
      </c>
      <c r="C182" s="94">
        <v>14149.892156862745</v>
      </c>
      <c r="D182" s="94">
        <v>14193.436274509804</v>
      </c>
      <c r="E182" s="95">
        <v>14432.89</v>
      </c>
      <c r="F182" s="95">
        <v>14477.305</v>
      </c>
      <c r="G182" s="976">
        <v>-0.30679052489396935</v>
      </c>
      <c r="H182" s="89">
        <v>347.6</v>
      </c>
      <c r="I182" s="89">
        <v>-1.221938050582539</v>
      </c>
      <c r="J182" s="89">
        <v>-20.64896755162242</v>
      </c>
      <c r="K182" s="89">
        <v>8.2578664620107443</v>
      </c>
      <c r="L182" s="973">
        <v>-0.39671612670511003</v>
      </c>
    </row>
    <row r="183" spans="1:12" ht="15.75" thickBot="1">
      <c r="A183" s="51"/>
      <c r="B183" s="52"/>
      <c r="C183" s="96"/>
      <c r="D183" s="96"/>
      <c r="E183" s="96"/>
      <c r="F183" s="96"/>
      <c r="G183" s="977"/>
      <c r="H183" s="97"/>
      <c r="I183" s="97"/>
      <c r="J183" s="97"/>
      <c r="K183" s="97"/>
      <c r="L183" s="978"/>
    </row>
    <row r="184" spans="1:12" ht="15">
      <c r="A184" s="46" t="s">
        <v>114</v>
      </c>
      <c r="B184" s="53" t="s">
        <v>30</v>
      </c>
      <c r="C184" s="98">
        <v>14728.745098039215</v>
      </c>
      <c r="D184" s="98">
        <v>14746.694117647059</v>
      </c>
      <c r="E184" s="99">
        <v>15023.32</v>
      </c>
      <c r="F184" s="99">
        <v>15041.628000000001</v>
      </c>
      <c r="G184" s="979">
        <v>-0.12171554834357624</v>
      </c>
      <c r="H184" s="100">
        <v>392.8</v>
      </c>
      <c r="I184" s="100">
        <v>-1.8981018981018898</v>
      </c>
      <c r="J184" s="100">
        <v>-34.137931034482762</v>
      </c>
      <c r="K184" s="100">
        <v>2.9316960859554877</v>
      </c>
      <c r="L184" s="980">
        <v>-0.77011652573713407</v>
      </c>
    </row>
    <row r="185" spans="1:12" ht="15.75" thickBot="1">
      <c r="A185" s="49" t="s">
        <v>114</v>
      </c>
      <c r="B185" s="50" t="s">
        <v>33</v>
      </c>
      <c r="C185" s="94">
        <v>14206.466666666665</v>
      </c>
      <c r="D185" s="94">
        <v>14329.110784313725</v>
      </c>
      <c r="E185" s="95">
        <v>14490.596</v>
      </c>
      <c r="F185" s="95">
        <v>14615.692999999999</v>
      </c>
      <c r="G185" s="976">
        <v>-0.85590878242995228</v>
      </c>
      <c r="H185" s="89">
        <v>365</v>
      </c>
      <c r="I185" s="89">
        <v>0.66188637617208412</v>
      </c>
      <c r="J185" s="89">
        <v>-19.523809523809526</v>
      </c>
      <c r="K185" s="89">
        <v>5.1880276285495013</v>
      </c>
      <c r="L185" s="973">
        <v>-0.17321822286739952</v>
      </c>
    </row>
    <row r="186" spans="1:12" ht="15.75" thickBot="1">
      <c r="A186" s="51"/>
      <c r="B186" s="52"/>
      <c r="C186" s="96"/>
      <c r="D186" s="96"/>
      <c r="E186" s="96"/>
      <c r="F186" s="96"/>
      <c r="G186" s="977"/>
      <c r="H186" s="97"/>
      <c r="I186" s="97"/>
      <c r="J186" s="97"/>
      <c r="K186" s="97"/>
      <c r="L186" s="978"/>
    </row>
    <row r="187" spans="1:12" ht="14.25">
      <c r="A187" s="44" t="s">
        <v>115</v>
      </c>
      <c r="B187" s="45" t="s">
        <v>25</v>
      </c>
      <c r="C187" s="85" t="s">
        <v>99</v>
      </c>
      <c r="D187" s="85" t="s">
        <v>99</v>
      </c>
      <c r="E187" s="86" t="s">
        <v>99</v>
      </c>
      <c r="F187" s="86" t="s">
        <v>99</v>
      </c>
      <c r="G187" s="971" t="s">
        <v>99</v>
      </c>
      <c r="H187" s="87" t="s">
        <v>99</v>
      </c>
      <c r="I187" s="87" t="s">
        <v>99</v>
      </c>
      <c r="J187" s="88" t="s">
        <v>99</v>
      </c>
      <c r="K187" s="88" t="s">
        <v>99</v>
      </c>
      <c r="L187" s="972" t="s">
        <v>99</v>
      </c>
    </row>
    <row r="188" spans="1:12" ht="15">
      <c r="A188" s="39" t="s">
        <v>115</v>
      </c>
      <c r="B188" s="47" t="s">
        <v>26</v>
      </c>
      <c r="C188" s="79" t="s">
        <v>99</v>
      </c>
      <c r="D188" s="79" t="s">
        <v>99</v>
      </c>
      <c r="E188" s="80" t="s">
        <v>99</v>
      </c>
      <c r="F188" s="80" t="s">
        <v>99</v>
      </c>
      <c r="G188" s="967" t="s">
        <v>99</v>
      </c>
      <c r="H188" s="81" t="s">
        <v>99</v>
      </c>
      <c r="I188" s="81" t="s">
        <v>99</v>
      </c>
      <c r="J188" s="89" t="s">
        <v>99</v>
      </c>
      <c r="K188" s="89" t="s">
        <v>99</v>
      </c>
      <c r="L188" s="973" t="s">
        <v>99</v>
      </c>
    </row>
    <row r="189" spans="1:12" ht="15">
      <c r="A189" s="39" t="s">
        <v>115</v>
      </c>
      <c r="B189" s="47" t="s">
        <v>27</v>
      </c>
      <c r="C189" s="79" t="s">
        <v>99</v>
      </c>
      <c r="D189" s="79" t="s">
        <v>99</v>
      </c>
      <c r="E189" s="80" t="s">
        <v>99</v>
      </c>
      <c r="F189" s="80" t="s">
        <v>99</v>
      </c>
      <c r="G189" s="967" t="s">
        <v>99</v>
      </c>
      <c r="H189" s="81" t="s">
        <v>99</v>
      </c>
      <c r="I189" s="81" t="s">
        <v>99</v>
      </c>
      <c r="J189" s="89" t="s">
        <v>99</v>
      </c>
      <c r="K189" s="89" t="s">
        <v>99</v>
      </c>
      <c r="L189" s="973" t="s">
        <v>99</v>
      </c>
    </row>
    <row r="190" spans="1:12" ht="15">
      <c r="A190" s="39" t="s">
        <v>115</v>
      </c>
      <c r="B190" s="47" t="s">
        <v>34</v>
      </c>
      <c r="C190" s="79" t="s">
        <v>99</v>
      </c>
      <c r="D190" s="79" t="s">
        <v>99</v>
      </c>
      <c r="E190" s="80" t="s">
        <v>99</v>
      </c>
      <c r="F190" s="80" t="s">
        <v>99</v>
      </c>
      <c r="G190" s="967" t="s">
        <v>99</v>
      </c>
      <c r="H190" s="81" t="s">
        <v>99</v>
      </c>
      <c r="I190" s="81" t="s">
        <v>99</v>
      </c>
      <c r="J190" s="89" t="s">
        <v>99</v>
      </c>
      <c r="K190" s="89" t="s">
        <v>99</v>
      </c>
      <c r="L190" s="973" t="s">
        <v>99</v>
      </c>
    </row>
    <row r="191" spans="1:12" ht="14.25">
      <c r="A191" s="54" t="s">
        <v>115</v>
      </c>
      <c r="B191" s="48" t="s">
        <v>28</v>
      </c>
      <c r="C191" s="90" t="s">
        <v>99</v>
      </c>
      <c r="D191" s="90" t="s">
        <v>99</v>
      </c>
      <c r="E191" s="91" t="s">
        <v>99</v>
      </c>
      <c r="F191" s="91" t="s">
        <v>99</v>
      </c>
      <c r="G191" s="974" t="s">
        <v>99</v>
      </c>
      <c r="H191" s="92" t="s">
        <v>99</v>
      </c>
      <c r="I191" s="92" t="s">
        <v>99</v>
      </c>
      <c r="J191" s="93" t="s">
        <v>99</v>
      </c>
      <c r="K191" s="93" t="s">
        <v>99</v>
      </c>
      <c r="L191" s="975" t="s">
        <v>99</v>
      </c>
    </row>
    <row r="192" spans="1:12" ht="15">
      <c r="A192" s="39" t="s">
        <v>115</v>
      </c>
      <c r="B192" s="47" t="s">
        <v>30</v>
      </c>
      <c r="C192" s="79" t="s">
        <v>99</v>
      </c>
      <c r="D192" s="79" t="s">
        <v>99</v>
      </c>
      <c r="E192" s="80" t="s">
        <v>99</v>
      </c>
      <c r="F192" s="80" t="s">
        <v>99</v>
      </c>
      <c r="G192" s="967" t="s">
        <v>99</v>
      </c>
      <c r="H192" s="81" t="s">
        <v>99</v>
      </c>
      <c r="I192" s="81" t="s">
        <v>99</v>
      </c>
      <c r="J192" s="89" t="s">
        <v>99</v>
      </c>
      <c r="K192" s="89" t="s">
        <v>99</v>
      </c>
      <c r="L192" s="973" t="s">
        <v>99</v>
      </c>
    </row>
    <row r="193" spans="1:12" ht="15">
      <c r="A193" s="39" t="s">
        <v>115</v>
      </c>
      <c r="B193" s="47" t="s">
        <v>35</v>
      </c>
      <c r="C193" s="79" t="s">
        <v>99</v>
      </c>
      <c r="D193" s="79" t="s">
        <v>99</v>
      </c>
      <c r="E193" s="80" t="s">
        <v>99</v>
      </c>
      <c r="F193" s="80" t="s">
        <v>99</v>
      </c>
      <c r="G193" s="967" t="s">
        <v>99</v>
      </c>
      <c r="H193" s="81" t="s">
        <v>99</v>
      </c>
      <c r="I193" s="81" t="s">
        <v>99</v>
      </c>
      <c r="J193" s="89" t="s">
        <v>99</v>
      </c>
      <c r="K193" s="89" t="s">
        <v>99</v>
      </c>
      <c r="L193" s="973" t="s">
        <v>99</v>
      </c>
    </row>
    <row r="194" spans="1:12" ht="14.25">
      <c r="A194" s="54" t="s">
        <v>115</v>
      </c>
      <c r="B194" s="48" t="s">
        <v>31</v>
      </c>
      <c r="C194" s="90" t="s">
        <v>228</v>
      </c>
      <c r="D194" s="90" t="s">
        <v>99</v>
      </c>
      <c r="E194" s="91" t="s">
        <v>228</v>
      </c>
      <c r="F194" s="91" t="s">
        <v>99</v>
      </c>
      <c r="G194" s="974" t="s">
        <v>99</v>
      </c>
      <c r="H194" s="92" t="s">
        <v>228</v>
      </c>
      <c r="I194" s="92" t="s">
        <v>99</v>
      </c>
      <c r="J194" s="93" t="s">
        <v>99</v>
      </c>
      <c r="K194" s="93" t="s">
        <v>99</v>
      </c>
      <c r="L194" s="975" t="s">
        <v>228</v>
      </c>
    </row>
    <row r="195" spans="1:12" ht="15">
      <c r="A195" s="39" t="s">
        <v>115</v>
      </c>
      <c r="B195" s="47" t="s">
        <v>33</v>
      </c>
      <c r="C195" s="79" t="s">
        <v>228</v>
      </c>
      <c r="D195" s="79" t="s">
        <v>99</v>
      </c>
      <c r="E195" s="80" t="s">
        <v>228</v>
      </c>
      <c r="F195" s="80" t="s">
        <v>99</v>
      </c>
      <c r="G195" s="967" t="s">
        <v>99</v>
      </c>
      <c r="H195" s="81" t="s">
        <v>228</v>
      </c>
      <c r="I195" s="81" t="s">
        <v>99</v>
      </c>
      <c r="J195" s="89" t="s">
        <v>99</v>
      </c>
      <c r="K195" s="89" t="s">
        <v>99</v>
      </c>
      <c r="L195" s="973" t="s">
        <v>228</v>
      </c>
    </row>
    <row r="196" spans="1:12" ht="15.75" thickBot="1">
      <c r="A196" s="55" t="s">
        <v>115</v>
      </c>
      <c r="B196" s="47" t="s">
        <v>36</v>
      </c>
      <c r="C196" s="94" t="s">
        <v>99</v>
      </c>
      <c r="D196" s="94" t="s">
        <v>99</v>
      </c>
      <c r="E196" s="95" t="s">
        <v>99</v>
      </c>
      <c r="F196" s="95" t="s">
        <v>99</v>
      </c>
      <c r="G196" s="976" t="s">
        <v>99</v>
      </c>
      <c r="H196" s="89" t="s">
        <v>99</v>
      </c>
      <c r="I196" s="89" t="s">
        <v>99</v>
      </c>
      <c r="J196" s="89" t="s">
        <v>99</v>
      </c>
      <c r="K196" s="89" t="s">
        <v>99</v>
      </c>
      <c r="L196" s="973" t="s">
        <v>99</v>
      </c>
    </row>
    <row r="197" spans="1:12" ht="15.75" thickBot="1">
      <c r="A197" s="51"/>
      <c r="B197" s="52"/>
      <c r="C197" s="96"/>
      <c r="D197" s="96"/>
      <c r="E197" s="96"/>
      <c r="F197" s="96"/>
      <c r="G197" s="977"/>
      <c r="H197" s="97"/>
      <c r="I197" s="97"/>
      <c r="J197" s="97"/>
      <c r="K197" s="97"/>
      <c r="L197" s="978"/>
    </row>
    <row r="198" spans="1:12" ht="14.25">
      <c r="A198" s="44" t="s">
        <v>24</v>
      </c>
      <c r="B198" s="45" t="s">
        <v>28</v>
      </c>
      <c r="C198" s="85">
        <v>12256.279657907691</v>
      </c>
      <c r="D198" s="85">
        <v>12353.70585186153</v>
      </c>
      <c r="E198" s="86">
        <v>12501.405251065846</v>
      </c>
      <c r="F198" s="86">
        <v>12600.779968898762</v>
      </c>
      <c r="G198" s="971">
        <v>-0.78863941818040217</v>
      </c>
      <c r="H198" s="87">
        <v>353.03645484949828</v>
      </c>
      <c r="I198" s="87">
        <v>-0.28822313767435398</v>
      </c>
      <c r="J198" s="88">
        <v>11.985018726591761</v>
      </c>
      <c r="K198" s="88">
        <v>4.5894090560245582</v>
      </c>
      <c r="L198" s="972">
        <v>1.1811884790523854</v>
      </c>
    </row>
    <row r="199" spans="1:12" ht="15">
      <c r="A199" s="46" t="s">
        <v>24</v>
      </c>
      <c r="B199" s="47" t="s">
        <v>29</v>
      </c>
      <c r="C199" s="79">
        <v>12043.093137254902</v>
      </c>
      <c r="D199" s="79">
        <v>12108.059803921567</v>
      </c>
      <c r="E199" s="80">
        <v>12283.955</v>
      </c>
      <c r="F199" s="80">
        <v>12350.221</v>
      </c>
      <c r="G199" s="967">
        <v>-0.53655720006953422</v>
      </c>
      <c r="H199" s="81">
        <v>325.10000000000002</v>
      </c>
      <c r="I199" s="81">
        <v>2.1684475172847373</v>
      </c>
      <c r="J199" s="89">
        <v>-18.181818181818183</v>
      </c>
      <c r="K199" s="89">
        <v>0.69071373752877974</v>
      </c>
      <c r="L199" s="973">
        <v>-1.1354171585338246E-2</v>
      </c>
    </row>
    <row r="200" spans="1:12" ht="15">
      <c r="A200" s="46" t="s">
        <v>24</v>
      </c>
      <c r="B200" s="47" t="s">
        <v>30</v>
      </c>
      <c r="C200" s="79">
        <v>12379.197058823531</v>
      </c>
      <c r="D200" s="79">
        <v>12272.666666666668</v>
      </c>
      <c r="E200" s="80">
        <v>12626.781000000001</v>
      </c>
      <c r="F200" s="80">
        <v>12518.12</v>
      </c>
      <c r="G200" s="967">
        <v>0.86802970414087777</v>
      </c>
      <c r="H200" s="81">
        <v>348.1</v>
      </c>
      <c r="I200" s="81">
        <v>-5.7421762848116169E-2</v>
      </c>
      <c r="J200" s="89">
        <v>-10</v>
      </c>
      <c r="K200" s="89">
        <v>1.5195702225633154</v>
      </c>
      <c r="L200" s="973">
        <v>0.11543440433507945</v>
      </c>
    </row>
    <row r="201" spans="1:12" ht="15">
      <c r="A201" s="46" t="s">
        <v>24</v>
      </c>
      <c r="B201" s="47" t="s">
        <v>35</v>
      </c>
      <c r="C201" s="79">
        <v>12236.499019607842</v>
      </c>
      <c r="D201" s="79">
        <v>12544.90980392157</v>
      </c>
      <c r="E201" s="80">
        <v>12481.228999999999</v>
      </c>
      <c r="F201" s="80">
        <v>12795.808000000001</v>
      </c>
      <c r="G201" s="967">
        <v>-2.458453581047805</v>
      </c>
      <c r="H201" s="81">
        <v>364.3</v>
      </c>
      <c r="I201" s="81">
        <v>-4.0305584826132801</v>
      </c>
      <c r="J201" s="89">
        <v>51.960784313725497</v>
      </c>
      <c r="K201" s="89">
        <v>2.3791250959324639</v>
      </c>
      <c r="L201" s="973">
        <v>1.0771082463026451</v>
      </c>
    </row>
    <row r="202" spans="1:12" ht="14.25">
      <c r="A202" s="44" t="s">
        <v>24</v>
      </c>
      <c r="B202" s="48" t="s">
        <v>31</v>
      </c>
      <c r="C202" s="90">
        <v>12017.979277487526</v>
      </c>
      <c r="D202" s="90">
        <v>11989.042187160778</v>
      </c>
      <c r="E202" s="91">
        <v>12258.338863037277</v>
      </c>
      <c r="F202" s="91">
        <v>12228.823030903994</v>
      </c>
      <c r="G202" s="974">
        <v>0.2413628201069965</v>
      </c>
      <c r="H202" s="92">
        <v>303.39532346063908</v>
      </c>
      <c r="I202" s="92">
        <v>-0.77592645099698099</v>
      </c>
      <c r="J202" s="93">
        <v>-8.3571428571428577</v>
      </c>
      <c r="K202" s="93">
        <v>19.693016116653876</v>
      </c>
      <c r="L202" s="975">
        <v>1.8221966119308739</v>
      </c>
    </row>
    <row r="203" spans="1:12" ht="15">
      <c r="A203" s="46" t="s">
        <v>24</v>
      </c>
      <c r="B203" s="47" t="s">
        <v>32</v>
      </c>
      <c r="C203" s="79">
        <v>11517.4</v>
      </c>
      <c r="D203" s="79">
        <v>11635.129411764707</v>
      </c>
      <c r="E203" s="80">
        <v>11747.748</v>
      </c>
      <c r="F203" s="80">
        <v>11867.832</v>
      </c>
      <c r="G203" s="967">
        <v>-1.0118444548254537</v>
      </c>
      <c r="H203" s="81">
        <v>270.3</v>
      </c>
      <c r="I203" s="81">
        <v>0.5954596203945004</v>
      </c>
      <c r="J203" s="89">
        <v>2.9729729729729732</v>
      </c>
      <c r="K203" s="89">
        <v>5.8480429777436687</v>
      </c>
      <c r="L203" s="973">
        <v>1.1250406800668751</v>
      </c>
    </row>
    <row r="204" spans="1:12" ht="15">
      <c r="A204" s="46" t="s">
        <v>24</v>
      </c>
      <c r="B204" s="47" t="s">
        <v>33</v>
      </c>
      <c r="C204" s="79">
        <v>12145.193137254901</v>
      </c>
      <c r="D204" s="79">
        <v>12162.940196078433</v>
      </c>
      <c r="E204" s="80">
        <v>12388.097</v>
      </c>
      <c r="F204" s="80">
        <v>12406.199000000001</v>
      </c>
      <c r="G204" s="967">
        <v>-0.14591092727112284</v>
      </c>
      <c r="H204" s="81">
        <v>295.60000000000002</v>
      </c>
      <c r="I204" s="81">
        <v>-1.466666666666659</v>
      </c>
      <c r="J204" s="89">
        <v>-18.896321070234116</v>
      </c>
      <c r="K204" s="89">
        <v>7.4443591711435149</v>
      </c>
      <c r="L204" s="973">
        <v>-0.18903373158816716</v>
      </c>
    </row>
    <row r="205" spans="1:12" ht="15">
      <c r="A205" s="46" t="s">
        <v>24</v>
      </c>
      <c r="B205" s="47" t="s">
        <v>36</v>
      </c>
      <c r="C205" s="79">
        <v>12251.067647058824</v>
      </c>
      <c r="D205" s="79">
        <v>12015.777450980393</v>
      </c>
      <c r="E205" s="80">
        <v>12496.089</v>
      </c>
      <c r="F205" s="80">
        <v>12256.093000000001</v>
      </c>
      <c r="G205" s="967">
        <v>1.9581770471225959</v>
      </c>
      <c r="H205" s="81">
        <v>342.7</v>
      </c>
      <c r="I205" s="81">
        <v>-0.81041968162084266</v>
      </c>
      <c r="J205" s="89">
        <v>-3.4722222222222223</v>
      </c>
      <c r="K205" s="89">
        <v>6.4006139677666924</v>
      </c>
      <c r="L205" s="973">
        <v>0.88618966345216599</v>
      </c>
    </row>
    <row r="206" spans="1:12" ht="14.25">
      <c r="A206" s="44" t="s">
        <v>24</v>
      </c>
      <c r="B206" s="48" t="s">
        <v>37</v>
      </c>
      <c r="C206" s="90">
        <v>9631.5584412832395</v>
      </c>
      <c r="D206" s="90">
        <v>9533.647232053936</v>
      </c>
      <c r="E206" s="91">
        <v>9824.1896101089042</v>
      </c>
      <c r="F206" s="91">
        <v>9724.3201766950151</v>
      </c>
      <c r="G206" s="974">
        <v>1.0270068405731112</v>
      </c>
      <c r="H206" s="92">
        <v>222.74111111111111</v>
      </c>
      <c r="I206" s="92">
        <v>-1.3789976527414003</v>
      </c>
      <c r="J206" s="93">
        <v>-3.0520646319569118</v>
      </c>
      <c r="K206" s="93">
        <v>8.2885648503453559</v>
      </c>
      <c r="L206" s="975">
        <v>1.1785316616805623</v>
      </c>
    </row>
    <row r="207" spans="1:12" ht="15">
      <c r="A207" s="46" t="s">
        <v>24</v>
      </c>
      <c r="B207" s="47" t="s">
        <v>101</v>
      </c>
      <c r="C207" s="101">
        <v>9196.5784313725489</v>
      </c>
      <c r="D207" s="101">
        <v>9233.8862745098049</v>
      </c>
      <c r="E207" s="102">
        <v>9380.51</v>
      </c>
      <c r="F207" s="102">
        <v>9418.5640000000003</v>
      </c>
      <c r="G207" s="981">
        <v>-0.40403186727828233</v>
      </c>
      <c r="H207" s="103">
        <v>209.3</v>
      </c>
      <c r="I207" s="103">
        <v>-1.2269938650306722</v>
      </c>
      <c r="J207" s="104">
        <v>-5.2478134110787176</v>
      </c>
      <c r="K207" s="104">
        <v>4.9884881043745199</v>
      </c>
      <c r="L207" s="982">
        <v>0.61013732571738455</v>
      </c>
    </row>
    <row r="208" spans="1:12" ht="15">
      <c r="A208" s="46" t="s">
        <v>24</v>
      </c>
      <c r="B208" s="47" t="s">
        <v>38</v>
      </c>
      <c r="C208" s="79">
        <v>10075.96862745098</v>
      </c>
      <c r="D208" s="79">
        <v>9836.8745098039199</v>
      </c>
      <c r="E208" s="80">
        <v>10277.487999999999</v>
      </c>
      <c r="F208" s="80">
        <v>10033.611999999999</v>
      </c>
      <c r="G208" s="967">
        <v>2.4305902998840319</v>
      </c>
      <c r="H208" s="81">
        <v>237.2</v>
      </c>
      <c r="I208" s="81">
        <v>-2.5071927661323561</v>
      </c>
      <c r="J208" s="89">
        <v>1.7341040462427744</v>
      </c>
      <c r="K208" s="89">
        <v>2.7014581734458942</v>
      </c>
      <c r="L208" s="973">
        <v>0.4931354775051231</v>
      </c>
    </row>
    <row r="209" spans="1:12" ht="15.75" thickBot="1">
      <c r="A209" s="46" t="s">
        <v>24</v>
      </c>
      <c r="B209" s="47" t="s">
        <v>39</v>
      </c>
      <c r="C209" s="79">
        <v>10681.754901960783</v>
      </c>
      <c r="D209" s="79">
        <v>10352.032352941176</v>
      </c>
      <c r="E209" s="80">
        <v>10895.39</v>
      </c>
      <c r="F209" s="80">
        <v>10559.073</v>
      </c>
      <c r="G209" s="967">
        <v>3.1850996768371531</v>
      </c>
      <c r="H209" s="81">
        <v>269.5</v>
      </c>
      <c r="I209" s="81">
        <v>0.18587360594795538</v>
      </c>
      <c r="J209" s="89">
        <v>-4.8780487804878048</v>
      </c>
      <c r="K209" s="89">
        <v>0.59861857252494244</v>
      </c>
      <c r="L209" s="973">
        <v>7.5258858458054578E-2</v>
      </c>
    </row>
    <row r="210" spans="1:12" ht="15.75" thickBot="1">
      <c r="A210" s="51"/>
      <c r="B210" s="52"/>
      <c r="C210" s="96"/>
      <c r="D210" s="96"/>
      <c r="E210" s="96"/>
      <c r="F210" s="96"/>
      <c r="G210" s="977"/>
      <c r="H210" s="97"/>
      <c r="I210" s="97"/>
      <c r="J210" s="97"/>
      <c r="K210" s="97"/>
      <c r="L210" s="978"/>
    </row>
    <row r="211" spans="1:12" ht="14.25">
      <c r="A211" s="44" t="s">
        <v>116</v>
      </c>
      <c r="B211" s="48" t="s">
        <v>25</v>
      </c>
      <c r="C211" s="90">
        <v>14620.90665345555</v>
      </c>
      <c r="D211" s="90">
        <v>14723.8227295508</v>
      </c>
      <c r="E211" s="91">
        <v>14913.324786524661</v>
      </c>
      <c r="F211" s="91">
        <v>15018.299184141817</v>
      </c>
      <c r="G211" s="974">
        <v>-0.69897660400853356</v>
      </c>
      <c r="H211" s="92">
        <v>340.08818897637792</v>
      </c>
      <c r="I211" s="92">
        <v>-0.44653549507721219</v>
      </c>
      <c r="J211" s="93">
        <v>-40.375586854460096</v>
      </c>
      <c r="K211" s="93">
        <v>1.9493476592478896</v>
      </c>
      <c r="L211" s="975">
        <v>-0.76956987968496726</v>
      </c>
    </row>
    <row r="212" spans="1:12" ht="15">
      <c r="A212" s="46" t="s">
        <v>116</v>
      </c>
      <c r="B212" s="47" t="s">
        <v>26</v>
      </c>
      <c r="C212" s="79">
        <v>14053.000980392157</v>
      </c>
      <c r="D212" s="79">
        <v>14551.155882352941</v>
      </c>
      <c r="E212" s="80">
        <v>14334.061</v>
      </c>
      <c r="F212" s="80">
        <v>14842.179</v>
      </c>
      <c r="G212" s="967">
        <v>-3.4234730628164534</v>
      </c>
      <c r="H212" s="81">
        <v>317.89999999999998</v>
      </c>
      <c r="I212" s="81">
        <v>-6.2873310279800532E-2</v>
      </c>
      <c r="J212" s="89">
        <v>-48.648648648648653</v>
      </c>
      <c r="K212" s="89">
        <v>0.29163468917881813</v>
      </c>
      <c r="L212" s="973">
        <v>-0.1806655405888612</v>
      </c>
    </row>
    <row r="213" spans="1:12" ht="15">
      <c r="A213" s="46" t="s">
        <v>116</v>
      </c>
      <c r="B213" s="47" t="s">
        <v>27</v>
      </c>
      <c r="C213" s="79">
        <v>14621.885294117646</v>
      </c>
      <c r="D213" s="79">
        <v>14749.007843137255</v>
      </c>
      <c r="E213" s="80">
        <v>14914.323</v>
      </c>
      <c r="F213" s="80">
        <v>15043.987999999999</v>
      </c>
      <c r="G213" s="967">
        <v>-0.86190576594450263</v>
      </c>
      <c r="H213" s="81">
        <v>341.6</v>
      </c>
      <c r="I213" s="81">
        <v>-0.26277372262773058</v>
      </c>
      <c r="J213" s="89">
        <v>-50.549450549450547</v>
      </c>
      <c r="K213" s="89">
        <v>0.69071373752877974</v>
      </c>
      <c r="L213" s="973">
        <v>-0.47088953027821545</v>
      </c>
    </row>
    <row r="214" spans="1:12" ht="15">
      <c r="A214" s="46" t="s">
        <v>116</v>
      </c>
      <c r="B214" s="47" t="s">
        <v>34</v>
      </c>
      <c r="C214" s="79">
        <v>14777.706862745099</v>
      </c>
      <c r="D214" s="79">
        <v>14765.635294117646</v>
      </c>
      <c r="E214" s="80">
        <v>15073.261</v>
      </c>
      <c r="F214" s="80">
        <v>15060.948</v>
      </c>
      <c r="G214" s="967">
        <v>8.1754481855990088E-2</v>
      </c>
      <c r="H214" s="81">
        <v>345.7</v>
      </c>
      <c r="I214" s="81">
        <v>-1.48190367626104</v>
      </c>
      <c r="J214" s="89">
        <v>-25.882352941176475</v>
      </c>
      <c r="K214" s="89">
        <v>0.96699923254029174</v>
      </c>
      <c r="L214" s="973">
        <v>-0.11801480881789062</v>
      </c>
    </row>
    <row r="215" spans="1:12" ht="14.25">
      <c r="A215" s="44" t="s">
        <v>116</v>
      </c>
      <c r="B215" s="48" t="s">
        <v>28</v>
      </c>
      <c r="C215" s="90">
        <v>14120.059070361573</v>
      </c>
      <c r="D215" s="90">
        <v>14317.911128964864</v>
      </c>
      <c r="E215" s="91">
        <v>14402.460251768804</v>
      </c>
      <c r="F215" s="91">
        <v>14604.269351544162</v>
      </c>
      <c r="G215" s="974">
        <v>-1.3818500256161108</v>
      </c>
      <c r="H215" s="92">
        <v>308.26845637583892</v>
      </c>
      <c r="I215" s="92">
        <v>0.45213762956423947</v>
      </c>
      <c r="J215" s="93">
        <v>-15.819209039548024</v>
      </c>
      <c r="K215" s="93">
        <v>9.1481197237145047</v>
      </c>
      <c r="L215" s="975">
        <v>0.11059100275458711</v>
      </c>
    </row>
    <row r="216" spans="1:12" ht="15">
      <c r="A216" s="46" t="s">
        <v>116</v>
      </c>
      <c r="B216" s="47" t="s">
        <v>29</v>
      </c>
      <c r="C216" s="79">
        <v>13505.529411764704</v>
      </c>
      <c r="D216" s="79">
        <v>13984.386274509805</v>
      </c>
      <c r="E216" s="80">
        <v>13775.64</v>
      </c>
      <c r="F216" s="80">
        <v>14264.074000000001</v>
      </c>
      <c r="G216" s="967">
        <v>-3.4242250846427265</v>
      </c>
      <c r="H216" s="81">
        <v>277.89999999999998</v>
      </c>
      <c r="I216" s="81">
        <v>-2.1823301654347218</v>
      </c>
      <c r="J216" s="89">
        <v>-27.27272727272727</v>
      </c>
      <c r="K216" s="89">
        <v>1.1051419800460476</v>
      </c>
      <c r="L216" s="973">
        <v>-0.15858025635936479</v>
      </c>
    </row>
    <row r="217" spans="1:12" ht="15">
      <c r="A217" s="46" t="s">
        <v>116</v>
      </c>
      <c r="B217" s="47" t="s">
        <v>30</v>
      </c>
      <c r="C217" s="79">
        <v>14219.85294117647</v>
      </c>
      <c r="D217" s="79">
        <v>14395.495098039217</v>
      </c>
      <c r="E217" s="80">
        <v>14504.25</v>
      </c>
      <c r="F217" s="80">
        <v>14683.405000000001</v>
      </c>
      <c r="G217" s="967">
        <v>-1.2201189029383896</v>
      </c>
      <c r="H217" s="81">
        <v>298.3</v>
      </c>
      <c r="I217" s="81">
        <v>-3.3512064343152112E-2</v>
      </c>
      <c r="J217" s="89">
        <v>-17.777777777777779</v>
      </c>
      <c r="K217" s="89">
        <v>4.5433614735226397</v>
      </c>
      <c r="L217" s="973">
        <v>-5.1992113406132745E-2</v>
      </c>
    </row>
    <row r="218" spans="1:12" ht="15">
      <c r="A218" s="46" t="s">
        <v>116</v>
      </c>
      <c r="B218" s="47" t="s">
        <v>35</v>
      </c>
      <c r="C218" s="79">
        <v>14166.25294117647</v>
      </c>
      <c r="D218" s="79">
        <v>14330.743137254902</v>
      </c>
      <c r="E218" s="80">
        <v>14449.578</v>
      </c>
      <c r="F218" s="80">
        <v>14617.358</v>
      </c>
      <c r="G218" s="967">
        <v>-1.1478134420734627</v>
      </c>
      <c r="H218" s="81">
        <v>330.8</v>
      </c>
      <c r="I218" s="81">
        <v>0.79219987812310255</v>
      </c>
      <c r="J218" s="89">
        <v>-8.4337349397590362</v>
      </c>
      <c r="K218" s="89">
        <v>3.4996162701458173</v>
      </c>
      <c r="L218" s="973">
        <v>0.32116337252008353</v>
      </c>
    </row>
    <row r="219" spans="1:12" ht="14.25">
      <c r="A219" s="44" t="s">
        <v>116</v>
      </c>
      <c r="B219" s="48" t="s">
        <v>31</v>
      </c>
      <c r="C219" s="90">
        <v>13188.361767363802</v>
      </c>
      <c r="D219" s="90">
        <v>13207.603526911362</v>
      </c>
      <c r="E219" s="91">
        <v>13452.129002711079</v>
      </c>
      <c r="F219" s="91">
        <v>13471.75559744959</v>
      </c>
      <c r="G219" s="974">
        <v>-0.14568698635110719</v>
      </c>
      <c r="H219" s="92">
        <v>272.12213438735176</v>
      </c>
      <c r="I219" s="92">
        <v>-0.29032651138071264</v>
      </c>
      <c r="J219" s="93">
        <v>-27.22914669223394</v>
      </c>
      <c r="K219" s="93">
        <v>11.650038372985417</v>
      </c>
      <c r="L219" s="975">
        <v>-1.6637221580332202</v>
      </c>
    </row>
    <row r="220" spans="1:12" ht="15">
      <c r="A220" s="46" t="s">
        <v>116</v>
      </c>
      <c r="B220" s="47" t="s">
        <v>32</v>
      </c>
      <c r="C220" s="79">
        <v>12343.753921568628</v>
      </c>
      <c r="D220" s="79">
        <v>12666.266666666666</v>
      </c>
      <c r="E220" s="80">
        <v>12590.629000000001</v>
      </c>
      <c r="F220" s="80">
        <v>12919.592000000001</v>
      </c>
      <c r="G220" s="967">
        <v>-2.5462336581526701</v>
      </c>
      <c r="H220" s="81">
        <v>234.8</v>
      </c>
      <c r="I220" s="81">
        <v>-3.3744855967078142</v>
      </c>
      <c r="J220" s="89">
        <v>-30.232558139534881</v>
      </c>
      <c r="K220" s="89">
        <v>2.3023791250959325</v>
      </c>
      <c r="L220" s="973">
        <v>-0.44206815598652849</v>
      </c>
    </row>
    <row r="221" spans="1:12" ht="15">
      <c r="A221" s="46" t="s">
        <v>116</v>
      </c>
      <c r="B221" s="47" t="s">
        <v>33</v>
      </c>
      <c r="C221" s="79">
        <v>13358.385294117646</v>
      </c>
      <c r="D221" s="79">
        <v>13311.665686274509</v>
      </c>
      <c r="E221" s="80">
        <v>13625.553</v>
      </c>
      <c r="F221" s="80">
        <v>13577.898999999999</v>
      </c>
      <c r="G221" s="967">
        <v>0.35096740666579163</v>
      </c>
      <c r="H221" s="81">
        <v>265.39999999999998</v>
      </c>
      <c r="I221" s="81">
        <v>-1.7400962606442225</v>
      </c>
      <c r="J221" s="81">
        <v>-30.346232179226067</v>
      </c>
      <c r="K221" s="81">
        <v>5.2494244052187256</v>
      </c>
      <c r="L221" s="968">
        <v>-1.0181272925091269</v>
      </c>
    </row>
    <row r="222" spans="1:12" ht="15.75" thickBot="1">
      <c r="A222" s="56" t="s">
        <v>116</v>
      </c>
      <c r="B222" s="57" t="s">
        <v>36</v>
      </c>
      <c r="C222" s="82">
        <v>13366.022549019608</v>
      </c>
      <c r="D222" s="82">
        <v>13352.757843137255</v>
      </c>
      <c r="E222" s="83">
        <v>13633.343000000001</v>
      </c>
      <c r="F222" s="83">
        <v>13619.813</v>
      </c>
      <c r="G222" s="969">
        <v>9.9340570975538764E-2</v>
      </c>
      <c r="H222" s="84">
        <v>301.7</v>
      </c>
      <c r="I222" s="84">
        <v>1.8912529550827308</v>
      </c>
      <c r="J222" s="84">
        <v>-20.771513353115729</v>
      </c>
      <c r="K222" s="84">
        <v>4.0982348426707595</v>
      </c>
      <c r="L222" s="970">
        <v>-0.20352670953756302</v>
      </c>
    </row>
    <row r="223" spans="1:12">
      <c r="G223" s="65"/>
      <c r="H223" s="65"/>
      <c r="I223" s="65"/>
      <c r="J223" s="65"/>
      <c r="K223" s="65"/>
      <c r="L223" s="65"/>
    </row>
    <row r="224" spans="1:12">
      <c r="G224" s="65"/>
      <c r="H224" s="65"/>
      <c r="I224" s="65"/>
      <c r="J224" s="65"/>
      <c r="K224" s="65"/>
      <c r="L224" s="985"/>
    </row>
    <row r="225" spans="1:12" ht="13.5" thickBot="1">
      <c r="G225" s="65"/>
      <c r="H225" s="65"/>
      <c r="I225" s="65"/>
      <c r="J225" s="65"/>
      <c r="K225" s="65"/>
      <c r="L225" s="1053"/>
    </row>
    <row r="226" spans="1:12" ht="21" thickBot="1">
      <c r="A226" s="932" t="s">
        <v>297</v>
      </c>
      <c r="B226" s="923"/>
      <c r="C226" s="923"/>
      <c r="D226" s="923"/>
      <c r="E226" s="923"/>
      <c r="F226" s="923"/>
      <c r="G226" s="1034"/>
      <c r="H226" s="1034"/>
      <c r="I226" s="1034"/>
      <c r="J226" s="1034"/>
      <c r="K226" s="1034"/>
      <c r="L226" s="1035"/>
    </row>
    <row r="227" spans="1:12" ht="12.75" customHeight="1">
      <c r="A227" s="27"/>
      <c r="B227" s="28"/>
      <c r="C227" s="3" t="s">
        <v>9</v>
      </c>
      <c r="D227" s="3" t="s">
        <v>9</v>
      </c>
      <c r="E227" s="3"/>
      <c r="F227" s="3"/>
      <c r="G227" s="924"/>
      <c r="H227" s="1451" t="s">
        <v>10</v>
      </c>
      <c r="I227" s="1452"/>
      <c r="J227" s="954" t="s">
        <v>11</v>
      </c>
      <c r="K227" s="925" t="s">
        <v>12</v>
      </c>
      <c r="L227" s="926"/>
    </row>
    <row r="228" spans="1:12" ht="15.75" customHeight="1">
      <c r="A228" s="29" t="s">
        <v>13</v>
      </c>
      <c r="B228" s="30" t="s">
        <v>14</v>
      </c>
      <c r="C228" s="927" t="s">
        <v>40</v>
      </c>
      <c r="D228" s="927" t="s">
        <v>40</v>
      </c>
      <c r="E228" s="928" t="s">
        <v>41</v>
      </c>
      <c r="F228" s="929"/>
      <c r="G228" s="955"/>
      <c r="H228" s="1449" t="s">
        <v>15</v>
      </c>
      <c r="I228" s="1450"/>
      <c r="J228" s="956" t="s">
        <v>16</v>
      </c>
      <c r="K228" s="930" t="s">
        <v>17</v>
      </c>
      <c r="L228" s="931"/>
    </row>
    <row r="229" spans="1:12" ht="26.25" thickBot="1">
      <c r="A229" s="31" t="s">
        <v>18</v>
      </c>
      <c r="B229" s="32" t="s">
        <v>19</v>
      </c>
      <c r="C229" s="854" t="s">
        <v>505</v>
      </c>
      <c r="D229" s="854" t="s">
        <v>504</v>
      </c>
      <c r="E229" s="921" t="s">
        <v>505</v>
      </c>
      <c r="F229" s="1144" t="s">
        <v>504</v>
      </c>
      <c r="G229" s="953" t="s">
        <v>20</v>
      </c>
      <c r="H229" s="66" t="s">
        <v>505</v>
      </c>
      <c r="I229" s="865" t="s">
        <v>20</v>
      </c>
      <c r="J229" s="957" t="s">
        <v>20</v>
      </c>
      <c r="K229" s="922" t="s">
        <v>505</v>
      </c>
      <c r="L229" s="958" t="s">
        <v>21</v>
      </c>
    </row>
    <row r="230" spans="1:12" ht="15" thickBot="1">
      <c r="A230" s="33" t="s">
        <v>22</v>
      </c>
      <c r="B230" s="34" t="s">
        <v>23</v>
      </c>
      <c r="C230" s="67">
        <v>11904.624974414997</v>
      </c>
      <c r="D230" s="67">
        <v>11870.259049210297</v>
      </c>
      <c r="E230" s="68">
        <v>12142.717473903298</v>
      </c>
      <c r="F230" s="1145">
        <v>12111.514858659069</v>
      </c>
      <c r="G230" s="959">
        <v>0.25762768413664144</v>
      </c>
      <c r="H230" s="69">
        <v>319.86666666666667</v>
      </c>
      <c r="I230" s="69">
        <v>-0.74394451765954761</v>
      </c>
      <c r="J230" s="70">
        <v>-14.964370546318289</v>
      </c>
      <c r="K230" s="69">
        <v>100</v>
      </c>
      <c r="L230" s="960" t="s">
        <v>23</v>
      </c>
    </row>
    <row r="231" spans="1:12" ht="15" thickBot="1">
      <c r="A231" s="35"/>
      <c r="B231" s="36"/>
      <c r="C231" s="71"/>
      <c r="D231" s="71"/>
      <c r="E231" s="71"/>
      <c r="F231" s="71"/>
      <c r="G231" s="961"/>
      <c r="H231" s="70"/>
      <c r="I231" s="70"/>
      <c r="J231" s="70"/>
      <c r="K231" s="70"/>
      <c r="L231" s="962"/>
    </row>
    <row r="232" spans="1:12" ht="15">
      <c r="A232" s="37" t="s">
        <v>107</v>
      </c>
      <c r="B232" s="38" t="s">
        <v>23</v>
      </c>
      <c r="C232" s="72" t="s">
        <v>99</v>
      </c>
      <c r="D232" s="72" t="s">
        <v>99</v>
      </c>
      <c r="E232" s="73" t="s">
        <v>99</v>
      </c>
      <c r="F232" s="73" t="s">
        <v>99</v>
      </c>
      <c r="G232" s="963" t="s">
        <v>99</v>
      </c>
      <c r="H232" s="74" t="s">
        <v>99</v>
      </c>
      <c r="I232" s="74" t="s">
        <v>99</v>
      </c>
      <c r="J232" s="74" t="s">
        <v>99</v>
      </c>
      <c r="K232" s="74" t="s">
        <v>99</v>
      </c>
      <c r="L232" s="964" t="s">
        <v>99</v>
      </c>
    </row>
    <row r="233" spans="1:12" ht="15">
      <c r="A233" s="46" t="s">
        <v>108</v>
      </c>
      <c r="B233" s="75" t="s">
        <v>23</v>
      </c>
      <c r="C233" s="76">
        <v>13425.379076153282</v>
      </c>
      <c r="D233" s="76">
        <v>13489.622750147691</v>
      </c>
      <c r="E233" s="77">
        <v>13693.886657676348</v>
      </c>
      <c r="F233" s="77">
        <v>13759.415205150646</v>
      </c>
      <c r="G233" s="965">
        <v>-0.47624514921076028</v>
      </c>
      <c r="H233" s="78">
        <v>366.09282700421943</v>
      </c>
      <c r="I233" s="78">
        <v>-1.6019749549236715</v>
      </c>
      <c r="J233" s="78">
        <v>10.232558139534884</v>
      </c>
      <c r="K233" s="78">
        <v>22.067039106145252</v>
      </c>
      <c r="L233" s="966">
        <v>5.0440779026614813</v>
      </c>
    </row>
    <row r="234" spans="1:12" ht="15">
      <c r="A234" s="39" t="s">
        <v>109</v>
      </c>
      <c r="B234" s="40" t="s">
        <v>23</v>
      </c>
      <c r="C234" s="79">
        <v>13847.621160730152</v>
      </c>
      <c r="D234" s="79">
        <v>13932.861892782748</v>
      </c>
      <c r="E234" s="80">
        <v>14124.573583944755</v>
      </c>
      <c r="F234" s="80">
        <v>14211.519130638404</v>
      </c>
      <c r="G234" s="967">
        <v>-0.61179628929467622</v>
      </c>
      <c r="H234" s="81">
        <v>392.73050847457625</v>
      </c>
      <c r="I234" s="81">
        <v>-5.1356878019174266</v>
      </c>
      <c r="J234" s="81">
        <v>-39.795918367346935</v>
      </c>
      <c r="K234" s="81">
        <v>5.4934823091247669</v>
      </c>
      <c r="L234" s="968">
        <v>-2.2658209371143467</v>
      </c>
    </row>
    <row r="235" spans="1:12" ht="15">
      <c r="A235" s="39" t="s">
        <v>110</v>
      </c>
      <c r="B235" s="40" t="s">
        <v>23</v>
      </c>
      <c r="C235" s="79" t="s">
        <v>99</v>
      </c>
      <c r="D235" s="79" t="s">
        <v>99</v>
      </c>
      <c r="E235" s="80" t="s">
        <v>99</v>
      </c>
      <c r="F235" s="80" t="s">
        <v>99</v>
      </c>
      <c r="G235" s="967" t="s">
        <v>99</v>
      </c>
      <c r="H235" s="81" t="s">
        <v>99</v>
      </c>
      <c r="I235" s="81" t="s">
        <v>99</v>
      </c>
      <c r="J235" s="81" t="s">
        <v>99</v>
      </c>
      <c r="K235" s="81" t="s">
        <v>99</v>
      </c>
      <c r="L235" s="968" t="s">
        <v>99</v>
      </c>
    </row>
    <row r="236" spans="1:12" ht="15">
      <c r="A236" s="39" t="s">
        <v>97</v>
      </c>
      <c r="B236" s="40" t="s">
        <v>23</v>
      </c>
      <c r="C236" s="79">
        <v>10489.873395012419</v>
      </c>
      <c r="D236" s="79">
        <v>10656.760249546111</v>
      </c>
      <c r="E236" s="80">
        <v>10699.670862912668</v>
      </c>
      <c r="F236" s="80">
        <v>10869.895454537032</v>
      </c>
      <c r="G236" s="967">
        <v>-1.566018664451035</v>
      </c>
      <c r="H236" s="81">
        <v>298.1493891797557</v>
      </c>
      <c r="I236" s="81">
        <v>-0.69978158234852605</v>
      </c>
      <c r="J236" s="81">
        <v>-20.305980528511821</v>
      </c>
      <c r="K236" s="81">
        <v>53.351955307262564</v>
      </c>
      <c r="L236" s="968">
        <v>-3.5759940197366404</v>
      </c>
    </row>
    <row r="237" spans="1:12" ht="15.75" thickBot="1">
      <c r="A237" s="41" t="s">
        <v>111</v>
      </c>
      <c r="B237" s="42" t="s">
        <v>23</v>
      </c>
      <c r="C237" s="82">
        <v>12936.114973162626</v>
      </c>
      <c r="D237" s="82">
        <v>12549.784701401806</v>
      </c>
      <c r="E237" s="83">
        <v>13194.837272625879</v>
      </c>
      <c r="F237" s="83">
        <v>12834.672851374327</v>
      </c>
      <c r="G237" s="969">
        <v>2.8061831058902684</v>
      </c>
      <c r="H237" s="84">
        <v>306.15658536585363</v>
      </c>
      <c r="I237" s="84">
        <v>0.20583394781039985</v>
      </c>
      <c r="J237" s="84">
        <v>-11.255411255411255</v>
      </c>
      <c r="K237" s="84">
        <v>19.087523277467412</v>
      </c>
      <c r="L237" s="970">
        <v>0.79773705418950058</v>
      </c>
    </row>
    <row r="238" spans="1:12" ht="15" thickBot="1">
      <c r="A238" s="35"/>
      <c r="B238" s="43"/>
      <c r="C238" s="71"/>
      <c r="D238" s="71"/>
      <c r="E238" s="71"/>
      <c r="F238" s="71"/>
      <c r="G238" s="961"/>
      <c r="H238" s="70"/>
      <c r="I238" s="70"/>
      <c r="J238" s="70"/>
      <c r="K238" s="70"/>
      <c r="L238" s="962"/>
    </row>
    <row r="239" spans="1:12" ht="14.25">
      <c r="A239" s="44" t="s">
        <v>112</v>
      </c>
      <c r="B239" s="45" t="s">
        <v>25</v>
      </c>
      <c r="C239" s="85" t="s">
        <v>99</v>
      </c>
      <c r="D239" s="85" t="s">
        <v>99</v>
      </c>
      <c r="E239" s="86" t="s">
        <v>99</v>
      </c>
      <c r="F239" s="86" t="s">
        <v>99</v>
      </c>
      <c r="G239" s="971" t="s">
        <v>99</v>
      </c>
      <c r="H239" s="87" t="s">
        <v>99</v>
      </c>
      <c r="I239" s="87" t="s">
        <v>99</v>
      </c>
      <c r="J239" s="88" t="s">
        <v>99</v>
      </c>
      <c r="K239" s="88" t="s">
        <v>99</v>
      </c>
      <c r="L239" s="972" t="s">
        <v>99</v>
      </c>
    </row>
    <row r="240" spans="1:12" ht="15">
      <c r="A240" s="46" t="s">
        <v>112</v>
      </c>
      <c r="B240" s="47" t="s">
        <v>26</v>
      </c>
      <c r="C240" s="79" t="s">
        <v>99</v>
      </c>
      <c r="D240" s="79" t="s">
        <v>99</v>
      </c>
      <c r="E240" s="80" t="s">
        <v>99</v>
      </c>
      <c r="F240" s="80" t="s">
        <v>99</v>
      </c>
      <c r="G240" s="967" t="s">
        <v>99</v>
      </c>
      <c r="H240" s="81" t="s">
        <v>99</v>
      </c>
      <c r="I240" s="81" t="s">
        <v>99</v>
      </c>
      <c r="J240" s="89" t="s">
        <v>99</v>
      </c>
      <c r="K240" s="89" t="s">
        <v>99</v>
      </c>
      <c r="L240" s="973" t="s">
        <v>99</v>
      </c>
    </row>
    <row r="241" spans="1:12" ht="15">
      <c r="A241" s="46" t="s">
        <v>112</v>
      </c>
      <c r="B241" s="47" t="s">
        <v>27</v>
      </c>
      <c r="C241" s="79" t="s">
        <v>99</v>
      </c>
      <c r="D241" s="79" t="s">
        <v>99</v>
      </c>
      <c r="E241" s="80" t="s">
        <v>99</v>
      </c>
      <c r="F241" s="80" t="s">
        <v>99</v>
      </c>
      <c r="G241" s="967" t="s">
        <v>99</v>
      </c>
      <c r="H241" s="81" t="s">
        <v>99</v>
      </c>
      <c r="I241" s="81" t="s">
        <v>99</v>
      </c>
      <c r="J241" s="89" t="s">
        <v>99</v>
      </c>
      <c r="K241" s="89" t="s">
        <v>99</v>
      </c>
      <c r="L241" s="973" t="s">
        <v>99</v>
      </c>
    </row>
    <row r="242" spans="1:12" ht="14.25">
      <c r="A242" s="44" t="s">
        <v>112</v>
      </c>
      <c r="B242" s="48" t="s">
        <v>28</v>
      </c>
      <c r="C242" s="90" t="s">
        <v>99</v>
      </c>
      <c r="D242" s="90" t="s">
        <v>99</v>
      </c>
      <c r="E242" s="91" t="s">
        <v>99</v>
      </c>
      <c r="F242" s="91" t="s">
        <v>99</v>
      </c>
      <c r="G242" s="974" t="s">
        <v>99</v>
      </c>
      <c r="H242" s="92" t="s">
        <v>99</v>
      </c>
      <c r="I242" s="92" t="s">
        <v>99</v>
      </c>
      <c r="J242" s="93" t="s">
        <v>99</v>
      </c>
      <c r="K242" s="93" t="s">
        <v>99</v>
      </c>
      <c r="L242" s="975" t="s">
        <v>99</v>
      </c>
    </row>
    <row r="243" spans="1:12" ht="15">
      <c r="A243" s="46" t="s">
        <v>112</v>
      </c>
      <c r="B243" s="47" t="s">
        <v>29</v>
      </c>
      <c r="C243" s="79" t="s">
        <v>99</v>
      </c>
      <c r="D243" s="79" t="s">
        <v>99</v>
      </c>
      <c r="E243" s="80" t="s">
        <v>99</v>
      </c>
      <c r="F243" s="80" t="s">
        <v>99</v>
      </c>
      <c r="G243" s="967" t="s">
        <v>99</v>
      </c>
      <c r="H243" s="81" t="s">
        <v>99</v>
      </c>
      <c r="I243" s="81" t="s">
        <v>99</v>
      </c>
      <c r="J243" s="89" t="s">
        <v>99</v>
      </c>
      <c r="K243" s="89" t="s">
        <v>99</v>
      </c>
      <c r="L243" s="973" t="s">
        <v>99</v>
      </c>
    </row>
    <row r="244" spans="1:12" ht="15">
      <c r="A244" s="46" t="s">
        <v>112</v>
      </c>
      <c r="B244" s="47" t="s">
        <v>30</v>
      </c>
      <c r="C244" s="79" t="s">
        <v>99</v>
      </c>
      <c r="D244" s="79" t="s">
        <v>99</v>
      </c>
      <c r="E244" s="80" t="s">
        <v>99</v>
      </c>
      <c r="F244" s="80" t="s">
        <v>99</v>
      </c>
      <c r="G244" s="967" t="s">
        <v>99</v>
      </c>
      <c r="H244" s="81" t="s">
        <v>99</v>
      </c>
      <c r="I244" s="81" t="s">
        <v>99</v>
      </c>
      <c r="J244" s="89" t="s">
        <v>99</v>
      </c>
      <c r="K244" s="89" t="s">
        <v>99</v>
      </c>
      <c r="L244" s="973" t="s">
        <v>99</v>
      </c>
    </row>
    <row r="245" spans="1:12" ht="14.25">
      <c r="A245" s="44" t="s">
        <v>112</v>
      </c>
      <c r="B245" s="48" t="s">
        <v>31</v>
      </c>
      <c r="C245" s="90" t="s">
        <v>99</v>
      </c>
      <c r="D245" s="90" t="s">
        <v>99</v>
      </c>
      <c r="E245" s="91" t="s">
        <v>99</v>
      </c>
      <c r="F245" s="91" t="s">
        <v>99</v>
      </c>
      <c r="G245" s="974" t="s">
        <v>99</v>
      </c>
      <c r="H245" s="92" t="s">
        <v>99</v>
      </c>
      <c r="I245" s="92" t="s">
        <v>99</v>
      </c>
      <c r="J245" s="93" t="s">
        <v>99</v>
      </c>
      <c r="K245" s="93" t="s">
        <v>99</v>
      </c>
      <c r="L245" s="975" t="s">
        <v>99</v>
      </c>
    </row>
    <row r="246" spans="1:12" ht="15">
      <c r="A246" s="46" t="s">
        <v>112</v>
      </c>
      <c r="B246" s="47" t="s">
        <v>32</v>
      </c>
      <c r="C246" s="79" t="s">
        <v>99</v>
      </c>
      <c r="D246" s="79" t="s">
        <v>99</v>
      </c>
      <c r="E246" s="80" t="s">
        <v>99</v>
      </c>
      <c r="F246" s="80" t="s">
        <v>99</v>
      </c>
      <c r="G246" s="967" t="s">
        <v>99</v>
      </c>
      <c r="H246" s="81" t="s">
        <v>99</v>
      </c>
      <c r="I246" s="81" t="s">
        <v>99</v>
      </c>
      <c r="J246" s="89" t="s">
        <v>99</v>
      </c>
      <c r="K246" s="89" t="s">
        <v>99</v>
      </c>
      <c r="L246" s="973" t="s">
        <v>99</v>
      </c>
    </row>
    <row r="247" spans="1:12" ht="15.75" thickBot="1">
      <c r="A247" s="49" t="s">
        <v>112</v>
      </c>
      <c r="B247" s="50" t="s">
        <v>33</v>
      </c>
      <c r="C247" s="94" t="s">
        <v>99</v>
      </c>
      <c r="D247" s="94" t="s">
        <v>99</v>
      </c>
      <c r="E247" s="95" t="s">
        <v>99</v>
      </c>
      <c r="F247" s="95" t="s">
        <v>99</v>
      </c>
      <c r="G247" s="976" t="s">
        <v>99</v>
      </c>
      <c r="H247" s="89" t="s">
        <v>99</v>
      </c>
      <c r="I247" s="89" t="s">
        <v>99</v>
      </c>
      <c r="J247" s="89" t="s">
        <v>99</v>
      </c>
      <c r="K247" s="89" t="s">
        <v>99</v>
      </c>
      <c r="L247" s="973" t="s">
        <v>99</v>
      </c>
    </row>
    <row r="248" spans="1:12" ht="15" thickBot="1">
      <c r="A248" s="35"/>
      <c r="B248" s="43"/>
      <c r="C248" s="71"/>
      <c r="D248" s="71"/>
      <c r="E248" s="71"/>
      <c r="F248" s="71"/>
      <c r="G248" s="961"/>
      <c r="H248" s="70"/>
      <c r="I248" s="70"/>
      <c r="J248" s="70"/>
      <c r="K248" s="70"/>
      <c r="L248" s="962"/>
    </row>
    <row r="249" spans="1:12" ht="14.25">
      <c r="A249" s="44" t="s">
        <v>113</v>
      </c>
      <c r="B249" s="45" t="s">
        <v>25</v>
      </c>
      <c r="C249" s="85">
        <v>14083.824297735287</v>
      </c>
      <c r="D249" s="85">
        <v>13614.224203679849</v>
      </c>
      <c r="E249" s="86">
        <v>14365.500783689993</v>
      </c>
      <c r="F249" s="86">
        <v>13886.508687753447</v>
      </c>
      <c r="G249" s="971">
        <v>3.4493342186072362</v>
      </c>
      <c r="H249" s="87">
        <v>411.67142857142858</v>
      </c>
      <c r="I249" s="87">
        <v>-6.5225324585803293</v>
      </c>
      <c r="J249" s="88">
        <v>50</v>
      </c>
      <c r="K249" s="88">
        <v>3.9106145251396649</v>
      </c>
      <c r="L249" s="972">
        <v>1.6936707404999183</v>
      </c>
    </row>
    <row r="250" spans="1:12" ht="15">
      <c r="A250" s="46" t="s">
        <v>113</v>
      </c>
      <c r="B250" s="47" t="s">
        <v>26</v>
      </c>
      <c r="C250" s="79">
        <v>13863.299019607843</v>
      </c>
      <c r="D250" s="79">
        <v>13751.059803921569</v>
      </c>
      <c r="E250" s="80">
        <v>14140.565000000001</v>
      </c>
      <c r="F250" s="80">
        <v>14026.081</v>
      </c>
      <c r="G250" s="967">
        <v>0.81622229331201201</v>
      </c>
      <c r="H250" s="81">
        <v>402.6</v>
      </c>
      <c r="I250" s="81">
        <v>-8.9963833634719617</v>
      </c>
      <c r="J250" s="89">
        <v>58.82352941176471</v>
      </c>
      <c r="K250" s="89">
        <v>2.5139664804469275</v>
      </c>
      <c r="L250" s="973">
        <v>1.1679648969156529</v>
      </c>
    </row>
    <row r="251" spans="1:12" ht="15">
      <c r="A251" s="46" t="s">
        <v>113</v>
      </c>
      <c r="B251" s="47" t="s">
        <v>27</v>
      </c>
      <c r="C251" s="79" t="s">
        <v>228</v>
      </c>
      <c r="D251" s="79" t="s">
        <v>228</v>
      </c>
      <c r="E251" s="80" t="s">
        <v>228</v>
      </c>
      <c r="F251" s="80" t="s">
        <v>228</v>
      </c>
      <c r="G251" s="967" t="s">
        <v>99</v>
      </c>
      <c r="H251" s="81" t="s">
        <v>228</v>
      </c>
      <c r="I251" s="81" t="s">
        <v>99</v>
      </c>
      <c r="J251" s="89" t="s">
        <v>99</v>
      </c>
      <c r="K251" s="89">
        <v>1.3966480446927374</v>
      </c>
      <c r="L251" s="973" t="s">
        <v>99</v>
      </c>
    </row>
    <row r="252" spans="1:12" ht="14.25">
      <c r="A252" s="44" t="s">
        <v>113</v>
      </c>
      <c r="B252" s="48" t="s">
        <v>28</v>
      </c>
      <c r="C252" s="90">
        <v>13581.319226861728</v>
      </c>
      <c r="D252" s="90">
        <v>13737.453943584918</v>
      </c>
      <c r="E252" s="91">
        <v>13852.945611398962</v>
      </c>
      <c r="F252" s="91">
        <v>14012.203022456617</v>
      </c>
      <c r="G252" s="974">
        <v>-1.1365622579291905</v>
      </c>
      <c r="H252" s="92">
        <v>380.13333333333333</v>
      </c>
      <c r="I252" s="92">
        <v>-4.2863235067280039</v>
      </c>
      <c r="J252" s="93">
        <v>-10.810810810810811</v>
      </c>
      <c r="K252" s="93">
        <v>6.1452513966480442</v>
      </c>
      <c r="L252" s="975">
        <v>0.28618568010014211</v>
      </c>
    </row>
    <row r="253" spans="1:12" ht="15">
      <c r="A253" s="46" t="s">
        <v>113</v>
      </c>
      <c r="B253" s="47" t="s">
        <v>29</v>
      </c>
      <c r="C253" s="79">
        <v>13465.510784313725</v>
      </c>
      <c r="D253" s="79">
        <v>13886.646078431373</v>
      </c>
      <c r="E253" s="80">
        <v>13734.821</v>
      </c>
      <c r="F253" s="80">
        <v>14164.379000000001</v>
      </c>
      <c r="G253" s="967">
        <v>-3.0326638393395213</v>
      </c>
      <c r="H253" s="81">
        <v>382.7</v>
      </c>
      <c r="I253" s="81">
        <v>-4.4205794205794184</v>
      </c>
      <c r="J253" s="89">
        <v>-10.204081632653061</v>
      </c>
      <c r="K253" s="89">
        <v>4.0968342644320295</v>
      </c>
      <c r="L253" s="973">
        <v>0.21718264131247267</v>
      </c>
    </row>
    <row r="254" spans="1:12" ht="15">
      <c r="A254" s="46" t="s">
        <v>113</v>
      </c>
      <c r="B254" s="47" t="s">
        <v>30</v>
      </c>
      <c r="C254" s="79">
        <v>13817.708823529412</v>
      </c>
      <c r="D254" s="79">
        <v>13437.848039215685</v>
      </c>
      <c r="E254" s="80">
        <v>14094.063</v>
      </c>
      <c r="F254" s="80">
        <v>13706.605</v>
      </c>
      <c r="G254" s="967">
        <v>2.8267977372952715</v>
      </c>
      <c r="H254" s="81">
        <v>375</v>
      </c>
      <c r="I254" s="81">
        <v>-4.0429887410440148</v>
      </c>
      <c r="J254" s="89">
        <v>-12</v>
      </c>
      <c r="K254" s="89">
        <v>2.0484171322160147</v>
      </c>
      <c r="L254" s="973">
        <v>6.9003038787669668E-2</v>
      </c>
    </row>
    <row r="255" spans="1:12" ht="14.25">
      <c r="A255" s="44" t="s">
        <v>113</v>
      </c>
      <c r="B255" s="48" t="s">
        <v>31</v>
      </c>
      <c r="C255" s="90">
        <v>13080.695519090916</v>
      </c>
      <c r="D255" s="90">
        <v>13259.152546406596</v>
      </c>
      <c r="E255" s="91">
        <v>13342.309429472734</v>
      </c>
      <c r="F255" s="91">
        <v>13524.335597334728</v>
      </c>
      <c r="G255" s="974">
        <v>-1.3459157867826492</v>
      </c>
      <c r="H255" s="92">
        <v>344.06976744186045</v>
      </c>
      <c r="I255" s="92">
        <v>1.5917757473216654</v>
      </c>
      <c r="J255" s="93">
        <v>14.159292035398231</v>
      </c>
      <c r="K255" s="93">
        <v>12.011173184357542</v>
      </c>
      <c r="L255" s="975">
        <v>3.0642214820614218</v>
      </c>
    </row>
    <row r="256" spans="1:12" ht="15">
      <c r="A256" s="46" t="s">
        <v>113</v>
      </c>
      <c r="B256" s="47" t="s">
        <v>32</v>
      </c>
      <c r="C256" s="79">
        <v>13035.243137254902</v>
      </c>
      <c r="D256" s="79">
        <v>12946.387254901962</v>
      </c>
      <c r="E256" s="80">
        <v>13295.948</v>
      </c>
      <c r="F256" s="80">
        <v>13205.315000000001</v>
      </c>
      <c r="G256" s="967">
        <v>0.6863372816172868</v>
      </c>
      <c r="H256" s="81">
        <v>338.8</v>
      </c>
      <c r="I256" s="81">
        <v>5.3810264385692106</v>
      </c>
      <c r="J256" s="89">
        <v>43.283582089552233</v>
      </c>
      <c r="K256" s="89">
        <v>8.938547486033519</v>
      </c>
      <c r="L256" s="973">
        <v>3.6337177156455542</v>
      </c>
    </row>
    <row r="257" spans="1:12" ht="15.75" thickBot="1">
      <c r="A257" s="49" t="s">
        <v>113</v>
      </c>
      <c r="B257" s="50" t="s">
        <v>33</v>
      </c>
      <c r="C257" s="94">
        <v>13205.325490196079</v>
      </c>
      <c r="D257" s="94">
        <v>13661.84019607843</v>
      </c>
      <c r="E257" s="95">
        <v>13469.432000000001</v>
      </c>
      <c r="F257" s="95">
        <v>13935.076999999999</v>
      </c>
      <c r="G257" s="976">
        <v>-3.341531589671149</v>
      </c>
      <c r="H257" s="89">
        <v>359.4</v>
      </c>
      <c r="I257" s="89">
        <v>-1.1822930987077294</v>
      </c>
      <c r="J257" s="89">
        <v>-28.260869565217391</v>
      </c>
      <c r="K257" s="89">
        <v>3.0726256983240221</v>
      </c>
      <c r="L257" s="973">
        <v>-0.56949623358413293</v>
      </c>
    </row>
    <row r="258" spans="1:12" ht="15.75" thickBot="1">
      <c r="A258" s="51"/>
      <c r="B258" s="52"/>
      <c r="C258" s="96"/>
      <c r="D258" s="96"/>
      <c r="E258" s="96"/>
      <c r="F258" s="96"/>
      <c r="G258" s="977"/>
      <c r="H258" s="97"/>
      <c r="I258" s="97"/>
      <c r="J258" s="97"/>
      <c r="K258" s="97"/>
      <c r="L258" s="978"/>
    </row>
    <row r="259" spans="1:12" ht="15">
      <c r="A259" s="46" t="s">
        <v>114</v>
      </c>
      <c r="B259" s="53" t="s">
        <v>30</v>
      </c>
      <c r="C259" s="98">
        <v>14109.490196078432</v>
      </c>
      <c r="D259" s="98">
        <v>13972.302941176471</v>
      </c>
      <c r="E259" s="99">
        <v>14391.68</v>
      </c>
      <c r="F259" s="99">
        <v>14251.749</v>
      </c>
      <c r="G259" s="979">
        <v>0.98185142048179841</v>
      </c>
      <c r="H259" s="100">
        <v>421.2</v>
      </c>
      <c r="I259" s="100">
        <v>-3.0386740331491686</v>
      </c>
      <c r="J259" s="100">
        <v>-45.833333333333329</v>
      </c>
      <c r="K259" s="100">
        <v>2.4208566108007448</v>
      </c>
      <c r="L259" s="980">
        <v>-1.3796184485816783</v>
      </c>
    </row>
    <row r="260" spans="1:12" ht="15.75" thickBot="1">
      <c r="A260" s="49" t="s">
        <v>114</v>
      </c>
      <c r="B260" s="50" t="s">
        <v>33</v>
      </c>
      <c r="C260" s="94">
        <v>13612.967647058824</v>
      </c>
      <c r="D260" s="94">
        <v>13891.160784313726</v>
      </c>
      <c r="E260" s="95">
        <v>13885.227000000001</v>
      </c>
      <c r="F260" s="95">
        <v>14168.984</v>
      </c>
      <c r="G260" s="976">
        <v>-2.0026629996900245</v>
      </c>
      <c r="H260" s="89">
        <v>370.3</v>
      </c>
      <c r="I260" s="89">
        <v>-6.1105476673427912</v>
      </c>
      <c r="J260" s="89">
        <v>-34</v>
      </c>
      <c r="K260" s="89">
        <v>3.0726256983240221</v>
      </c>
      <c r="L260" s="973">
        <v>-0.88620248853266803</v>
      </c>
    </row>
    <row r="261" spans="1:12" ht="15.75" thickBot="1">
      <c r="A261" s="51"/>
      <c r="B261" s="52"/>
      <c r="C261" s="96"/>
      <c r="D261" s="96"/>
      <c r="E261" s="96"/>
      <c r="F261" s="96"/>
      <c r="G261" s="977"/>
      <c r="H261" s="97"/>
      <c r="I261" s="97"/>
      <c r="J261" s="97"/>
      <c r="K261" s="97"/>
      <c r="L261" s="978"/>
    </row>
    <row r="262" spans="1:12" ht="14.25">
      <c r="A262" s="44" t="s">
        <v>115</v>
      </c>
      <c r="B262" s="45" t="s">
        <v>25</v>
      </c>
      <c r="C262" s="85" t="s">
        <v>99</v>
      </c>
      <c r="D262" s="85" t="s">
        <v>99</v>
      </c>
      <c r="E262" s="86" t="s">
        <v>99</v>
      </c>
      <c r="F262" s="86" t="s">
        <v>99</v>
      </c>
      <c r="G262" s="971" t="s">
        <v>99</v>
      </c>
      <c r="H262" s="87" t="s">
        <v>99</v>
      </c>
      <c r="I262" s="87" t="s">
        <v>99</v>
      </c>
      <c r="J262" s="88" t="s">
        <v>99</v>
      </c>
      <c r="K262" s="88" t="s">
        <v>99</v>
      </c>
      <c r="L262" s="972" t="s">
        <v>99</v>
      </c>
    </row>
    <row r="263" spans="1:12" ht="15">
      <c r="A263" s="39" t="s">
        <v>115</v>
      </c>
      <c r="B263" s="47" t="s">
        <v>26</v>
      </c>
      <c r="C263" s="79" t="s">
        <v>99</v>
      </c>
      <c r="D263" s="79" t="s">
        <v>99</v>
      </c>
      <c r="E263" s="80" t="s">
        <v>99</v>
      </c>
      <c r="F263" s="80" t="s">
        <v>99</v>
      </c>
      <c r="G263" s="967" t="s">
        <v>99</v>
      </c>
      <c r="H263" s="81" t="s">
        <v>99</v>
      </c>
      <c r="I263" s="81" t="s">
        <v>99</v>
      </c>
      <c r="J263" s="89" t="s">
        <v>99</v>
      </c>
      <c r="K263" s="89" t="s">
        <v>99</v>
      </c>
      <c r="L263" s="973" t="s">
        <v>99</v>
      </c>
    </row>
    <row r="264" spans="1:12" ht="15">
      <c r="A264" s="39" t="s">
        <v>115</v>
      </c>
      <c r="B264" s="47" t="s">
        <v>27</v>
      </c>
      <c r="C264" s="79" t="s">
        <v>99</v>
      </c>
      <c r="D264" s="79" t="s">
        <v>99</v>
      </c>
      <c r="E264" s="80" t="s">
        <v>99</v>
      </c>
      <c r="F264" s="80" t="s">
        <v>99</v>
      </c>
      <c r="G264" s="967" t="s">
        <v>99</v>
      </c>
      <c r="H264" s="81" t="s">
        <v>99</v>
      </c>
      <c r="I264" s="81" t="s">
        <v>99</v>
      </c>
      <c r="J264" s="89" t="s">
        <v>99</v>
      </c>
      <c r="K264" s="89" t="s">
        <v>99</v>
      </c>
      <c r="L264" s="973" t="s">
        <v>99</v>
      </c>
    </row>
    <row r="265" spans="1:12" ht="15">
      <c r="A265" s="39" t="s">
        <v>115</v>
      </c>
      <c r="B265" s="47" t="s">
        <v>34</v>
      </c>
      <c r="C265" s="79" t="s">
        <v>99</v>
      </c>
      <c r="D265" s="79" t="s">
        <v>99</v>
      </c>
      <c r="E265" s="80" t="s">
        <v>99</v>
      </c>
      <c r="F265" s="80" t="s">
        <v>99</v>
      </c>
      <c r="G265" s="967" t="s">
        <v>99</v>
      </c>
      <c r="H265" s="81" t="s">
        <v>99</v>
      </c>
      <c r="I265" s="81" t="s">
        <v>99</v>
      </c>
      <c r="J265" s="89" t="s">
        <v>99</v>
      </c>
      <c r="K265" s="89" t="s">
        <v>99</v>
      </c>
      <c r="L265" s="973" t="s">
        <v>99</v>
      </c>
    </row>
    <row r="266" spans="1:12" ht="14.25">
      <c r="A266" s="54" t="s">
        <v>115</v>
      </c>
      <c r="B266" s="48" t="s">
        <v>28</v>
      </c>
      <c r="C266" s="90" t="s">
        <v>99</v>
      </c>
      <c r="D266" s="90" t="s">
        <v>99</v>
      </c>
      <c r="E266" s="91" t="s">
        <v>99</v>
      </c>
      <c r="F266" s="91" t="s">
        <v>99</v>
      </c>
      <c r="G266" s="974" t="s">
        <v>99</v>
      </c>
      <c r="H266" s="92" t="s">
        <v>99</v>
      </c>
      <c r="I266" s="92" t="s">
        <v>99</v>
      </c>
      <c r="J266" s="93" t="s">
        <v>99</v>
      </c>
      <c r="K266" s="93" t="s">
        <v>99</v>
      </c>
      <c r="L266" s="975" t="s">
        <v>99</v>
      </c>
    </row>
    <row r="267" spans="1:12" ht="15">
      <c r="A267" s="39" t="s">
        <v>115</v>
      </c>
      <c r="B267" s="47" t="s">
        <v>30</v>
      </c>
      <c r="C267" s="79" t="s">
        <v>99</v>
      </c>
      <c r="D267" s="79" t="s">
        <v>99</v>
      </c>
      <c r="E267" s="80" t="s">
        <v>99</v>
      </c>
      <c r="F267" s="80" t="s">
        <v>99</v>
      </c>
      <c r="G267" s="967" t="s">
        <v>99</v>
      </c>
      <c r="H267" s="81" t="s">
        <v>99</v>
      </c>
      <c r="I267" s="81" t="s">
        <v>99</v>
      </c>
      <c r="J267" s="89" t="s">
        <v>99</v>
      </c>
      <c r="K267" s="89" t="s">
        <v>99</v>
      </c>
      <c r="L267" s="973" t="s">
        <v>99</v>
      </c>
    </row>
    <row r="268" spans="1:12" ht="15">
      <c r="A268" s="39" t="s">
        <v>115</v>
      </c>
      <c r="B268" s="47" t="s">
        <v>35</v>
      </c>
      <c r="C268" s="79" t="s">
        <v>99</v>
      </c>
      <c r="D268" s="79" t="s">
        <v>99</v>
      </c>
      <c r="E268" s="80" t="s">
        <v>99</v>
      </c>
      <c r="F268" s="80" t="s">
        <v>99</v>
      </c>
      <c r="G268" s="967" t="s">
        <v>99</v>
      </c>
      <c r="H268" s="81" t="s">
        <v>99</v>
      </c>
      <c r="I268" s="81" t="s">
        <v>99</v>
      </c>
      <c r="J268" s="89" t="s">
        <v>99</v>
      </c>
      <c r="K268" s="89" t="s">
        <v>99</v>
      </c>
      <c r="L268" s="973" t="s">
        <v>99</v>
      </c>
    </row>
    <row r="269" spans="1:12" ht="14.25">
      <c r="A269" s="54" t="s">
        <v>115</v>
      </c>
      <c r="B269" s="48" t="s">
        <v>31</v>
      </c>
      <c r="C269" s="90" t="s">
        <v>99</v>
      </c>
      <c r="D269" s="90" t="s">
        <v>99</v>
      </c>
      <c r="E269" s="91" t="s">
        <v>99</v>
      </c>
      <c r="F269" s="91" t="s">
        <v>99</v>
      </c>
      <c r="G269" s="974" t="s">
        <v>99</v>
      </c>
      <c r="H269" s="92" t="s">
        <v>99</v>
      </c>
      <c r="I269" s="92" t="s">
        <v>99</v>
      </c>
      <c r="J269" s="93" t="s">
        <v>99</v>
      </c>
      <c r="K269" s="93" t="s">
        <v>99</v>
      </c>
      <c r="L269" s="975" t="s">
        <v>99</v>
      </c>
    </row>
    <row r="270" spans="1:12" ht="15">
      <c r="A270" s="39" t="s">
        <v>115</v>
      </c>
      <c r="B270" s="47" t="s">
        <v>33</v>
      </c>
      <c r="C270" s="79" t="s">
        <v>99</v>
      </c>
      <c r="D270" s="79" t="s">
        <v>99</v>
      </c>
      <c r="E270" s="80" t="s">
        <v>99</v>
      </c>
      <c r="F270" s="80" t="s">
        <v>99</v>
      </c>
      <c r="G270" s="967" t="s">
        <v>99</v>
      </c>
      <c r="H270" s="81" t="s">
        <v>99</v>
      </c>
      <c r="I270" s="81" t="s">
        <v>99</v>
      </c>
      <c r="J270" s="89" t="s">
        <v>99</v>
      </c>
      <c r="K270" s="89" t="s">
        <v>99</v>
      </c>
      <c r="L270" s="973" t="s">
        <v>99</v>
      </c>
    </row>
    <row r="271" spans="1:12" ht="15.75" thickBot="1">
      <c r="A271" s="55" t="s">
        <v>115</v>
      </c>
      <c r="B271" s="47" t="s">
        <v>36</v>
      </c>
      <c r="C271" s="94" t="s">
        <v>99</v>
      </c>
      <c r="D271" s="94" t="s">
        <v>99</v>
      </c>
      <c r="E271" s="95" t="s">
        <v>99</v>
      </c>
      <c r="F271" s="95" t="s">
        <v>99</v>
      </c>
      <c r="G271" s="976" t="s">
        <v>99</v>
      </c>
      <c r="H271" s="89" t="s">
        <v>99</v>
      </c>
      <c r="I271" s="89" t="s">
        <v>99</v>
      </c>
      <c r="J271" s="89" t="s">
        <v>99</v>
      </c>
      <c r="K271" s="89" t="s">
        <v>99</v>
      </c>
      <c r="L271" s="973" t="s">
        <v>99</v>
      </c>
    </row>
    <row r="272" spans="1:12" ht="15.75" thickBot="1">
      <c r="A272" s="51"/>
      <c r="B272" s="52"/>
      <c r="C272" s="96"/>
      <c r="D272" s="96"/>
      <c r="E272" s="96"/>
      <c r="F272" s="96"/>
      <c r="G272" s="977"/>
      <c r="H272" s="97"/>
      <c r="I272" s="97"/>
      <c r="J272" s="97"/>
      <c r="K272" s="97"/>
      <c r="L272" s="978"/>
    </row>
    <row r="273" spans="1:12" ht="14.25">
      <c r="A273" s="44" t="s">
        <v>24</v>
      </c>
      <c r="B273" s="45" t="s">
        <v>28</v>
      </c>
      <c r="C273" s="85">
        <v>11617.279976391896</v>
      </c>
      <c r="D273" s="85">
        <v>11579.234950243979</v>
      </c>
      <c r="E273" s="86">
        <v>11849.625575919734</v>
      </c>
      <c r="F273" s="86">
        <v>11810.819649248859</v>
      </c>
      <c r="G273" s="971">
        <v>0.32856251998855213</v>
      </c>
      <c r="H273" s="87">
        <v>332.21555555555557</v>
      </c>
      <c r="I273" s="87">
        <v>-0.1886540510257092</v>
      </c>
      <c r="J273" s="88">
        <v>-2.1739130434782608</v>
      </c>
      <c r="K273" s="88">
        <v>4.1899441340782122</v>
      </c>
      <c r="L273" s="972">
        <v>0.54782220217005717</v>
      </c>
    </row>
    <row r="274" spans="1:12" ht="15">
      <c r="A274" s="46" t="s">
        <v>24</v>
      </c>
      <c r="B274" s="47" t="s">
        <v>29</v>
      </c>
      <c r="C274" s="79">
        <v>11734.89411764706</v>
      </c>
      <c r="D274" s="79">
        <v>11060.415686274509</v>
      </c>
      <c r="E274" s="80">
        <v>11969.592000000001</v>
      </c>
      <c r="F274" s="80">
        <v>11281.624</v>
      </c>
      <c r="G274" s="967">
        <v>6.0981291345997768</v>
      </c>
      <c r="H274" s="81">
        <v>300</v>
      </c>
      <c r="I274" s="81">
        <v>-0.66225165562913912</v>
      </c>
      <c r="J274" s="89">
        <v>-20</v>
      </c>
      <c r="K274" s="89">
        <v>0.74487895716945995</v>
      </c>
      <c r="L274" s="973">
        <v>-4.6886680201878028E-2</v>
      </c>
    </row>
    <row r="275" spans="1:12" ht="15">
      <c r="A275" s="46" t="s">
        <v>24</v>
      </c>
      <c r="B275" s="47" t="s">
        <v>30</v>
      </c>
      <c r="C275" s="79">
        <v>10940.923529411764</v>
      </c>
      <c r="D275" s="79">
        <v>11580.200980392157</v>
      </c>
      <c r="E275" s="80">
        <v>11159.742</v>
      </c>
      <c r="F275" s="80">
        <v>11811.805</v>
      </c>
      <c r="G275" s="967">
        <v>-5.5204348530982363</v>
      </c>
      <c r="H275" s="81">
        <v>334.1</v>
      </c>
      <c r="I275" s="81">
        <v>2.6420890937020038</v>
      </c>
      <c r="J275" s="89">
        <v>-15</v>
      </c>
      <c r="K275" s="89">
        <v>1.5828677839851024</v>
      </c>
      <c r="L275" s="973">
        <v>-6.6349075757354825E-4</v>
      </c>
    </row>
    <row r="276" spans="1:12" ht="15">
      <c r="A276" s="46" t="s">
        <v>24</v>
      </c>
      <c r="B276" s="47" t="s">
        <v>35</v>
      </c>
      <c r="C276" s="79" t="s">
        <v>228</v>
      </c>
      <c r="D276" s="79" t="s">
        <v>228</v>
      </c>
      <c r="E276" s="80" t="s">
        <v>228</v>
      </c>
      <c r="F276" s="80" t="s">
        <v>228</v>
      </c>
      <c r="G276" s="967" t="s">
        <v>99</v>
      </c>
      <c r="H276" s="81" t="s">
        <v>228</v>
      </c>
      <c r="I276" s="81" t="s">
        <v>99</v>
      </c>
      <c r="J276" s="89" t="s">
        <v>99</v>
      </c>
      <c r="K276" s="89">
        <v>1.8621973929236499</v>
      </c>
      <c r="L276" s="973" t="s">
        <v>99</v>
      </c>
    </row>
    <row r="277" spans="1:12" ht="14.25">
      <c r="A277" s="44" t="s">
        <v>24</v>
      </c>
      <c r="B277" s="48" t="s">
        <v>31</v>
      </c>
      <c r="C277" s="90">
        <v>10706.732204835827</v>
      </c>
      <c r="D277" s="90">
        <v>10666.55493701213</v>
      </c>
      <c r="E277" s="91">
        <v>10920.866848932545</v>
      </c>
      <c r="F277" s="91">
        <v>10879.886035752372</v>
      </c>
      <c r="G277" s="974">
        <v>0.37666583129185249</v>
      </c>
      <c r="H277" s="92">
        <v>316.6712082262211</v>
      </c>
      <c r="I277" s="92">
        <v>3.9804765421946207</v>
      </c>
      <c r="J277" s="93">
        <v>-33.504273504273499</v>
      </c>
      <c r="K277" s="93">
        <v>36.219739292364991</v>
      </c>
      <c r="L277" s="975">
        <v>-10.098550493858284</v>
      </c>
    </row>
    <row r="278" spans="1:12" ht="15">
      <c r="A278" s="46" t="s">
        <v>24</v>
      </c>
      <c r="B278" s="47" t="s">
        <v>32</v>
      </c>
      <c r="C278" s="79">
        <v>10322.057843137254</v>
      </c>
      <c r="D278" s="79">
        <v>10649.947058823529</v>
      </c>
      <c r="E278" s="80">
        <v>10528.499</v>
      </c>
      <c r="F278" s="80">
        <v>10862.946</v>
      </c>
      <c r="G278" s="967">
        <v>-3.078787282934115</v>
      </c>
      <c r="H278" s="81">
        <v>289.89999999999998</v>
      </c>
      <c r="I278" s="81">
        <v>5.6486880466472309</v>
      </c>
      <c r="J278" s="89">
        <v>-51.056338028169016</v>
      </c>
      <c r="K278" s="89">
        <v>12.942271880819368</v>
      </c>
      <c r="L278" s="973">
        <v>-9.543872220526632</v>
      </c>
    </row>
    <row r="279" spans="1:12" ht="15">
      <c r="A279" s="46" t="s">
        <v>24</v>
      </c>
      <c r="B279" s="47" t="s">
        <v>33</v>
      </c>
      <c r="C279" s="79">
        <v>11004.787254901961</v>
      </c>
      <c r="D279" s="79">
        <v>10650.992156862745</v>
      </c>
      <c r="E279" s="80">
        <v>11224.883</v>
      </c>
      <c r="F279" s="80">
        <v>10864.012000000001</v>
      </c>
      <c r="G279" s="967">
        <v>3.321710248479099</v>
      </c>
      <c r="H279" s="81">
        <v>323.60000000000002</v>
      </c>
      <c r="I279" s="81">
        <v>-0.61425061425061422</v>
      </c>
      <c r="J279" s="89">
        <v>-14.225941422594143</v>
      </c>
      <c r="K279" s="89">
        <v>19.087523277467412</v>
      </c>
      <c r="L279" s="973">
        <v>0.16432454429243037</v>
      </c>
    </row>
    <row r="280" spans="1:12" ht="15">
      <c r="A280" s="46" t="s">
        <v>24</v>
      </c>
      <c r="B280" s="47" t="s">
        <v>36</v>
      </c>
      <c r="C280" s="79">
        <v>10448.690196078433</v>
      </c>
      <c r="D280" s="79">
        <v>10778.357843137253</v>
      </c>
      <c r="E280" s="80">
        <v>10657.664000000001</v>
      </c>
      <c r="F280" s="80">
        <v>10993.924999999999</v>
      </c>
      <c r="G280" s="967">
        <v>-3.0586073672505374</v>
      </c>
      <c r="H280" s="81">
        <v>367.8</v>
      </c>
      <c r="I280" s="81">
        <v>1.7427385892116214</v>
      </c>
      <c r="J280" s="89">
        <v>-27.419354838709676</v>
      </c>
      <c r="K280" s="89">
        <v>4.1899441340782122</v>
      </c>
      <c r="L280" s="973">
        <v>-0.71900281762408369</v>
      </c>
    </row>
    <row r="281" spans="1:12" ht="14.25">
      <c r="A281" s="44" t="s">
        <v>24</v>
      </c>
      <c r="B281" s="48" t="s">
        <v>37</v>
      </c>
      <c r="C281" s="90">
        <v>9157.4707903100079</v>
      </c>
      <c r="D281" s="90">
        <v>9948.6742551906973</v>
      </c>
      <c r="E281" s="91">
        <v>9340.6202061162076</v>
      </c>
      <c r="F281" s="91">
        <v>10147.647740294511</v>
      </c>
      <c r="G281" s="974">
        <v>-7.9528532605023354</v>
      </c>
      <c r="H281" s="92">
        <v>235.28633093525178</v>
      </c>
      <c r="I281" s="92">
        <v>-7.6003216562516656</v>
      </c>
      <c r="J281" s="93">
        <v>57.95454545454546</v>
      </c>
      <c r="K281" s="93">
        <v>12.942271880819368</v>
      </c>
      <c r="L281" s="975">
        <v>5.9747342719515917</v>
      </c>
    </row>
    <row r="282" spans="1:12" ht="15">
      <c r="A282" s="46" t="s">
        <v>24</v>
      </c>
      <c r="B282" s="47" t="s">
        <v>101</v>
      </c>
      <c r="C282" s="101">
        <v>8818.8637254901951</v>
      </c>
      <c r="D282" s="101">
        <v>9093.7176470588238</v>
      </c>
      <c r="E282" s="102">
        <v>8995.241</v>
      </c>
      <c r="F282" s="102">
        <v>9275.5920000000006</v>
      </c>
      <c r="G282" s="981">
        <v>-3.02245937509973</v>
      </c>
      <c r="H282" s="103">
        <v>226.9</v>
      </c>
      <c r="I282" s="103">
        <v>4.2259990813045558</v>
      </c>
      <c r="J282" s="104">
        <v>131.81818181818181</v>
      </c>
      <c r="K282" s="104">
        <v>9.4972067039106136</v>
      </c>
      <c r="L282" s="982">
        <v>6.0134378994767257</v>
      </c>
    </row>
    <row r="283" spans="1:12" ht="15">
      <c r="A283" s="46" t="s">
        <v>24</v>
      </c>
      <c r="B283" s="47" t="s">
        <v>38</v>
      </c>
      <c r="C283" s="79">
        <v>10045.75</v>
      </c>
      <c r="D283" s="79">
        <v>10557.5</v>
      </c>
      <c r="E283" s="80">
        <v>10246.665000000001</v>
      </c>
      <c r="F283" s="80">
        <v>10768.65</v>
      </c>
      <c r="G283" s="967">
        <v>-4.8472649775041328</v>
      </c>
      <c r="H283" s="81">
        <v>257</v>
      </c>
      <c r="I283" s="81">
        <v>-4.8148148148148149</v>
      </c>
      <c r="J283" s="89">
        <v>13.793103448275861</v>
      </c>
      <c r="K283" s="89">
        <v>3.0726256983240221</v>
      </c>
      <c r="L283" s="973">
        <v>0.77650534994714171</v>
      </c>
    </row>
    <row r="284" spans="1:12" ht="15.75" thickBot="1">
      <c r="A284" s="46" t="s">
        <v>24</v>
      </c>
      <c r="B284" s="47" t="s">
        <v>39</v>
      </c>
      <c r="C284" s="79" t="s">
        <v>228</v>
      </c>
      <c r="D284" s="79" t="s">
        <v>228</v>
      </c>
      <c r="E284" s="80" t="s">
        <v>228</v>
      </c>
      <c r="F284" s="80" t="s">
        <v>228</v>
      </c>
      <c r="G284" s="967" t="s">
        <v>99</v>
      </c>
      <c r="H284" s="81" t="s">
        <v>228</v>
      </c>
      <c r="I284" s="81" t="s">
        <v>99</v>
      </c>
      <c r="J284" s="89" t="s">
        <v>99</v>
      </c>
      <c r="K284" s="89">
        <v>0.37243947858472998</v>
      </c>
      <c r="L284" s="973" t="s">
        <v>99</v>
      </c>
    </row>
    <row r="285" spans="1:12" ht="15.75" thickBot="1">
      <c r="A285" s="51"/>
      <c r="B285" s="52"/>
      <c r="C285" s="96"/>
      <c r="D285" s="96"/>
      <c r="E285" s="96"/>
      <c r="F285" s="96"/>
      <c r="G285" s="977"/>
      <c r="H285" s="97"/>
      <c r="I285" s="97"/>
      <c r="J285" s="97"/>
      <c r="K285" s="97"/>
      <c r="L285" s="978"/>
    </row>
    <row r="286" spans="1:12" ht="14.25">
      <c r="A286" s="44" t="s">
        <v>116</v>
      </c>
      <c r="B286" s="48" t="s">
        <v>25</v>
      </c>
      <c r="C286" s="90">
        <v>14625.513743019555</v>
      </c>
      <c r="D286" s="90">
        <v>13791.981095658131</v>
      </c>
      <c r="E286" s="91">
        <v>14918.024017879947</v>
      </c>
      <c r="F286" s="91">
        <v>14067.820717571294</v>
      </c>
      <c r="G286" s="974">
        <v>6.0436034647975951</v>
      </c>
      <c r="H286" s="92">
        <v>340.39565217391305</v>
      </c>
      <c r="I286" s="92">
        <v>3.3371344097139133</v>
      </c>
      <c r="J286" s="93">
        <v>-30.303030303030305</v>
      </c>
      <c r="K286" s="93">
        <v>2.1415270018621975</v>
      </c>
      <c r="L286" s="975">
        <v>-0.47129960146321803</v>
      </c>
    </row>
    <row r="287" spans="1:12" ht="15">
      <c r="A287" s="46" t="s">
        <v>116</v>
      </c>
      <c r="B287" s="47" t="s">
        <v>26</v>
      </c>
      <c r="C287" s="79" t="s">
        <v>99</v>
      </c>
      <c r="D287" s="79">
        <v>12850.512745098038</v>
      </c>
      <c r="E287" s="80" t="s">
        <v>99</v>
      </c>
      <c r="F287" s="80">
        <v>13107.522999999999</v>
      </c>
      <c r="G287" s="967" t="s">
        <v>99</v>
      </c>
      <c r="H287" s="81" t="s">
        <v>99</v>
      </c>
      <c r="I287" s="81" t="s">
        <v>99</v>
      </c>
      <c r="J287" s="89" t="s">
        <v>99</v>
      </c>
      <c r="K287" s="89">
        <v>0</v>
      </c>
      <c r="L287" s="973" t="s">
        <v>99</v>
      </c>
    </row>
    <row r="288" spans="1:12" ht="15">
      <c r="A288" s="46" t="s">
        <v>116</v>
      </c>
      <c r="B288" s="47" t="s">
        <v>27</v>
      </c>
      <c r="C288" s="79" t="s">
        <v>228</v>
      </c>
      <c r="D288" s="79">
        <v>13732.095098039215</v>
      </c>
      <c r="E288" s="80" t="s">
        <v>228</v>
      </c>
      <c r="F288" s="80">
        <v>14006.736999999999</v>
      </c>
      <c r="G288" s="967" t="s">
        <v>99</v>
      </c>
      <c r="H288" s="81" t="s">
        <v>228</v>
      </c>
      <c r="I288" s="81" t="s">
        <v>99</v>
      </c>
      <c r="J288" s="89" t="s">
        <v>99</v>
      </c>
      <c r="K288" s="89">
        <v>1.3966480446927374</v>
      </c>
      <c r="L288" s="973" t="s">
        <v>99</v>
      </c>
    </row>
    <row r="289" spans="1:12" ht="15">
      <c r="A289" s="46" t="s">
        <v>116</v>
      </c>
      <c r="B289" s="47" t="s">
        <v>34</v>
      </c>
      <c r="C289" s="79" t="s">
        <v>228</v>
      </c>
      <c r="D289" s="79">
        <v>15063.63725490196</v>
      </c>
      <c r="E289" s="80" t="s">
        <v>228</v>
      </c>
      <c r="F289" s="80">
        <v>15364.91</v>
      </c>
      <c r="G289" s="967" t="s">
        <v>99</v>
      </c>
      <c r="H289" s="81" t="s">
        <v>228</v>
      </c>
      <c r="I289" s="81" t="s">
        <v>99</v>
      </c>
      <c r="J289" s="89" t="s">
        <v>99</v>
      </c>
      <c r="K289" s="89">
        <v>0.74487895716945995</v>
      </c>
      <c r="L289" s="973" t="s">
        <v>99</v>
      </c>
    </row>
    <row r="290" spans="1:12" ht="14.25">
      <c r="A290" s="44" t="s">
        <v>116</v>
      </c>
      <c r="B290" s="48" t="s">
        <v>28</v>
      </c>
      <c r="C290" s="90">
        <v>13575.932285327926</v>
      </c>
      <c r="D290" s="90">
        <v>12780.607767060941</v>
      </c>
      <c r="E290" s="91">
        <v>13847.450931034486</v>
      </c>
      <c r="F290" s="91">
        <v>13036.219922402161</v>
      </c>
      <c r="G290" s="974">
        <v>6.2229006066264718</v>
      </c>
      <c r="H290" s="92">
        <v>315.69367088607601</v>
      </c>
      <c r="I290" s="92">
        <v>1.1944526390318142</v>
      </c>
      <c r="J290" s="93">
        <v>-16.842105263157894</v>
      </c>
      <c r="K290" s="93">
        <v>7.3556797020484179</v>
      </c>
      <c r="L290" s="975">
        <v>-0.16609385297929435</v>
      </c>
    </row>
    <row r="291" spans="1:12" ht="15">
      <c r="A291" s="46" t="s">
        <v>116</v>
      </c>
      <c r="B291" s="47" t="s">
        <v>29</v>
      </c>
      <c r="C291" s="79">
        <v>12786.366666666665</v>
      </c>
      <c r="D291" s="79" t="s">
        <v>228</v>
      </c>
      <c r="E291" s="80">
        <v>13042.093999999999</v>
      </c>
      <c r="F291" s="80" t="s">
        <v>228</v>
      </c>
      <c r="G291" s="967" t="s">
        <v>99</v>
      </c>
      <c r="H291" s="81">
        <v>271.39999999999998</v>
      </c>
      <c r="I291" s="81" t="s">
        <v>99</v>
      </c>
      <c r="J291" s="89" t="s">
        <v>99</v>
      </c>
      <c r="K291" s="89">
        <v>0.65176908752327745</v>
      </c>
      <c r="L291" s="973" t="s">
        <v>99</v>
      </c>
    </row>
    <row r="292" spans="1:12" ht="15">
      <c r="A292" s="46" t="s">
        <v>116</v>
      </c>
      <c r="B292" s="47" t="s">
        <v>30</v>
      </c>
      <c r="C292" s="79">
        <v>13272.708823529412</v>
      </c>
      <c r="D292" s="79">
        <v>12704.272549019608</v>
      </c>
      <c r="E292" s="80">
        <v>13538.163</v>
      </c>
      <c r="F292" s="80">
        <v>12958.358</v>
      </c>
      <c r="G292" s="967">
        <v>4.4743709040914004</v>
      </c>
      <c r="H292" s="81">
        <v>316.60000000000002</v>
      </c>
      <c r="I292" s="81">
        <v>1.7679202828672451</v>
      </c>
      <c r="J292" s="89">
        <v>-37.704918032786885</v>
      </c>
      <c r="K292" s="89">
        <v>3.5381750465549344</v>
      </c>
      <c r="L292" s="973">
        <v>-1.2915953414102277</v>
      </c>
    </row>
    <row r="293" spans="1:12" ht="15">
      <c r="A293" s="46" t="s">
        <v>116</v>
      </c>
      <c r="B293" s="47" t="s">
        <v>35</v>
      </c>
      <c r="C293" s="79" t="s">
        <v>228</v>
      </c>
      <c r="D293" s="79" t="s">
        <v>228</v>
      </c>
      <c r="E293" s="80" t="s">
        <v>228</v>
      </c>
      <c r="F293" s="80" t="s">
        <v>228</v>
      </c>
      <c r="G293" s="967" t="s">
        <v>99</v>
      </c>
      <c r="H293" s="81" t="s">
        <v>228</v>
      </c>
      <c r="I293" s="81" t="s">
        <v>99</v>
      </c>
      <c r="J293" s="89" t="s">
        <v>99</v>
      </c>
      <c r="K293" s="89">
        <v>3.1657355679702048</v>
      </c>
      <c r="L293" s="973" t="s">
        <v>99</v>
      </c>
    </row>
    <row r="294" spans="1:12" ht="14.25">
      <c r="A294" s="44" t="s">
        <v>116</v>
      </c>
      <c r="B294" s="48" t="s">
        <v>31</v>
      </c>
      <c r="C294" s="90">
        <v>11962.956049075181</v>
      </c>
      <c r="D294" s="90">
        <v>11898.976304994165</v>
      </c>
      <c r="E294" s="91">
        <v>12202.215170056685</v>
      </c>
      <c r="F294" s="91">
        <v>12190.237450947787</v>
      </c>
      <c r="G294" s="974">
        <v>9.8256651333453793E-2</v>
      </c>
      <c r="H294" s="92">
        <v>291.19611650485433</v>
      </c>
      <c r="I294" s="92">
        <v>-0.25440892326829267</v>
      </c>
      <c r="J294" s="93">
        <v>0</v>
      </c>
      <c r="K294" s="93">
        <v>9.5903165735567963</v>
      </c>
      <c r="L294" s="975">
        <v>1.4351305086320139</v>
      </c>
    </row>
    <row r="295" spans="1:12" ht="15">
      <c r="A295" s="46" t="s">
        <v>116</v>
      </c>
      <c r="B295" s="47" t="s">
        <v>32</v>
      </c>
      <c r="C295" s="79">
        <v>12375.575490196077</v>
      </c>
      <c r="D295" s="79" t="s">
        <v>228</v>
      </c>
      <c r="E295" s="80">
        <v>12623.087</v>
      </c>
      <c r="F295" s="80" t="s">
        <v>228</v>
      </c>
      <c r="G295" s="967" t="s">
        <v>99</v>
      </c>
      <c r="H295" s="81">
        <v>258</v>
      </c>
      <c r="I295" s="81" t="s">
        <v>99</v>
      </c>
      <c r="J295" s="89" t="s">
        <v>99</v>
      </c>
      <c r="K295" s="89">
        <v>1.3966480446927374</v>
      </c>
      <c r="L295" s="973" t="s">
        <v>99</v>
      </c>
    </row>
    <row r="296" spans="1:12" ht="15">
      <c r="A296" s="46" t="s">
        <v>116</v>
      </c>
      <c r="B296" s="47" t="s">
        <v>33</v>
      </c>
      <c r="C296" s="79">
        <v>12032.176470588234</v>
      </c>
      <c r="D296" s="79">
        <v>11862.988235294117</v>
      </c>
      <c r="E296" s="80">
        <v>12272.82</v>
      </c>
      <c r="F296" s="80">
        <v>12100.248</v>
      </c>
      <c r="G296" s="967">
        <v>1.4261856451206629</v>
      </c>
      <c r="H296" s="81">
        <v>291.7</v>
      </c>
      <c r="I296" s="81">
        <v>0.69036934760096658</v>
      </c>
      <c r="J296" s="81">
        <v>-13.043478260869565</v>
      </c>
      <c r="K296" s="81">
        <v>5.5865921787709496</v>
      </c>
      <c r="L296" s="968">
        <v>0.12340928090871639</v>
      </c>
    </row>
    <row r="297" spans="1:12" ht="15.75" thickBot="1">
      <c r="A297" s="56" t="s">
        <v>116</v>
      </c>
      <c r="B297" s="57" t="s">
        <v>36</v>
      </c>
      <c r="C297" s="82">
        <v>11637.179411764706</v>
      </c>
      <c r="D297" s="82">
        <v>11637.179411764706</v>
      </c>
      <c r="E297" s="83">
        <v>11869.923000000001</v>
      </c>
      <c r="F297" s="83">
        <v>12042.790999999999</v>
      </c>
      <c r="G297" s="969">
        <v>-1.435447978794937</v>
      </c>
      <c r="H297" s="84">
        <v>307.89999999999998</v>
      </c>
      <c r="I297" s="84">
        <v>-0.54909560723515671</v>
      </c>
      <c r="J297" s="84">
        <v>16.666666666666664</v>
      </c>
      <c r="K297" s="84">
        <v>2.5454545454545454</v>
      </c>
      <c r="L297" s="97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54" t="s">
        <v>457</v>
      </c>
      <c r="B1" s="1454"/>
      <c r="C1" s="1454"/>
      <c r="D1" s="1454"/>
      <c r="E1" s="1454"/>
      <c r="F1" s="1454"/>
      <c r="G1" s="1454"/>
      <c r="H1" s="1454"/>
    </row>
    <row r="2" spans="1:18" ht="40.5">
      <c r="A2" s="1143" t="s">
        <v>126</v>
      </c>
      <c r="B2" s="3" t="s">
        <v>9</v>
      </c>
      <c r="C2" s="3"/>
      <c r="D2" s="816" t="s">
        <v>127</v>
      </c>
      <c r="E2" s="1455" t="s">
        <v>128</v>
      </c>
      <c r="F2" s="1456"/>
      <c r="G2" s="1457"/>
      <c r="H2" s="817" t="s">
        <v>129</v>
      </c>
    </row>
    <row r="3" spans="1:18" ht="41.25" thickBot="1">
      <c r="A3" s="600"/>
      <c r="B3" s="1116" t="s">
        <v>505</v>
      </c>
      <c r="C3" s="1116" t="s">
        <v>504</v>
      </c>
      <c r="D3" s="1117" t="s">
        <v>70</v>
      </c>
      <c r="E3" s="865" t="s">
        <v>505</v>
      </c>
      <c r="F3" s="1118" t="s">
        <v>504</v>
      </c>
      <c r="G3" s="830" t="s">
        <v>130</v>
      </c>
      <c r="H3" s="831" t="s">
        <v>131</v>
      </c>
    </row>
    <row r="4" spans="1:18" ht="15.75">
      <c r="A4" s="636" t="s">
        <v>8</v>
      </c>
      <c r="B4" s="818"/>
      <c r="C4" s="818"/>
      <c r="D4" s="819"/>
      <c r="E4" s="820"/>
      <c r="F4" s="820"/>
      <c r="G4" s="821"/>
      <c r="H4" s="822"/>
    </row>
    <row r="5" spans="1:18" ht="15">
      <c r="A5" s="424" t="s">
        <v>282</v>
      </c>
      <c r="B5" s="115">
        <v>13857.230588751703</v>
      </c>
      <c r="C5" s="115">
        <v>14011.714956687551</v>
      </c>
      <c r="D5" s="795">
        <v>-1.1025371870137466</v>
      </c>
      <c r="E5" s="832">
        <v>100</v>
      </c>
      <c r="F5" s="833">
        <v>100</v>
      </c>
      <c r="G5" s="624" t="s">
        <v>99</v>
      </c>
      <c r="H5" s="627">
        <v>-7.5656998666647519</v>
      </c>
    </row>
    <row r="6" spans="1:18">
      <c r="A6" s="614" t="s">
        <v>132</v>
      </c>
      <c r="B6" s="79">
        <v>11862.858</v>
      </c>
      <c r="C6" s="79">
        <v>11896.466</v>
      </c>
      <c r="D6" s="796">
        <v>-0.28250406465247896</v>
      </c>
      <c r="E6" s="834">
        <v>13.933180295322</v>
      </c>
      <c r="F6" s="835">
        <v>14.464723508580768</v>
      </c>
      <c r="G6" s="622">
        <v>-3.6747554347889602</v>
      </c>
      <c r="H6" s="623">
        <v>-10.962434334423632</v>
      </c>
    </row>
    <row r="7" spans="1:18">
      <c r="A7" s="614" t="s">
        <v>133</v>
      </c>
      <c r="B7" s="79">
        <v>17645.744999999999</v>
      </c>
      <c r="C7" s="79">
        <v>18131.696</v>
      </c>
      <c r="D7" s="796">
        <v>-2.6801188372008933</v>
      </c>
      <c r="E7" s="834">
        <v>13.21193696488398</v>
      </c>
      <c r="F7" s="835">
        <v>13.792312434586876</v>
      </c>
      <c r="G7" s="622">
        <v>-4.2079634757076141</v>
      </c>
      <c r="H7" s="623">
        <v>-11.45530145530145</v>
      </c>
    </row>
    <row r="8" spans="1:18" ht="13.5" thickBot="1">
      <c r="A8" s="615" t="s">
        <v>134</v>
      </c>
      <c r="B8" s="82">
        <v>13551.614</v>
      </c>
      <c r="C8" s="82">
        <v>13646.138000000001</v>
      </c>
      <c r="D8" s="797">
        <v>-0.69267949657259253</v>
      </c>
      <c r="E8" s="836">
        <v>72.854882739794007</v>
      </c>
      <c r="F8" s="837">
        <v>71.742964056832349</v>
      </c>
      <c r="G8" s="625">
        <v>1.5498644328116047</v>
      </c>
      <c r="H8" s="628">
        <v>-6.1330935251798557</v>
      </c>
    </row>
    <row r="9" spans="1:18" ht="15">
      <c r="A9" s="601" t="s">
        <v>283</v>
      </c>
      <c r="B9" s="116">
        <v>10893.27808617922</v>
      </c>
      <c r="C9" s="116">
        <v>11172.056198524459</v>
      </c>
      <c r="D9" s="798">
        <v>-2.4953160581313414</v>
      </c>
      <c r="E9" s="838">
        <v>100</v>
      </c>
      <c r="F9" s="839">
        <v>100</v>
      </c>
      <c r="G9" s="626" t="s">
        <v>99</v>
      </c>
      <c r="H9" s="629">
        <v>-23.401495755289037</v>
      </c>
    </row>
    <row r="10" spans="1:18">
      <c r="A10" s="614" t="s">
        <v>132</v>
      </c>
      <c r="B10" s="79" t="s">
        <v>228</v>
      </c>
      <c r="C10" s="79" t="s">
        <v>228</v>
      </c>
      <c r="D10" s="796" t="s">
        <v>99</v>
      </c>
      <c r="E10" s="834">
        <v>3.489829576690489</v>
      </c>
      <c r="F10" s="835">
        <v>4.1908098638997444</v>
      </c>
      <c r="G10" s="622" t="s">
        <v>99</v>
      </c>
      <c r="H10" s="623" t="s">
        <v>99</v>
      </c>
    </row>
    <row r="11" spans="1:18">
      <c r="A11" s="614" t="s">
        <v>133</v>
      </c>
      <c r="B11" s="79" t="s">
        <v>228</v>
      </c>
      <c r="C11" s="79" t="s">
        <v>228</v>
      </c>
      <c r="D11" s="796" t="s">
        <v>99</v>
      </c>
      <c r="E11" s="834">
        <v>3.0720175920835624</v>
      </c>
      <c r="F11" s="835">
        <v>2.0229753402506403</v>
      </c>
      <c r="G11" s="622" t="s">
        <v>99</v>
      </c>
      <c r="H11" s="623" t="s">
        <v>99</v>
      </c>
    </row>
    <row r="12" spans="1:18" ht="13.5" thickBot="1">
      <c r="A12" s="616" t="s">
        <v>134</v>
      </c>
      <c r="B12" s="79">
        <v>10727.05</v>
      </c>
      <c r="C12" s="79">
        <v>11100.888000000001</v>
      </c>
      <c r="D12" s="796">
        <v>-3.3676404986700299</v>
      </c>
      <c r="E12" s="834">
        <v>93.438152831225949</v>
      </c>
      <c r="F12" s="835">
        <v>93.786214795849617</v>
      </c>
      <c r="G12" s="622">
        <v>-0.3711227341686793</v>
      </c>
      <c r="H12" s="623">
        <v>-23.685770218574316</v>
      </c>
      <c r="P12"/>
      <c r="Q12"/>
      <c r="R12"/>
    </row>
    <row r="13" spans="1:18" ht="15.75">
      <c r="A13" s="636" t="s">
        <v>135</v>
      </c>
      <c r="B13" s="637"/>
      <c r="C13" s="637"/>
      <c r="D13" s="799"/>
      <c r="E13" s="840"/>
      <c r="F13" s="840"/>
      <c r="G13" s="638"/>
      <c r="H13" s="639"/>
      <c r="P13"/>
      <c r="Q13"/>
      <c r="R13"/>
    </row>
    <row r="14" spans="1:18" ht="15">
      <c r="A14" s="424" t="s">
        <v>282</v>
      </c>
      <c r="B14" s="115">
        <v>14155.372477930858</v>
      </c>
      <c r="C14" s="115">
        <v>14074.89914814278</v>
      </c>
      <c r="D14" s="795">
        <v>0.57175066720599699</v>
      </c>
      <c r="E14" s="832">
        <v>100</v>
      </c>
      <c r="F14" s="833">
        <v>100</v>
      </c>
      <c r="G14" s="624" t="s">
        <v>99</v>
      </c>
      <c r="H14" s="627">
        <v>-7.0907597932666793</v>
      </c>
      <c r="P14"/>
      <c r="Q14"/>
      <c r="R14"/>
    </row>
    <row r="15" spans="1:18">
      <c r="A15" s="614" t="s">
        <v>132</v>
      </c>
      <c r="B15" s="79" t="s">
        <v>228</v>
      </c>
      <c r="C15" s="79" t="s">
        <v>228</v>
      </c>
      <c r="D15" s="796">
        <v>0.94202726957040628</v>
      </c>
      <c r="E15" s="834">
        <v>0.40551078762672216</v>
      </c>
      <c r="F15" s="835">
        <v>0.61826788388156306</v>
      </c>
      <c r="G15" s="622" t="s">
        <v>99</v>
      </c>
      <c r="H15" s="623" t="s">
        <v>99</v>
      </c>
    </row>
    <row r="16" spans="1:18">
      <c r="A16" s="614" t="s">
        <v>133</v>
      </c>
      <c r="B16" s="79" t="s">
        <v>228</v>
      </c>
      <c r="C16" s="79" t="s">
        <v>228</v>
      </c>
      <c r="D16" s="796">
        <v>4.668845461215234E-2</v>
      </c>
      <c r="E16" s="834">
        <v>0.19755653756173644</v>
      </c>
      <c r="F16" s="835">
        <v>0.52649374486789358</v>
      </c>
      <c r="G16" s="622" t="s">
        <v>99</v>
      </c>
      <c r="H16" s="623" t="s">
        <v>99</v>
      </c>
    </row>
    <row r="17" spans="1:13" ht="13.5" thickBot="1">
      <c r="A17" s="615" t="s">
        <v>134</v>
      </c>
      <c r="B17" s="82">
        <v>14155.445</v>
      </c>
      <c r="C17" s="82">
        <v>14072.992</v>
      </c>
      <c r="D17" s="797">
        <v>0.58589530925619449</v>
      </c>
      <c r="E17" s="836">
        <v>99.396932674811538</v>
      </c>
      <c r="F17" s="837">
        <v>98.855238371250536</v>
      </c>
      <c r="G17" s="625">
        <v>0.54796722205723747</v>
      </c>
      <c r="H17" s="628">
        <v>-6.5816476106713564</v>
      </c>
    </row>
    <row r="18" spans="1:13" ht="15">
      <c r="A18" s="601" t="s">
        <v>283</v>
      </c>
      <c r="B18" s="116">
        <v>11353.954</v>
      </c>
      <c r="C18" s="116">
        <v>11816.847</v>
      </c>
      <c r="D18" s="798">
        <v>-3.9172293590667628</v>
      </c>
      <c r="E18" s="838">
        <v>100</v>
      </c>
      <c r="F18" s="839">
        <v>100</v>
      </c>
      <c r="G18" s="626" t="s">
        <v>99</v>
      </c>
      <c r="H18" s="629">
        <v>-44.82665496404821</v>
      </c>
    </row>
    <row r="19" spans="1:13">
      <c r="A19" s="614" t="s">
        <v>132</v>
      </c>
      <c r="B19" s="79" t="s">
        <v>99</v>
      </c>
      <c r="C19" s="79" t="s">
        <v>99</v>
      </c>
      <c r="D19" s="796" t="s">
        <v>99</v>
      </c>
      <c r="E19" s="834">
        <v>0</v>
      </c>
      <c r="F19" s="835">
        <v>0</v>
      </c>
      <c r="G19" s="622" t="s">
        <v>99</v>
      </c>
      <c r="H19" s="623" t="s">
        <v>99</v>
      </c>
    </row>
    <row r="20" spans="1:13">
      <c r="A20" s="614" t="s">
        <v>133</v>
      </c>
      <c r="B20" s="79" t="s">
        <v>99</v>
      </c>
      <c r="C20" s="79" t="s">
        <v>99</v>
      </c>
      <c r="D20" s="796" t="s">
        <v>99</v>
      </c>
      <c r="E20" s="834">
        <v>0</v>
      </c>
      <c r="F20" s="835">
        <v>0</v>
      </c>
      <c r="G20" s="622" t="s">
        <v>99</v>
      </c>
      <c r="H20" s="623" t="s">
        <v>99</v>
      </c>
    </row>
    <row r="21" spans="1:13" ht="13.5" thickBot="1">
      <c r="A21" s="616" t="s">
        <v>134</v>
      </c>
      <c r="B21" s="79">
        <v>11353.954</v>
      </c>
      <c r="C21" s="79">
        <v>11816.847</v>
      </c>
      <c r="D21" s="796">
        <v>-3.9172293590667628</v>
      </c>
      <c r="E21" s="834">
        <v>100</v>
      </c>
      <c r="F21" s="835">
        <v>100</v>
      </c>
      <c r="G21" s="622">
        <v>0</v>
      </c>
      <c r="H21" s="623">
        <v>-44.82665496404821</v>
      </c>
    </row>
    <row r="22" spans="1:13" ht="15.75">
      <c r="A22" s="636" t="s">
        <v>136</v>
      </c>
      <c r="B22" s="637"/>
      <c r="C22" s="637"/>
      <c r="D22" s="799"/>
      <c r="E22" s="840"/>
      <c r="F22" s="840"/>
      <c r="G22" s="638"/>
      <c r="H22" s="639"/>
    </row>
    <row r="23" spans="1:13" ht="15">
      <c r="A23" s="424" t="s">
        <v>282</v>
      </c>
      <c r="B23" s="115">
        <v>14608.317031073246</v>
      </c>
      <c r="C23" s="115">
        <v>14778.069414611871</v>
      </c>
      <c r="D23" s="795">
        <v>-1.1486776707841297</v>
      </c>
      <c r="E23" s="832">
        <v>100</v>
      </c>
      <c r="F23" s="833">
        <v>100</v>
      </c>
      <c r="G23" s="624" t="s">
        <v>99</v>
      </c>
      <c r="H23" s="627">
        <v>-14.964992389649931</v>
      </c>
    </row>
    <row r="24" spans="1:13">
      <c r="A24" s="614" t="s">
        <v>132</v>
      </c>
      <c r="B24" s="79">
        <v>11846.537</v>
      </c>
      <c r="C24" s="79">
        <v>11874.601000000001</v>
      </c>
      <c r="D24" s="796">
        <v>-0.23633636195439581</v>
      </c>
      <c r="E24" s="834">
        <v>31.878714111835045</v>
      </c>
      <c r="F24" s="835">
        <v>30.322678843226786</v>
      </c>
      <c r="G24" s="622">
        <v>5.1315890546914273</v>
      </c>
      <c r="H24" s="623">
        <v>-10.6013452464612</v>
      </c>
    </row>
    <row r="25" spans="1:13">
      <c r="A25" s="614" t="s">
        <v>133</v>
      </c>
      <c r="B25" s="79">
        <v>17657.600999999999</v>
      </c>
      <c r="C25" s="79">
        <v>18167.667000000001</v>
      </c>
      <c r="D25" s="796">
        <v>-2.8075481568437075</v>
      </c>
      <c r="E25" s="834">
        <v>30.357270709529605</v>
      </c>
      <c r="F25" s="835">
        <v>28.952815829528156</v>
      </c>
      <c r="G25" s="622">
        <v>4.8508403751495743</v>
      </c>
      <c r="H25" s="623">
        <v>-10.840079907475557</v>
      </c>
    </row>
    <row r="26" spans="1:13" ht="16.5" thickBot="1">
      <c r="A26" s="615" t="s">
        <v>134</v>
      </c>
      <c r="B26" s="82">
        <v>14488.468999999999</v>
      </c>
      <c r="C26" s="82">
        <v>14530.124</v>
      </c>
      <c r="D26" s="797">
        <v>-0.28668027884690217</v>
      </c>
      <c r="E26" s="836">
        <v>37.764015178635354</v>
      </c>
      <c r="F26" s="837">
        <v>40.724505327245055</v>
      </c>
      <c r="G26" s="625">
        <v>-7.2695545957414165</v>
      </c>
      <c r="H26" s="628">
        <v>-21.146658693377191</v>
      </c>
      <c r="J26" s="112"/>
      <c r="K26" s="106"/>
      <c r="L26" s="106"/>
      <c r="M26" s="106"/>
    </row>
    <row r="27" spans="1:13" ht="15">
      <c r="A27" s="601" t="s">
        <v>283</v>
      </c>
      <c r="B27" s="116">
        <v>12098.961837979576</v>
      </c>
      <c r="C27" s="116">
        <v>11795.070435591859</v>
      </c>
      <c r="D27" s="798">
        <v>2.576427195133304</v>
      </c>
      <c r="E27" s="838">
        <v>100</v>
      </c>
      <c r="F27" s="839">
        <v>100</v>
      </c>
      <c r="G27" s="626" t="s">
        <v>99</v>
      </c>
      <c r="H27" s="629">
        <v>-2.9726834493840562</v>
      </c>
      <c r="J27" s="1453"/>
      <c r="K27" s="1453"/>
      <c r="L27" s="1453"/>
      <c r="M27" s="1453"/>
    </row>
    <row r="28" spans="1:13">
      <c r="A28" s="614" t="s">
        <v>132</v>
      </c>
      <c r="B28" s="79" t="s">
        <v>228</v>
      </c>
      <c r="C28" s="79" t="s">
        <v>99</v>
      </c>
      <c r="D28" s="796" t="s">
        <v>99</v>
      </c>
      <c r="E28" s="834">
        <v>4.1126138559205083</v>
      </c>
      <c r="F28" s="835">
        <v>0</v>
      </c>
      <c r="G28" s="622" t="s">
        <v>99</v>
      </c>
      <c r="H28" s="623" t="s">
        <v>99</v>
      </c>
    </row>
    <row r="29" spans="1:13">
      <c r="A29" s="614" t="s">
        <v>133</v>
      </c>
      <c r="B29" s="79" t="s">
        <v>228</v>
      </c>
      <c r="C29" s="79" t="s">
        <v>228</v>
      </c>
      <c r="D29" s="796" t="s">
        <v>99</v>
      </c>
      <c r="E29" s="834">
        <v>19.279602539332046</v>
      </c>
      <c r="F29" s="835">
        <v>16.081949651847882</v>
      </c>
      <c r="G29" s="622" t="s">
        <v>99</v>
      </c>
      <c r="H29" s="623" t="s">
        <v>99</v>
      </c>
    </row>
    <row r="30" spans="1:13" ht="13.5" thickBot="1">
      <c r="A30" s="616" t="s">
        <v>134</v>
      </c>
      <c r="B30" s="79">
        <v>10866.521000000001</v>
      </c>
      <c r="C30" s="79">
        <v>10625.313</v>
      </c>
      <c r="D30" s="796">
        <v>2.2701260659333098</v>
      </c>
      <c r="E30" s="834">
        <v>76.607783604747453</v>
      </c>
      <c r="F30" s="835">
        <v>83.918050348152107</v>
      </c>
      <c r="G30" s="622">
        <v>-8.7111970703280619</v>
      </c>
      <c r="H30" s="623">
        <v>-11.424924206159252</v>
      </c>
    </row>
    <row r="31" spans="1:13" ht="15.75">
      <c r="A31" s="636" t="s">
        <v>137</v>
      </c>
      <c r="B31" s="637"/>
      <c r="C31" s="637"/>
      <c r="D31" s="799"/>
      <c r="E31" s="840"/>
      <c r="F31" s="840"/>
      <c r="G31" s="638"/>
      <c r="H31" s="639"/>
    </row>
    <row r="32" spans="1:13" ht="15">
      <c r="A32" s="424" t="s">
        <v>282</v>
      </c>
      <c r="B32" s="115">
        <v>12313.243</v>
      </c>
      <c r="C32" s="115">
        <v>12376.566999999999</v>
      </c>
      <c r="D32" s="795">
        <v>-0.51164430330315924</v>
      </c>
      <c r="E32" s="832">
        <v>100</v>
      </c>
      <c r="F32" s="833">
        <v>100</v>
      </c>
      <c r="G32" s="624" t="s">
        <v>99</v>
      </c>
      <c r="H32" s="627">
        <v>6.835020992837733</v>
      </c>
    </row>
    <row r="33" spans="1:8">
      <c r="A33" s="614" t="s">
        <v>132</v>
      </c>
      <c r="B33" s="79" t="s">
        <v>99</v>
      </c>
      <c r="C33" s="79" t="s">
        <v>99</v>
      </c>
      <c r="D33" s="796" t="s">
        <v>99</v>
      </c>
      <c r="E33" s="834">
        <v>0</v>
      </c>
      <c r="F33" s="835">
        <v>0</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12313.243</v>
      </c>
      <c r="C35" s="82">
        <v>12376.566999999999</v>
      </c>
      <c r="D35" s="797">
        <v>-0.51164430330315924</v>
      </c>
      <c r="E35" s="836">
        <v>100</v>
      </c>
      <c r="F35" s="837">
        <v>100</v>
      </c>
      <c r="G35" s="625">
        <v>0</v>
      </c>
      <c r="H35" s="628">
        <v>6.835020992837733</v>
      </c>
    </row>
    <row r="36" spans="1:8" ht="15">
      <c r="A36" s="601" t="s">
        <v>283</v>
      </c>
      <c r="B36" s="116">
        <v>10150.044299017591</v>
      </c>
      <c r="C36" s="116">
        <v>10105.786809265162</v>
      </c>
      <c r="D36" s="798">
        <v>0.43794204833068695</v>
      </c>
      <c r="E36" s="838">
        <v>100</v>
      </c>
      <c r="F36" s="839">
        <v>100</v>
      </c>
      <c r="G36" s="626" t="s">
        <v>99</v>
      </c>
      <c r="H36" s="629">
        <v>-1.7596624321048433</v>
      </c>
    </row>
    <row r="37" spans="1:8">
      <c r="A37" s="614" t="s">
        <v>132</v>
      </c>
      <c r="B37" s="79" t="s">
        <v>228</v>
      </c>
      <c r="C37" s="79" t="s">
        <v>228</v>
      </c>
      <c r="D37" s="796" t="s">
        <v>99</v>
      </c>
      <c r="E37" s="834">
        <v>5.889878912497144</v>
      </c>
      <c r="F37" s="835">
        <v>11.168469722134938</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10191.978999999999</v>
      </c>
      <c r="C39" s="82">
        <v>10179.75</v>
      </c>
      <c r="D39" s="797">
        <v>0.12013065153858749</v>
      </c>
      <c r="E39" s="836">
        <v>94.110121087502847</v>
      </c>
      <c r="F39" s="837">
        <v>88.83153027786507</v>
      </c>
      <c r="G39" s="625">
        <v>5.9422491013341121</v>
      </c>
      <c r="H39" s="628">
        <v>4.0780231441710155</v>
      </c>
    </row>
    <row r="40" spans="1:8" ht="14.25" customHeight="1">
      <c r="A40" s="112" t="s">
        <v>284</v>
      </c>
      <c r="B40" s="106"/>
      <c r="C40" s="112"/>
      <c r="D40" s="106"/>
    </row>
    <row r="41" spans="1:8" ht="5.25" customHeight="1">
      <c r="A41" s="1458"/>
      <c r="B41" s="1458"/>
      <c r="C41" s="1458"/>
      <c r="D41" s="1458"/>
    </row>
    <row r="42" spans="1:8" ht="15">
      <c r="A42" s="113" t="s">
        <v>61</v>
      </c>
      <c r="B42" s="114"/>
    </row>
    <row r="43" spans="1:8" ht="15">
      <c r="A43" s="111" t="s">
        <v>95</v>
      </c>
      <c r="B43" s="1459" t="s">
        <v>62</v>
      </c>
      <c r="C43" s="1460"/>
      <c r="D43" s="1460"/>
      <c r="E43" s="1460"/>
      <c r="F43" s="1460"/>
      <c r="G43" s="1460"/>
      <c r="H43" s="1461"/>
    </row>
    <row r="44" spans="1:8" ht="15">
      <c r="A44" s="111" t="s">
        <v>63</v>
      </c>
      <c r="B44" s="1459" t="s">
        <v>64</v>
      </c>
      <c r="C44" s="1460"/>
      <c r="D44" s="1460"/>
      <c r="E44" s="1460"/>
      <c r="F44" s="1460"/>
      <c r="G44" s="1460"/>
      <c r="H44" s="1461"/>
    </row>
    <row r="45" spans="1:8" ht="15">
      <c r="A45" s="111" t="s">
        <v>65</v>
      </c>
      <c r="B45" s="1459" t="s">
        <v>66</v>
      </c>
      <c r="C45" s="1460"/>
      <c r="D45" s="1460"/>
      <c r="E45" s="1460"/>
      <c r="F45" s="1460"/>
      <c r="G45" s="1460"/>
      <c r="H45" s="1461"/>
    </row>
  </sheetData>
  <mergeCells count="7">
    <mergeCell ref="J27:M27"/>
    <mergeCell ref="A1:H1"/>
    <mergeCell ref="E2:G2"/>
    <mergeCell ref="A41:D41"/>
    <mergeCell ref="B45:H45"/>
    <mergeCell ref="B44:H44"/>
    <mergeCell ref="B43:H43"/>
  </mergeCells>
  <conditionalFormatting sqref="C42">
    <cfRule type="expression" dxfId="29" priority="8" stopIfTrue="1">
      <formula>ISERROR(C42)</formula>
    </cfRule>
  </conditionalFormatting>
  <conditionalFormatting sqref="L26">
    <cfRule type="expression" dxfId="2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5"/>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510</v>
      </c>
      <c r="B2" s="811"/>
      <c r="C2" s="811"/>
      <c r="D2" s="811"/>
      <c r="E2" s="811"/>
      <c r="F2" s="106"/>
      <c r="G2" s="106"/>
      <c r="H2" s="106"/>
    </row>
    <row r="3" spans="1:8" ht="30.75" customHeight="1">
      <c r="A3" s="1462" t="s">
        <v>138</v>
      </c>
      <c r="B3" s="1464" t="s">
        <v>139</v>
      </c>
      <c r="C3" s="1465"/>
      <c r="D3" s="1466" t="s">
        <v>288</v>
      </c>
      <c r="E3" s="1467"/>
    </row>
    <row r="4" spans="1:8" ht="16.5" thickBot="1">
      <c r="A4" s="1463"/>
      <c r="B4" s="850" t="s">
        <v>140</v>
      </c>
      <c r="C4" s="1064" t="s">
        <v>141</v>
      </c>
      <c r="D4" s="1062" t="s">
        <v>140</v>
      </c>
      <c r="E4" s="851" t="s">
        <v>141</v>
      </c>
      <c r="G4"/>
      <c r="H4"/>
    </row>
    <row r="5" spans="1:8" ht="17.25" customHeight="1" thickBot="1">
      <c r="A5" s="845" t="s">
        <v>142</v>
      </c>
      <c r="B5" s="846">
        <v>27520.159</v>
      </c>
      <c r="C5" s="1065">
        <v>25995.82</v>
      </c>
      <c r="D5" s="1063">
        <v>-17.95883292225043</v>
      </c>
      <c r="E5" s="847">
        <v>-0.99819764896892371</v>
      </c>
      <c r="G5"/>
      <c r="H5"/>
    </row>
    <row r="6" spans="1:8" ht="18" customHeight="1">
      <c r="A6"/>
      <c r="B6"/>
      <c r="C6"/>
      <c r="D6"/>
      <c r="E6"/>
      <c r="G6"/>
      <c r="H6"/>
    </row>
    <row r="7" spans="1:8" ht="18" customHeight="1">
      <c r="A7"/>
      <c r="B7"/>
      <c r="C7"/>
      <c r="D7"/>
      <c r="E7"/>
      <c r="G7"/>
      <c r="H7"/>
    </row>
    <row r="8" spans="1:8" ht="18" customHeight="1">
      <c r="A8"/>
      <c r="B8"/>
      <c r="C8"/>
      <c r="D8"/>
      <c r="E8"/>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52"/>
    </row>
    <row r="24" spans="1:4" ht="15">
      <c r="D24" s="852"/>
    </row>
    <row r="25" spans="1:4" ht="15">
      <c r="A25" s="853"/>
      <c r="D25" s="852"/>
    </row>
    <row r="26" spans="1:4" ht="15">
      <c r="A26" s="853"/>
      <c r="D26" s="852"/>
    </row>
    <row r="27" spans="1:4" ht="15">
      <c r="A27" s="853"/>
      <c r="D27" s="852"/>
    </row>
    <row r="28" spans="1:4" ht="15">
      <c r="A28" s="853"/>
      <c r="D28" s="852"/>
    </row>
    <row r="29" spans="1:4" ht="15">
      <c r="A29" s="853"/>
      <c r="D29" s="852"/>
    </row>
    <row r="30" spans="1:4" ht="15">
      <c r="A30" s="853"/>
      <c r="D30" s="852"/>
    </row>
    <row r="31" spans="1:4" ht="15">
      <c r="A31" s="853"/>
      <c r="D31" s="852"/>
    </row>
    <row r="32" spans="1:4" ht="15">
      <c r="A32" s="853"/>
      <c r="D32" s="852"/>
    </row>
    <row r="33" spans="1:13" ht="15">
      <c r="A33" s="853"/>
      <c r="D33" s="852"/>
    </row>
    <row r="34" spans="1:13" ht="15">
      <c r="A34" s="853"/>
      <c r="D34" s="852"/>
    </row>
    <row r="35" spans="1:13" ht="15">
      <c r="A35" s="853"/>
      <c r="D35" s="852"/>
      <c r="M35" s="110" t="s">
        <v>122</v>
      </c>
    </row>
    <row r="36" spans="1:13" ht="15">
      <c r="A36" s="853"/>
      <c r="D36" s="852"/>
    </row>
    <row r="37" spans="1:13" ht="15">
      <c r="A37" s="853"/>
      <c r="D37" s="852"/>
    </row>
    <row r="38" spans="1:13" ht="15">
      <c r="A38" s="853"/>
      <c r="D38" s="852"/>
    </row>
    <row r="39" spans="1:13" ht="15">
      <c r="A39" s="853"/>
      <c r="D39" s="852"/>
    </row>
    <row r="40" spans="1:13" ht="15">
      <c r="A40" s="853"/>
      <c r="D40" s="852"/>
    </row>
    <row r="41" spans="1:13" ht="15">
      <c r="A41" s="853"/>
      <c r="D41" s="852"/>
    </row>
    <row r="42" spans="1:13" ht="15">
      <c r="A42" s="853"/>
      <c r="D42" s="852"/>
    </row>
    <row r="43" spans="1:13" ht="15">
      <c r="A43" s="853"/>
      <c r="D43" s="852"/>
    </row>
    <row r="44" spans="1:13" ht="15">
      <c r="A44" s="853"/>
      <c r="D44" s="852"/>
    </row>
    <row r="45" spans="1:13" ht="15">
      <c r="D45" s="852"/>
    </row>
    <row r="46" spans="1:13" ht="15">
      <c r="A46" s="853"/>
      <c r="D46" s="852"/>
    </row>
    <row r="47" spans="1:13" ht="15">
      <c r="A47" s="853"/>
      <c r="D47" s="852"/>
    </row>
    <row r="48" spans="1:13" ht="15">
      <c r="A48" s="853"/>
      <c r="D48" s="852"/>
    </row>
    <row r="49" spans="1:4" ht="15">
      <c r="A49" s="853"/>
      <c r="D49" s="852"/>
    </row>
    <row r="50" spans="1:4" ht="15">
      <c r="A50" s="853"/>
      <c r="D50" s="852"/>
    </row>
    <row r="51" spans="1:4" ht="15">
      <c r="A51" s="853"/>
      <c r="D51" s="852"/>
    </row>
    <row r="52" spans="1:4" ht="15">
      <c r="A52" s="853"/>
      <c r="D52" s="852"/>
    </row>
    <row r="53" spans="1:4" ht="15">
      <c r="A53" s="853"/>
      <c r="D53" s="852"/>
    </row>
    <row r="54" spans="1:4" ht="15">
      <c r="A54" s="853"/>
    </row>
    <row r="55" spans="1:4" ht="15">
      <c r="A55" s="853"/>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72" t="s">
        <v>396</v>
      </c>
      <c r="B1" s="1472"/>
      <c r="C1" s="1472"/>
      <c r="D1" s="1472"/>
      <c r="E1" s="1472"/>
      <c r="F1" s="1472"/>
      <c r="G1" s="608"/>
      <c r="H1" s="608"/>
    </row>
    <row r="2" spans="1:8" ht="13.5" customHeight="1" thickBot="1"/>
    <row r="3" spans="1:8" ht="27" customHeight="1">
      <c r="A3" s="1468" t="s">
        <v>73</v>
      </c>
      <c r="B3" s="1468" t="s">
        <v>117</v>
      </c>
      <c r="C3" s="1473" t="s">
        <v>81</v>
      </c>
      <c r="D3" s="1474"/>
      <c r="E3" s="1475"/>
      <c r="F3" s="1470" t="s">
        <v>118</v>
      </c>
      <c r="G3" s="1471"/>
      <c r="H3" s="106"/>
    </row>
    <row r="4" spans="1:8" ht="32.25" customHeight="1" thickBot="1">
      <c r="A4" s="1469"/>
      <c r="B4" s="1469"/>
      <c r="C4" s="1070">
        <v>44325</v>
      </c>
      <c r="D4" s="1071">
        <v>44318</v>
      </c>
      <c r="E4" s="1072">
        <v>43954</v>
      </c>
      <c r="F4" s="841" t="s">
        <v>316</v>
      </c>
      <c r="G4" s="842" t="s">
        <v>119</v>
      </c>
      <c r="H4" s="106"/>
    </row>
    <row r="5" spans="1:8" ht="29.25" customHeight="1">
      <c r="A5" s="885" t="s">
        <v>123</v>
      </c>
      <c r="B5" s="990" t="s">
        <v>298</v>
      </c>
      <c r="C5" s="843">
        <v>692.66</v>
      </c>
      <c r="D5" s="1046">
        <v>666.36</v>
      </c>
      <c r="E5" s="1036">
        <v>539.31299999999999</v>
      </c>
      <c r="F5" s="1119">
        <v>3.9468155351461602</v>
      </c>
      <c r="G5" s="1120">
        <v>28.433766662401975</v>
      </c>
      <c r="H5" s="106"/>
    </row>
    <row r="6" spans="1:8" ht="28.5" customHeight="1" thickBot="1">
      <c r="A6" s="886" t="s">
        <v>124</v>
      </c>
      <c r="B6" s="989" t="s">
        <v>298</v>
      </c>
      <c r="C6" s="1037">
        <v>954.86</v>
      </c>
      <c r="D6" s="1047">
        <v>929.92</v>
      </c>
      <c r="E6" s="1038">
        <v>935.06299999999999</v>
      </c>
      <c r="F6" s="1121">
        <v>2.6819511355815613</v>
      </c>
      <c r="G6" s="1122">
        <v>2.1171835480604009</v>
      </c>
      <c r="H6" s="106"/>
    </row>
    <row r="7" spans="1:8" ht="32.25" customHeight="1" thickBot="1">
      <c r="A7" s="887" t="s">
        <v>120</v>
      </c>
      <c r="B7" s="991" t="s">
        <v>121</v>
      </c>
      <c r="C7" s="1037" t="s">
        <v>424</v>
      </c>
      <c r="D7" s="1066" t="s">
        <v>424</v>
      </c>
      <c r="E7" s="1067" t="s">
        <v>99</v>
      </c>
      <c r="F7" s="1068" t="s">
        <v>99</v>
      </c>
      <c r="G7" s="1069" t="s">
        <v>99</v>
      </c>
      <c r="H7" s="106"/>
    </row>
    <row r="8" spans="1:8" s="106" customFormat="1" ht="15.75">
      <c r="A8" s="878"/>
      <c r="B8" s="879"/>
      <c r="D8" s="856"/>
      <c r="E8" s="857"/>
      <c r="F8" s="858"/>
      <c r="G8" s="858"/>
    </row>
    <row r="9" spans="1:8" ht="19.5" customHeight="1">
      <c r="A9" s="597" t="s">
        <v>42</v>
      </c>
      <c r="B9" s="106"/>
      <c r="C9" s="106"/>
      <c r="E9" s="106"/>
      <c r="F9" s="106"/>
      <c r="G9" s="106"/>
      <c r="H9" s="106"/>
    </row>
    <row r="10" spans="1:8" ht="13.5">
      <c r="A10" s="1151"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T14" sqref="T1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79" t="s">
        <v>88</v>
      </c>
      <c r="C1" s="1479"/>
      <c r="D1" s="1479"/>
      <c r="E1" s="1479"/>
      <c r="F1" s="8"/>
      <c r="G1" s="7"/>
    </row>
    <row r="2" spans="2:17" ht="20.25" thickBot="1">
      <c r="B2" s="815"/>
      <c r="C2" s="7"/>
      <c r="D2" s="7"/>
      <c r="E2" s="7"/>
      <c r="F2" s="7"/>
      <c r="H2" s="61"/>
      <c r="I2" s="61"/>
      <c r="J2" s="61"/>
      <c r="K2" s="61"/>
      <c r="L2" s="61"/>
      <c r="M2" s="61"/>
      <c r="N2" s="61"/>
      <c r="O2" s="61"/>
      <c r="P2" s="61"/>
      <c r="Q2" s="61"/>
    </row>
    <row r="3" spans="2:17" ht="25.5" customHeight="1">
      <c r="B3" s="1152"/>
      <c r="C3" s="1028" t="s">
        <v>289</v>
      </c>
      <c r="D3" s="1029"/>
      <c r="E3" s="1030" t="s">
        <v>69</v>
      </c>
      <c r="F3" s="1477"/>
    </row>
    <row r="4" spans="2:17" ht="34.5" customHeight="1" thickBot="1">
      <c r="B4" s="1153" t="s">
        <v>43</v>
      </c>
      <c r="C4" s="1154">
        <v>44323</v>
      </c>
      <c r="D4" s="1154">
        <v>44316</v>
      </c>
      <c r="E4" s="1031" t="s">
        <v>285</v>
      </c>
      <c r="F4" s="1478"/>
      <c r="G4" s="618" t="s">
        <v>42</v>
      </c>
      <c r="H4" s="105"/>
      <c r="I4" s="105"/>
      <c r="J4" s="105"/>
      <c r="K4" s="105"/>
      <c r="L4" s="105"/>
      <c r="M4" s="105"/>
      <c r="N4" s="105"/>
      <c r="O4" s="105"/>
      <c r="P4" s="105"/>
      <c r="Q4" s="105"/>
    </row>
    <row r="5" spans="2:17" ht="29.25" customHeight="1">
      <c r="B5" s="1155" t="s">
        <v>290</v>
      </c>
      <c r="C5" s="1156"/>
      <c r="D5" s="1156"/>
      <c r="E5" s="1157"/>
      <c r="F5" s="10"/>
      <c r="G5" s="1476" t="s">
        <v>315</v>
      </c>
      <c r="H5" s="1476"/>
      <c r="I5" s="1476"/>
      <c r="J5" s="1476"/>
      <c r="K5" s="1476"/>
      <c r="L5" s="1476"/>
      <c r="M5" s="1476"/>
      <c r="N5" s="1476"/>
      <c r="O5" s="1476"/>
      <c r="P5" s="1476"/>
      <c r="Q5" s="1476"/>
    </row>
    <row r="6" spans="2:17" ht="18" customHeight="1">
      <c r="B6" s="602" t="s">
        <v>44</v>
      </c>
      <c r="C6" s="1032" t="s">
        <v>99</v>
      </c>
      <c r="D6" s="1032" t="s">
        <v>99</v>
      </c>
      <c r="E6" s="986" t="s">
        <v>99</v>
      </c>
      <c r="F6" s="10"/>
      <c r="G6" s="1476"/>
      <c r="H6" s="1476"/>
      <c r="I6" s="1476"/>
      <c r="J6" s="1476"/>
      <c r="K6" s="1476"/>
      <c r="L6" s="1476"/>
      <c r="M6" s="1476"/>
      <c r="N6" s="1476"/>
      <c r="O6" s="1476"/>
      <c r="P6" s="1476"/>
      <c r="Q6" s="1476"/>
    </row>
    <row r="7" spans="2:17" ht="15.75">
      <c r="B7" s="602" t="s">
        <v>45</v>
      </c>
      <c r="C7" s="603" t="s">
        <v>99</v>
      </c>
      <c r="D7" s="603" t="s">
        <v>99</v>
      </c>
      <c r="E7" s="986" t="s">
        <v>99</v>
      </c>
      <c r="F7" s="16"/>
      <c r="G7" s="15"/>
      <c r="H7" s="15"/>
      <c r="I7" s="6"/>
      <c r="J7" s="9"/>
      <c r="K7" s="9"/>
      <c r="L7" s="9"/>
      <c r="M7" s="9"/>
      <c r="N7" s="9"/>
    </row>
    <row r="8" spans="2:17" ht="15.75">
      <c r="B8" s="619" t="s">
        <v>46</v>
      </c>
      <c r="C8" s="609" t="s">
        <v>228</v>
      </c>
      <c r="D8" s="609" t="s">
        <v>228</v>
      </c>
      <c r="E8" s="920" t="s">
        <v>99</v>
      </c>
      <c r="F8" s="10"/>
      <c r="G8" s="17"/>
      <c r="H8" s="17"/>
      <c r="I8" s="18"/>
      <c r="J8" s="9"/>
      <c r="K8" s="9"/>
      <c r="L8" s="9"/>
      <c r="M8" s="9"/>
      <c r="N8" s="9"/>
    </row>
    <row r="9" spans="2:17" ht="15.75">
      <c r="B9" s="620" t="s">
        <v>230</v>
      </c>
      <c r="C9" s="610" t="s">
        <v>99</v>
      </c>
      <c r="D9" s="610" t="s">
        <v>99</v>
      </c>
      <c r="E9" s="987" t="s">
        <v>99</v>
      </c>
      <c r="F9" s="10"/>
      <c r="G9" s="19"/>
      <c r="H9" s="19"/>
      <c r="I9" s="20"/>
      <c r="J9" s="13"/>
      <c r="K9" s="12"/>
      <c r="L9" s="14"/>
    </row>
    <row r="10" spans="2:17" ht="15.75">
      <c r="B10" s="620" t="s">
        <v>231</v>
      </c>
      <c r="C10" s="610" t="s">
        <v>99</v>
      </c>
      <c r="D10" s="610" t="s">
        <v>99</v>
      </c>
      <c r="E10" s="987" t="s">
        <v>99</v>
      </c>
      <c r="F10" s="16"/>
      <c r="G10" s="19"/>
      <c r="H10" s="19"/>
      <c r="I10" s="20"/>
      <c r="J10" s="21"/>
      <c r="K10" s="11"/>
      <c r="L10" s="22"/>
    </row>
    <row r="11" spans="2:17" ht="16.5" thickBot="1">
      <c r="B11" s="621" t="s">
        <v>323</v>
      </c>
      <c r="C11" s="617" t="s">
        <v>99</v>
      </c>
      <c r="D11" s="617" t="s">
        <v>99</v>
      </c>
      <c r="E11" s="988" t="s">
        <v>99</v>
      </c>
      <c r="F11" s="10"/>
      <c r="G11" s="23"/>
      <c r="H11" s="23"/>
      <c r="I11" s="20"/>
      <c r="J11" s="13"/>
      <c r="K11" s="12"/>
      <c r="L11" s="14"/>
    </row>
    <row r="12" spans="2:17" ht="22.5" customHeight="1">
      <c r="B12" s="1155" t="s">
        <v>291</v>
      </c>
      <c r="C12" s="1158"/>
      <c r="D12" s="1158"/>
      <c r="E12" s="1159"/>
      <c r="F12" s="10"/>
      <c r="G12" s="23"/>
      <c r="H12" s="23"/>
      <c r="I12" s="24"/>
      <c r="J12" s="13"/>
      <c r="K12" s="12"/>
      <c r="L12" s="14"/>
    </row>
    <row r="13" spans="2:17" ht="15.75">
      <c r="B13" s="602" t="s">
        <v>44</v>
      </c>
      <c r="C13" s="1033" t="s">
        <v>99</v>
      </c>
      <c r="D13" s="1033" t="s">
        <v>99</v>
      </c>
      <c r="E13" s="986" t="s">
        <v>99</v>
      </c>
      <c r="F13" s="16"/>
      <c r="G13" s="23"/>
      <c r="H13" s="23"/>
      <c r="I13" s="20"/>
      <c r="J13" s="21"/>
      <c r="K13" s="11"/>
      <c r="L13" s="22"/>
    </row>
    <row r="14" spans="2:17" ht="15.75">
      <c r="B14" s="602" t="s">
        <v>45</v>
      </c>
      <c r="C14" s="1033" t="s">
        <v>99</v>
      </c>
      <c r="D14" s="1033" t="s">
        <v>99</v>
      </c>
      <c r="E14" s="986" t="s">
        <v>99</v>
      </c>
      <c r="F14" s="16"/>
      <c r="G14" s="23"/>
      <c r="H14" s="23"/>
      <c r="I14" s="20"/>
      <c r="J14" s="21"/>
      <c r="K14" s="11"/>
      <c r="L14" s="22"/>
    </row>
    <row r="15" spans="2:17" ht="15.75">
      <c r="B15" s="619" t="s">
        <v>46</v>
      </c>
      <c r="C15" s="609" t="s">
        <v>228</v>
      </c>
      <c r="D15" s="609" t="s">
        <v>228</v>
      </c>
      <c r="E15" s="920" t="s">
        <v>99</v>
      </c>
      <c r="F15" s="16"/>
      <c r="G15" s="25"/>
      <c r="H15" s="25"/>
      <c r="I15" s="26"/>
      <c r="J15" s="21"/>
      <c r="K15" s="11"/>
      <c r="L15" s="22"/>
    </row>
    <row r="16" spans="2:17" ht="15.75">
      <c r="B16" s="620" t="s">
        <v>230</v>
      </c>
      <c r="C16" s="610" t="s">
        <v>99</v>
      </c>
      <c r="D16" s="610" t="s">
        <v>99</v>
      </c>
      <c r="E16" s="987" t="s">
        <v>99</v>
      </c>
      <c r="F16" s="16"/>
      <c r="G16" s="19"/>
      <c r="H16" s="19"/>
      <c r="I16" s="20"/>
      <c r="J16" s="21"/>
      <c r="K16" s="11"/>
      <c r="L16" s="22"/>
    </row>
    <row r="17" spans="2:15" ht="15.75">
      <c r="B17" s="620" t="s">
        <v>231</v>
      </c>
      <c r="C17" s="610" t="s">
        <v>99</v>
      </c>
      <c r="D17" s="610" t="s">
        <v>99</v>
      </c>
      <c r="E17" s="987" t="s">
        <v>99</v>
      </c>
      <c r="F17" s="16"/>
      <c r="G17" s="19"/>
      <c r="H17" s="19"/>
      <c r="I17" s="20"/>
      <c r="J17" s="21"/>
      <c r="K17" s="11"/>
      <c r="L17" s="22"/>
    </row>
    <row r="18" spans="2:15" ht="16.5" thickBot="1">
      <c r="B18" s="621" t="s">
        <v>323</v>
      </c>
      <c r="C18" s="617" t="s">
        <v>99</v>
      </c>
      <c r="D18" s="617" t="s">
        <v>99</v>
      </c>
      <c r="E18" s="988" t="s">
        <v>99</v>
      </c>
      <c r="F18" s="16"/>
      <c r="G18" s="23"/>
      <c r="H18" s="23"/>
      <c r="I18" s="20"/>
      <c r="J18" s="21"/>
      <c r="K18" s="11"/>
      <c r="L18" s="22"/>
    </row>
    <row r="19" spans="2:15" ht="20.25" customHeight="1">
      <c r="B19" s="1160" t="s">
        <v>292</v>
      </c>
      <c r="C19" s="1161"/>
      <c r="D19" s="1161"/>
      <c r="E19" s="1162"/>
      <c r="F19" s="16"/>
      <c r="G19" s="23"/>
      <c r="H19" s="23"/>
      <c r="I19" s="24"/>
      <c r="J19" s="21"/>
      <c r="K19" s="11"/>
      <c r="L19" s="22"/>
      <c r="O19" t="s">
        <v>122</v>
      </c>
    </row>
    <row r="20" spans="2:15" ht="15.75">
      <c r="B20" s="602" t="s">
        <v>44</v>
      </c>
      <c r="C20" s="1033" t="s">
        <v>99</v>
      </c>
      <c r="D20" s="1033" t="s">
        <v>99</v>
      </c>
      <c r="E20" s="986" t="s">
        <v>99</v>
      </c>
      <c r="F20" s="16"/>
      <c r="G20" s="23"/>
      <c r="H20" s="23"/>
      <c r="I20" s="20"/>
      <c r="J20" s="21"/>
      <c r="K20" s="11"/>
      <c r="L20" s="22"/>
    </row>
    <row r="21" spans="2:15" ht="15.75">
      <c r="B21" s="602" t="s">
        <v>45</v>
      </c>
      <c r="C21" s="1033" t="s">
        <v>99</v>
      </c>
      <c r="D21" s="1033" t="s">
        <v>99</v>
      </c>
      <c r="E21" s="986" t="s">
        <v>99</v>
      </c>
      <c r="F21" s="16"/>
      <c r="G21" s="23"/>
      <c r="H21" s="23"/>
      <c r="I21" s="20"/>
      <c r="J21" s="21"/>
      <c r="K21" s="11"/>
      <c r="L21" s="22"/>
    </row>
    <row r="22" spans="2:15" ht="15.75">
      <c r="B22" s="619" t="s">
        <v>46</v>
      </c>
      <c r="C22" s="609" t="s">
        <v>228</v>
      </c>
      <c r="D22" s="609" t="s">
        <v>228</v>
      </c>
      <c r="E22" s="920" t="s">
        <v>99</v>
      </c>
      <c r="F22" s="16"/>
      <c r="G22" s="25"/>
      <c r="H22" s="25"/>
      <c r="I22" s="26"/>
      <c r="J22" s="21"/>
      <c r="K22" s="11"/>
      <c r="L22" s="22"/>
      <c r="O22" s="58"/>
    </row>
    <row r="23" spans="2:15" ht="15.75">
      <c r="B23" s="620" t="s">
        <v>230</v>
      </c>
      <c r="C23" s="610" t="s">
        <v>99</v>
      </c>
      <c r="D23" s="610" t="s">
        <v>99</v>
      </c>
      <c r="E23" s="987" t="s">
        <v>99</v>
      </c>
      <c r="F23" s="16"/>
      <c r="G23" s="19"/>
      <c r="H23" s="19"/>
      <c r="I23" s="20"/>
      <c r="J23" s="21"/>
      <c r="K23" s="11"/>
      <c r="L23" s="22"/>
    </row>
    <row r="24" spans="2:15" ht="15.75">
      <c r="B24" s="620" t="s">
        <v>231</v>
      </c>
      <c r="C24" s="610" t="s">
        <v>99</v>
      </c>
      <c r="D24" s="610" t="s">
        <v>99</v>
      </c>
      <c r="E24" s="987" t="s">
        <v>99</v>
      </c>
      <c r="F24" s="16"/>
      <c r="G24" s="19"/>
      <c r="H24" s="19"/>
      <c r="I24" s="20"/>
      <c r="J24" s="21"/>
      <c r="K24" s="11"/>
      <c r="L24" s="22"/>
    </row>
    <row r="25" spans="2:15" ht="16.5" thickBot="1">
      <c r="B25" s="621" t="s">
        <v>323</v>
      </c>
      <c r="C25" s="617" t="s">
        <v>99</v>
      </c>
      <c r="D25" s="617" t="s">
        <v>99</v>
      </c>
      <c r="E25" s="988"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Ceny_sprzed_el_PL</vt:lpstr>
      <vt:lpstr>Ceny_bydła_żyw_handel_hurt</vt:lpstr>
      <vt:lpstr>Ceny_targ_kraj</vt:lpstr>
      <vt:lpstr>Ceny_ UE kat. ACZ</vt:lpstr>
      <vt:lpstr>Ceny_UE bydła żywego</vt:lpstr>
      <vt:lpstr>Handel-zagr. I-II_2021</vt:lpstr>
      <vt:lpstr>Eksport I-II_2021</vt:lpstr>
      <vt:lpstr>Import 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2021-05-14T07:58:24Z</dcterms:modified>
</cp:coreProperties>
</file>