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738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19" sheetId="10758" r:id="rId15"/>
    <sheet name="Ceny_tygodniowe_UE" sheetId="10608" r:id="rId16"/>
    <sheet name="CENY_MARZEC_2019_ PL" sheetId="10759" r:id="rId17"/>
    <sheet name="Handel_I_2019" sheetId="10756" r:id="rId18"/>
    <sheet name="Handel zagr. wg krajów 1_19" sheetId="10757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3">#REF!</definedName>
    <definedName name="\s" localSheetId="18">#REF!</definedName>
    <definedName name="\s" localSheetId="19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8">#REF!</definedName>
    <definedName name="recap" localSheetId="19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8">#REF!</definedName>
    <definedName name="zywiec" localSheetId="19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N11" i="10759" l="1"/>
  <c r="N10" i="10759"/>
  <c r="N9" i="10759"/>
  <c r="N8" i="10759"/>
  <c r="N7" i="10759"/>
  <c r="E81" i="10758" l="1"/>
  <c r="D81" i="10758"/>
  <c r="E80" i="10758"/>
  <c r="D80" i="10758"/>
  <c r="E79" i="10758"/>
  <c r="D79" i="10758"/>
  <c r="E78" i="10758"/>
  <c r="D78" i="10758"/>
  <c r="E77" i="10758"/>
  <c r="D77" i="10758"/>
  <c r="E76" i="10758"/>
  <c r="D76" i="10758"/>
  <c r="E75" i="10758"/>
  <c r="D75" i="10758"/>
  <c r="E74" i="10758"/>
  <c r="D74" i="10758"/>
  <c r="E73" i="10758"/>
  <c r="D73" i="10758"/>
  <c r="E72" i="10758"/>
  <c r="D72" i="10758"/>
  <c r="E71" i="10758"/>
  <c r="D71" i="10758"/>
  <c r="E70" i="10758"/>
  <c r="D70" i="10758"/>
  <c r="E69" i="10758"/>
  <c r="D69" i="10758"/>
  <c r="E68" i="10758"/>
  <c r="D68" i="10758"/>
  <c r="E67" i="10758"/>
  <c r="D67" i="10758"/>
  <c r="E66" i="10758"/>
  <c r="D66" i="10758"/>
  <c r="E65" i="10758"/>
  <c r="D65" i="10758"/>
  <c r="E64" i="10758"/>
  <c r="D64" i="10758"/>
  <c r="E63" i="10758"/>
  <c r="D63" i="10758"/>
  <c r="E62" i="10758"/>
  <c r="D62" i="10758"/>
  <c r="E61" i="10758"/>
  <c r="D61" i="10758"/>
  <c r="E60" i="10758"/>
  <c r="D60" i="10758"/>
  <c r="E59" i="10758"/>
  <c r="D59" i="10758"/>
  <c r="E58" i="10758"/>
  <c r="D58" i="10758"/>
  <c r="E57" i="10758"/>
  <c r="D57" i="10758"/>
  <c r="E56" i="10758"/>
  <c r="D56" i="10758"/>
  <c r="E55" i="10758"/>
  <c r="D55" i="10758"/>
  <c r="E54" i="10758"/>
  <c r="D54" i="10758"/>
  <c r="E53" i="10758"/>
  <c r="D53" i="10758"/>
  <c r="D44" i="10756" l="1"/>
  <c r="C44" i="10756"/>
  <c r="D31" i="10756"/>
  <c r="C31" i="10756"/>
  <c r="D22" i="10756"/>
  <c r="C22" i="10756"/>
  <c r="D19" i="10756" l="1"/>
  <c r="C18" i="10756"/>
  <c r="D18" i="10756"/>
  <c r="C19" i="10756"/>
  <c r="F37" i="10529" l="1"/>
  <c r="E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<sst xmlns="http://schemas.openxmlformats.org/spreadsheetml/2006/main" count="3880" uniqueCount="612">
  <si>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</si>
  <si>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</si>
  <si>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</si>
  <si>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</si>
  <si>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</si>
  <si>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</si>
  <si>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</si>
  <si>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</si>
  <si>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</si>
  <si>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</si>
  <si>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</si>
  <si>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</si>
  <si>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</si>
  <si>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</si>
  <si>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</si>
  <si>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</si>
  <si>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</si>
  <si>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</si>
  <si>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</si>
  <si>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</si>
  <si>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</si>
  <si>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</si>
  <si>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</si>
  <si>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</si>
  <si>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</si>
  <si>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</si>
  <si>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</si>
  <si>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</si>
  <si>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</si>
  <si>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</si>
  <si>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</si>
  <si>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</si>
  <si>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</si>
  <si>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</si>
  <si>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</si>
  <si>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</si>
  <si>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</si>
  <si>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</si>
  <si>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</si>
  <si>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</si>
  <si>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</si>
  <si>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</si>
  <si>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</si>
  <si>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</si>
  <si>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</si>
  <si>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</si>
  <si>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</si>
  <si>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</si>
  <si>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</si>
  <si>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</si>
  <si>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</si>
  <si>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</si>
  <si>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</si>
  <si>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</si>
  <si>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</si>
  <si>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</si>
  <si>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</si>
  <si>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</si>
  <si>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</si>
  <si>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</si>
  <si>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</si>
  <si>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</si>
  <si>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</si>
  <si>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</si>
  <si>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</si>
  <si>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</si>
  <si>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</si>
  <si>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</si>
  <si>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</si>
  <si>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</si>
  <si>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</si>
  <si>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</si>
  <si>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</si>
  <si>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</si>
  <si>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</si>
  <si>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</si>
  <si>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</si>
  <si>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</si>
  <si>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</si>
  <si>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</si>
  <si>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</si>
  <si>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</si>
  <si>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</si>
  <si>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</si>
  <si>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</si>
  <si>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</si>
  <si>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</si>
  <si>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</si>
  <si>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</si>
  <si>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</si>
  <si>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</si>
  <si>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</si>
  <si>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</si>
  <si>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</si>
  <si>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</si>
  <si>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</si>
  <si>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</si>
  <si>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</si>
  <si>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</si>
  <si>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</si>
  <si>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</si>
  <si>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</si>
  <si>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</si>
  <si>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</si>
  <si>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</si>
  <si>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</si>
  <si>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</si>
  <si>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</si>
  <si>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</si>
  <si>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</si>
  <si>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</si>
  <si>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</si>
  <si>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</si>
  <si>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</si>
  <si>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</si>
  <si>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</si>
  <si>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</si>
  <si>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</si>
  <si>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</si>
  <si>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</si>
  <si>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</si>
  <si>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</si>
  <si>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</si>
  <si>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</si>
  <si>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</si>
  <si>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</si>
  <si>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</si>
  <si>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</si>
  <si>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</si>
  <si>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</si>
  <si>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</si>
  <si>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</si>
  <si>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</si>
  <si>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</si>
  <si>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</si>
  <si>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</si>
  <si>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</si>
  <si>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</si>
  <si>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</si>
  <si>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</si>
  <si>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</si>
  <si>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</si>
  <si>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</si>
  <si>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</si>
  <si>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</si>
  <si>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</si>
  <si>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</si>
  <si>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</si>
  <si>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</si>
  <si>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</si>
  <si>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</si>
  <si>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</si>
  <si>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</si>
  <si>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</si>
  <si>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</si>
  <si>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</si>
  <si>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</si>
  <si>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</si>
  <si>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</si>
  <si>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</si>
  <si>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</si>
  <si>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</si>
  <si>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</si>
  <si>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</si>
  <si>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</si>
  <si>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</si>
  <si>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</si>
  <si>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</si>
  <si>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</si>
  <si>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</si>
  <si>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</si>
  <si>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</si>
  <si>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</si>
  <si>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</si>
  <si>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</si>
  <si>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</si>
  <si>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</si>
  <si>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</si>
  <si>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</si>
  <si>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</si>
  <si>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</si>
  <si>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</si>
  <si>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</si>
  <si>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</si>
  <si>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</si>
  <si>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</si>
  <si>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</si>
  <si>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</si>
  <si>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</si>
  <si>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</si>
  <si>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</si>
  <si>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</si>
  <si>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</si>
  <si>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</si>
  <si>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</si>
  <si>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</si>
  <si>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</si>
  <si>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</si>
  <si>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</si>
  <si>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</si>
  <si>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</si>
  <si>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</si>
  <si>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</si>
  <si>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</si>
  <si>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</si>
  <si>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</si>
  <si>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</si>
  <si>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</si>
  <si>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</si>
  <si>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</si>
  <si>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</si>
  <si>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</si>
  <si>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</si>
  <si>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</si>
  <si>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</si>
  <si>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</si>
  <si>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</si>
  <si>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</si>
  <si>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</si>
  <si>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</si>
  <si>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</si>
  <si>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</si>
  <si>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</si>
  <si>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</si>
  <si>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</si>
  <si>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</si>
  <si>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</si>
  <si>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</si>
  <si>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</si>
  <si>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</si>
  <si>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</si>
  <si>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</si>
  <si>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</si>
  <si>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</si>
  <si>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</si>
  <si>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</si>
  <si>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</si>
  <si>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</si>
  <si>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</si>
  <si>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</si>
  <si>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</si>
  <si>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</si>
  <si>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</si>
  <si>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</si>
  <si>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</si>
  <si>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</si>
  <si>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</si>
  <si>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</si>
  <si>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</si>
  <si>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</si>
  <si>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</si>
  <si>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</si>
  <si>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</si>
  <si>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</si>
  <si>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</si>
  <si>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</si>
  <si>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</si>
  <si>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</si>
  <si>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</si>
  <si>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</si>
  <si>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</si>
  <si>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</si>
  <si>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</si>
  <si>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</si>
  <si>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</si>
  <si>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</si>
  <si>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</si>
  <si>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</si>
  <si>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</si>
  <si>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</si>
  <si>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</si>
  <si>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</si>
  <si>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</si>
  <si>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</si>
  <si>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</si>
  <si>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</si>
  <si>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</si>
  <si>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</si>
  <si>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</si>
  <si>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</si>
  <si>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</si>
  <si>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</si>
  <si>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</si>
  <si>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</si>
  <si>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</si>
  <si>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</si>
  <si>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</si>
  <si>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</si>
  <si>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</si>
  <si>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</si>
  <si>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</si>
  <si>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</si>
  <si>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</si>
  <si>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</si>
  <si>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</si>
  <si>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</si>
  <si>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</si>
  <si>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</si>
  <si>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</si>
  <si>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</si>
  <si>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</si>
  <si>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</si>
  <si>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</si>
  <si>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</si>
  <si>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</si>
  <si>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</si>
  <si>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</si>
  <si>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</si>
  <si>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</si>
  <si>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</si>
  <si>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</si>
  <si>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</si>
  <si>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</si>
  <si>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</si>
  <si>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</si>
  <si>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</si>
  <si>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</si>
  <si>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</si>
  <si>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</si>
  <si>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</si>
  <si>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</si>
  <si>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</si>
  <si>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</si>
  <si>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</si>
  <si>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</si>
  <si>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</si>
  <si>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</si>
  <si>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</si>
  <si>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</si>
  <si>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</si>
  <si>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</si>
  <si>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</si>
  <si>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</si>
  <si>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</si>
  <si>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</si>
  <si>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</si>
  <si>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</si>
  <si>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</si>
  <si>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</si>
  <si>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</si>
  <si>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</si>
  <si>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</si>
  <si>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</si>
  <si>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</si>
  <si>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</si>
  <si>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</si>
  <si>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</si>
  <si>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</si>
  <si>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</si>
  <si>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</si>
  <si>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</si>
  <si>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</si>
  <si>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</si>
  <si>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</si>
  <si>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</si>
  <si>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</si>
  <si>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</si>
  <si>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</si>
  <si>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</si>
  <si>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</si>
  <si>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</si>
  <si>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</si>
  <si>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</si>
  <si>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</si>
  <si>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</si>
  <si>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</si>
  <si>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</si>
  <si>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</si>
  <si>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</si>
  <si>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</si>
  <si>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</si>
  <si>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</si>
  <si>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</si>
  <si>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</si>
  <si>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</si>
  <si>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</si>
  <si>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</si>
  <si>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</si>
  <si>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</si>
  <si>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</si>
  <si>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</si>
  <si>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</si>
  <si>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</si>
  <si>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</si>
  <si>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</si>
  <si>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</si>
  <si>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</si>
  <si>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</si>
  <si>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</si>
  <si>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</si>
  <si>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</si>
  <si>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</si>
  <si>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</si>
  <si>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</si>
  <si>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</si>
  <si>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</si>
  <si>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</si>
  <si>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</si>
  <si>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</si>
  <si>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</si>
  <si>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</si>
  <si>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</si>
  <si>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</si>
  <si>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</si>
  <si>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</si>
  <si>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</si>
  <si>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</si>
  <si>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</si>
  <si>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</si>
  <si>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</si>
  <si>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</si>
  <si>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</si>
  <si>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</si>
  <si>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</si>
  <si>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</si>
  <si>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</si>
  <si>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</si>
  <si>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</si>
  <si>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</si>
  <si>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</si>
  <si>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</si>
  <si>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</si>
  <si>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</si>
  <si>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</si>
  <si>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</si>
  <si>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</si>
  <si>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</si>
  <si>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</si>
  <si>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</si>
  <si>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</si>
  <si>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</si>
  <si>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</si>
  <si>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</si>
  <si>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</si>
  <si>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</si>
  <si>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</si>
  <si>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</si>
  <si>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</si>
  <si>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</si>
  <si>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</si>
  <si>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</si>
  <si>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</si>
  <si>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</si>
  <si>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</si>
  <si>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</si>
  <si>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</si>
  <si>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</si>
  <si>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</si>
  <si>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</si>
  <si>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</si>
  <si>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</si>
  <si>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</si>
  <si>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</si>
  <si>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</si>
  <si>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</si>
  <si>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</si>
  <si>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</si>
  <si>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</si>
  <si>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</si>
  <si>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</si>
  <si>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</si>
  <si>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</si>
  <si>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</si>
  <si>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</si>
  <si>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</si>
  <si>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</si>
  <si>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</si>
  <si>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</si>
  <si>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</si>
  <si>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</si>
  <si>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</si>
  <si>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</si>
  <si>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</si>
  <si>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</si>
  <si>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</si>
  <si>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</si>
  <si>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</si>
  <si>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</si>
  <si>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</si>
  <si>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</si>
  <si>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</si>
  <si>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</si>
  <si>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</si>
  <si>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</si>
  <si>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</si>
  <si>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</si>
  <si>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</si>
  <si>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</si>
  <si>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</si>
  <si>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</si>
  <si>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</si>
  <si>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</si>
  <si>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</si>
  <si>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</si>
  <si>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</si>
  <si>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</si>
  <si>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</si>
  <si>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</si>
  <si>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</si>
  <si>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</si>
  <si>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</si>
  <si>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</si>
  <si>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</si>
  <si>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</si>
  <si>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</si>
  <si>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</si>
  <si>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</si>
  <si>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</si>
  <si>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</si>
  <si>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</si>
  <si>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</si>
  <si>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</si>
  <si>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</si>
  <si>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</si>
  <si>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</si>
  <si>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</si>
  <si>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</si>
  <si>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</si>
  <si>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</si>
  <si>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</si>
  <si>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</si>
  <si>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</si>
  <si>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</si>
  <si>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</si>
  <si>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</si>
  <si>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</si>
  <si>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</si>
  <si>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</si>
  <si>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</si>
  <si>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</si>
  <si>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</si>
  <si>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</si>
  <si>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</si>
  <si>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</si>
  <si>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</si>
  <si>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</si>
  <si>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</si>
  <si>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</si>
  <si>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</si>
  <si>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</si>
  <si>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</si>
  <si>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</si>
  <si>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</si>
  <si>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</si>
  <si>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</si>
  <si>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</si>
  <si>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</si>
  <si>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</si>
  <si>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</si>
  <si>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</si>
  <si>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</si>
  <si>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</si>
  <si>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</si>
  <si>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</si>
  <si>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</si>
  <si>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</si>
  <si>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</si>
  <si>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</si>
  <si>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</si>
  <si>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</si>
  <si>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</si>
  <si>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</si>
  <si>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</si>
  <si>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</si>
  <si>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</si>
  <si>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</si>
  <si>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</si>
  <si>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</si>
  <si>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</si>
  <si>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</si>
  <si>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</si>
  <si>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</si>
  <si>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</si>
  <si>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</si>
  <si>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</si>
  <si>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</si>
  <si>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04.02.2019-03.03.2019</t>
  </si>
  <si>
    <t xml:space="preserve">Miesięczna zmiana  ceny </t>
  </si>
  <si>
    <t>Nowy Targ</t>
  </si>
  <si>
    <r>
      <t>Handel zagraniczny towarami z rynku wieprzowiny w okresie I 2019.  (dane wstępne)</t>
    </r>
    <r>
      <rPr>
        <b/>
        <u/>
        <sz val="12"/>
        <rFont val="Arial CE"/>
        <charset val="238"/>
      </rPr>
      <t/>
    </r>
  </si>
  <si>
    <t>I 2019 Rok</t>
  </si>
  <si>
    <t>I 2018 Rok</t>
  </si>
  <si>
    <t>Handel zagraniczny towarami z rynku wieprzowiny w okresie I 2019.  (dane wstępne)</t>
  </si>
  <si>
    <t>IMPORT MIĘSA WIEPRZOWEGO DO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</si>
  <si>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</si>
  <si>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2019</t>
    </r>
  </si>
  <si>
    <t>I 2018 r.</t>
  </si>
  <si>
    <t>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</si>
  <si>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</si>
  <si>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2019</t>
    </r>
  </si>
  <si>
    <t>I 2019 r.</t>
  </si>
  <si>
    <t>Wartość                  [tys. EUR]</t>
  </si>
  <si>
    <t>Łącko</t>
  </si>
  <si>
    <t>NR 14/2019</t>
  </si>
  <si>
    <t>11 kwietnia 2019r.</t>
  </si>
  <si>
    <t>07.04.2019</t>
  </si>
  <si>
    <t>31.03.2019</t>
  </si>
  <si>
    <t>08.04.2018</t>
  </si>
  <si>
    <t>2019-03-04 - 2019-03-31</t>
  </si>
  <si>
    <t>SKUP - MARZEC 2019 - ZMIANY MIESIĘCZNE</t>
  </si>
  <si>
    <t>04.03.2019-31.03.2019</t>
  </si>
  <si>
    <t>III 2019</t>
  </si>
  <si>
    <t xml:space="preserve"> 01.04.2019 - 07.04.2019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</si>
  <si>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- 262 315 sztuki</t>
    </r>
  </si>
  <si>
    <t>2019-04-07</t>
  </si>
  <si>
    <t>2019-03-31</t>
  </si>
  <si>
    <t>2018-04-08</t>
  </si>
  <si>
    <t xml:space="preserve"> 2019-04-07</t>
  </si>
  <si>
    <t xml:space="preserve"> 2019-03-31</t>
  </si>
  <si>
    <t>CENY SPRZEDAŻY - PÓŁTUSZE WIEPRZOWE</t>
  </si>
  <si>
    <t>Roczna zmiana ceny</t>
  </si>
  <si>
    <t xml:space="preserve"> 2018-04-08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</si>
</sst>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9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  <xf numFmtId="0" fontId="261" fillId="0" borderId="0"/>
  </cellStyleXfs>
  <cellXfs count="180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183" fontId="246" fillId="79" borderId="38" xfId="135" applyNumberFormat="1" applyFont="1" applyFill="1" applyBorder="1" applyAlignment="1" applyProtection="1">
      <alignment horizontal="center" vertical="center" wrapText="1"/>
      <protection locked="0"/>
    </xf>
    <xf numFmtId="0" fontId="38" fillId="0" borderId="83" xfId="307" applyFont="1" applyBorder="1" applyProtection="1">
      <protection locked="0"/>
    </xf>
    <xf numFmtId="4" fontId="248" fillId="58" borderId="50" xfId="135" applyNumberFormat="1" applyFont="1" applyFill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4" fontId="248" fillId="58" borderId="22" xfId="135" applyNumberFormat="1" applyFont="1" applyFill="1" applyBorder="1" applyProtection="1">
      <protection locked="0"/>
    </xf>
    <xf numFmtId="184" fontId="246" fillId="81" borderId="24" xfId="168" applyNumberFormat="1" applyFont="1" applyFill="1" applyBorder="1" applyAlignment="1">
      <alignment horizontal="right" vertical="center"/>
    </xf>
    <xf numFmtId="4" fontId="248" fillId="82" borderId="22" xfId="135" applyNumberFormat="1" applyFont="1" applyFill="1" applyBorder="1" applyProtection="1">
      <protection locked="0"/>
    </xf>
    <xf numFmtId="184" fontId="246" fillId="83" borderId="24" xfId="168" applyNumberFormat="1" applyFont="1" applyFill="1" applyBorder="1" applyAlignment="1">
      <alignment horizontal="right" vertical="center"/>
    </xf>
    <xf numFmtId="4" fontId="249" fillId="58" borderId="22" xfId="135" applyNumberFormat="1" applyFont="1" applyFill="1" applyBorder="1" applyProtection="1">
      <protection locked="0"/>
    </xf>
    <xf numFmtId="4" fontId="249" fillId="82" borderId="22" xfId="135" applyNumberFormat="1" applyFont="1" applyFill="1" applyBorder="1" applyProtection="1">
      <protection locked="0"/>
    </xf>
    <xf numFmtId="4" fontId="248" fillId="58" borderId="0" xfId="135" applyNumberFormat="1" applyFont="1" applyFill="1" applyBorder="1" applyProtection="1">
      <protection locked="0"/>
    </xf>
    <xf numFmtId="0" fontId="248" fillId="58" borderId="63" xfId="135" applyFont="1" applyFill="1" applyBorder="1" applyProtection="1">
      <protection locked="0"/>
    </xf>
    <xf numFmtId="4" fontId="246" fillId="84" borderId="38" xfId="135" applyNumberFormat="1" applyFont="1" applyFill="1" applyBorder="1" applyProtection="1">
      <protection locked="0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165" fontId="41" fillId="0" borderId="0" xfId="203" applyNumberFormat="1" applyFont="1"/>
    <xf numFmtId="3" fontId="48" fillId="0" borderId="89" xfId="448" applyNumberFormat="1" applyFont="1" applyFill="1" applyBorder="1" applyAlignment="1" applyProtection="1">
      <alignment horizontal="right"/>
    </xf>
    <xf numFmtId="3" fontId="36" fillId="0" borderId="89" xfId="448" applyNumberFormat="1" applyFont="1" applyBorder="1" applyAlignment="1">
      <alignment horizontal="right"/>
    </xf>
    <xf numFmtId="3" fontId="48" fillId="0" borderId="89" xfId="448" applyNumberFormat="1" applyFont="1" applyBorder="1" applyAlignment="1">
      <alignment horizontal="right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9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Grecja</c:v>
              </c:pt>
              <c:pt idx="1">
                <c:v>Finlandia</c:v>
              </c:pt>
              <c:pt idx="2">
                <c:v>Szwecja</c:v>
              </c:pt>
              <c:pt idx="3">
                <c:v>Cypr</c:v>
              </c:pt>
              <c:pt idx="4">
                <c:v>Wlk. Brytania</c:v>
              </c:pt>
              <c:pt idx="5">
                <c:v>Bułgaria</c:v>
              </c:pt>
              <c:pt idx="6">
                <c:v>Słowenia</c:v>
              </c:pt>
              <c:pt idx="7">
                <c:v>Estonia</c:v>
              </c:pt>
              <c:pt idx="8">
                <c:v>Niemcy</c:v>
              </c:pt>
              <c:pt idx="9">
                <c:v>Austria</c:v>
              </c:pt>
              <c:pt idx="10">
                <c:v>Portugalia</c:v>
              </c:pt>
              <c:pt idx="11">
                <c:v>Węgry</c:v>
              </c:pt>
              <c:pt idx="12">
                <c:v>Chorwacja</c:v>
              </c:pt>
              <c:pt idx="13">
                <c:v>Słowacja</c:v>
              </c:pt>
              <c:pt idx="14">
                <c:v>Czechy</c:v>
              </c:pt>
              <c:pt idx="15">
                <c:v>Irlandia</c:v>
              </c:pt>
              <c:pt idx="16">
                <c:v>Średnio w UE</c:v>
              </c:pt>
              <c:pt idx="17">
                <c:v>Łotwa</c:v>
              </c:pt>
              <c:pt idx="18">
                <c:v>Hiszpania</c:v>
              </c:pt>
              <c:pt idx="19">
                <c:v>Dania</c:v>
              </c:pt>
              <c:pt idx="20">
                <c:v>Francja</c:v>
              </c:pt>
              <c:pt idx="21">
                <c:v>Polska</c:v>
              </c:pt>
              <c:pt idx="22">
                <c:v>Litwa</c:v>
              </c:pt>
              <c:pt idx="23">
                <c:v>Holandia</c:v>
              </c:pt>
              <c:pt idx="24">
                <c:v>Rumunia</c:v>
              </c:pt>
              <c:pt idx="25">
                <c:v>Belgia</c:v>
              </c:pt>
            </c:strLit>
          </c:cat>
          <c:val>
            <c:numLit>
              <c:formatCode>0.00</c:formatCode>
              <c:ptCount val="26"/>
              <c:pt idx="0">
                <c:v>170.46040000000002</c:v>
              </c:pt>
              <c:pt idx="1">
                <c:v>165.1789</c:v>
              </c:pt>
              <c:pt idx="2">
                <c:v>164.0042</c:v>
              </c:pt>
              <c:pt idx="3">
                <c:v>162.84460000000001</c:v>
              </c:pt>
              <c:pt idx="4">
                <c:v>160.14530000000002</c:v>
              </c:pt>
              <c:pt idx="5">
                <c:v>158.54070000000002</c:v>
              </c:pt>
              <c:pt idx="6">
                <c:v>149.90430000000001</c:v>
              </c:pt>
              <c:pt idx="7">
                <c:v>145.9</c:v>
              </c:pt>
              <c:pt idx="8">
                <c:v>143.09540000000001</c:v>
              </c:pt>
              <c:pt idx="9">
                <c:v>142.20500000000001</c:v>
              </c:pt>
              <c:pt idx="10">
                <c:v>141.5</c:v>
              </c:pt>
              <c:pt idx="11">
                <c:v>141.40380000000002</c:v>
              </c:pt>
              <c:pt idx="12">
                <c:v>141.2448</c:v>
              </c:pt>
              <c:pt idx="13">
                <c:v>140.6789</c:v>
              </c:pt>
              <c:pt idx="14">
                <c:v>137.70770000000002</c:v>
              </c:pt>
              <c:pt idx="15">
                <c:v>137.31140000000002</c:v>
              </c:pt>
              <c:pt idx="16" formatCode="General">
                <c:v>135.60850000000002</c:v>
              </c:pt>
              <c:pt idx="17">
                <c:v>130.72880000000001</c:v>
              </c:pt>
              <c:pt idx="18">
                <c:v>130.56390000000002</c:v>
              </c:pt>
              <c:pt idx="19">
                <c:v>129.25890000000001</c:v>
              </c:pt>
              <c:pt idx="20">
                <c:v>129.1429</c:v>
              </c:pt>
              <c:pt idx="21">
                <c:v>127.4821</c:v>
              </c:pt>
              <c:pt idx="22">
                <c:v>124.7839</c:v>
              </c:pt>
              <c:pt idx="23">
                <c:v>123.51750000000001</c:v>
              </c:pt>
              <c:pt idx="24" formatCode="General">
                <c:v>109.9487</c:v>
              </c:pt>
              <c:pt idx="25">
                <c:v>105.8964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08128"/>
        <c:axId val="53410048"/>
      </c:barChart>
      <c:catAx>
        <c:axId val="5340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34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1004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34081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2019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50611.985999999997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47392"/>
        <c:axId val="88753280"/>
      </c:barChart>
      <c:catAx>
        <c:axId val="887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875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53280"/>
        <c:scaling>
          <c:orientation val="minMax"/>
          <c:max val="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6546083913423864E-2"/>
              <c:y val="1.52542901577031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874739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8.4640669916260472E-2"/>
          <c:w val="0.86966874957694806"/>
          <c:h val="0.77073417435723757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45139.976999999999</c:v>
              </c:pt>
              <c:pt idx="1">
                <c:v>40065.633999999998</c:v>
              </c:pt>
              <c:pt idx="2">
                <c:v>45041.296999999999</c:v>
              </c:pt>
              <c:pt idx="3">
                <c:v>40096.305999999997</c:v>
              </c:pt>
              <c:pt idx="4">
                <c:v>37529.875</c:v>
              </c:pt>
              <c:pt idx="5">
                <c:v>39097.783000000003</c:v>
              </c:pt>
              <c:pt idx="6">
                <c:v>39102.125999999997</c:v>
              </c:pt>
              <c:pt idx="7">
                <c:v>39486.97</c:v>
              </c:pt>
              <c:pt idx="8">
                <c:v>41467.063000000002</c:v>
              </c:pt>
              <c:pt idx="9">
                <c:v>49287.345999999998</c:v>
              </c:pt>
              <c:pt idx="10">
                <c:v>48421.161999999997</c:v>
              </c:pt>
              <c:pt idx="11">
                <c:v>40875.379000000001</c:v>
              </c:pt>
              <c:pt idx="12">
                <c:v>50611.985999999997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126,8465 137,1129 134,6943 119,0461 45139,977 64225,668</c:v>
              </c:pt>
              <c:pt idx="1">
                <c:v>124,9643 146,4311 140,8275 124,8346 40065,634 61581,896</c:v>
              </c:pt>
              <c:pt idx="2">
                <c:v>130,2724 152,2842 146,0811 132,7737 45041,297 71556,608</c:v>
              </c:pt>
              <c:pt idx="3">
                <c:v>127,144 147,9047 142,5768 127,6663 40096,306 58577,522</c:v>
              </c:pt>
              <c:pt idx="4">
                <c:v>127,1384 144,9745 137,9439 126,6349 37529,875 57677,274</c:v>
              </c:pt>
              <c:pt idx="5">
                <c:v>126,7539 148,942 143,1388 130,6911 39097,783 59364,875</c:v>
              </c:pt>
              <c:pt idx="6">
                <c:v>127,1274 147,1261 142,174 128,4929 39102,126 61972,845</c:v>
              </c:pt>
              <c:pt idx="7">
                <c:v>130,0094 154,2071 148,5029 131,9275 39486,97 68312,969</c:v>
              </c:pt>
              <c:pt idx="8">
                <c:v>131,8049 150,2793 144,601 128,421 41467,063 64061,083</c:v>
              </c:pt>
              <c:pt idx="9">
                <c:v>126,8858 141,4803 134,7324 121,6226 49287,346 70751,102</c:v>
              </c:pt>
              <c:pt idx="10">
                <c:v>127,095 140,3963 130,1078 121,195 48421,162 66987,643</c:v>
              </c:pt>
              <c:pt idx="11">
                <c:v>130,0836 140,269 128,3602 121,8245 40875,379 58362,289</c:v>
              </c:pt>
              <c:pt idx="12">
                <c:v>127,1808 140,0852 125,7037 121,96 50611,986 63589,73</c:v>
              </c:pt>
            </c:strLit>
          </c:cat>
          <c:val>
            <c:numLit>
              <c:formatCode>General</c:formatCode>
              <c:ptCount val="13"/>
              <c:pt idx="0">
                <c:v>64225.667999999998</c:v>
              </c:pt>
              <c:pt idx="1">
                <c:v>61581.896000000001</c:v>
              </c:pt>
              <c:pt idx="2">
                <c:v>71556.607999999993</c:v>
              </c:pt>
              <c:pt idx="3">
                <c:v>58577.521999999997</c:v>
              </c:pt>
              <c:pt idx="4">
                <c:v>57677.273999999998</c:v>
              </c:pt>
              <c:pt idx="5">
                <c:v>59364.875</c:v>
              </c:pt>
              <c:pt idx="6">
                <c:v>61972.845000000001</c:v>
              </c:pt>
              <c:pt idx="7">
                <c:v>68312.968999999997</c:v>
              </c:pt>
              <c:pt idx="8">
                <c:v>64061.082999999999</c:v>
              </c:pt>
              <c:pt idx="9">
                <c:v>70751.101999999999</c:v>
              </c:pt>
              <c:pt idx="10">
                <c:v>66987.642999999996</c:v>
              </c:pt>
              <c:pt idx="11">
                <c:v>58362.288999999997</c:v>
              </c:pt>
              <c:pt idx="12">
                <c:v>63589.73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80352"/>
        <c:axId val="84182144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126.84650000000001</c:v>
              </c:pt>
              <c:pt idx="1">
                <c:v>124.96430000000001</c:v>
              </c:pt>
              <c:pt idx="2">
                <c:v>130.2724</c:v>
              </c:pt>
              <c:pt idx="3">
                <c:v>127.14400000000001</c:v>
              </c:pt>
              <c:pt idx="4">
                <c:v>127.1384</c:v>
              </c:pt>
              <c:pt idx="5">
                <c:v>126.7539</c:v>
              </c:pt>
              <c:pt idx="6">
                <c:v>127.12740000000001</c:v>
              </c:pt>
              <c:pt idx="7">
                <c:v>130.0094</c:v>
              </c:pt>
              <c:pt idx="8">
                <c:v>131.8049</c:v>
              </c:pt>
              <c:pt idx="9">
                <c:v>126.8858</c:v>
              </c:pt>
              <c:pt idx="10">
                <c:v>127.09500000000001</c:v>
              </c:pt>
              <c:pt idx="11">
                <c:v>130.08360000000002</c:v>
              </c:pt>
              <c:pt idx="12">
                <c:v>127.1808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137.1129</c:v>
              </c:pt>
              <c:pt idx="1">
                <c:v>146.43110000000001</c:v>
              </c:pt>
              <c:pt idx="2">
                <c:v>152.2842</c:v>
              </c:pt>
              <c:pt idx="3">
                <c:v>147.90470000000002</c:v>
              </c:pt>
              <c:pt idx="4">
                <c:v>144.97450000000001</c:v>
              </c:pt>
              <c:pt idx="5">
                <c:v>148.94200000000001</c:v>
              </c:pt>
              <c:pt idx="6">
                <c:v>147.12610000000001</c:v>
              </c:pt>
              <c:pt idx="7">
                <c:v>154.2071</c:v>
              </c:pt>
              <c:pt idx="8">
                <c:v>150.27930000000001</c:v>
              </c:pt>
              <c:pt idx="9">
                <c:v>141.4803</c:v>
              </c:pt>
              <c:pt idx="10">
                <c:v>140.3963</c:v>
              </c:pt>
              <c:pt idx="11">
                <c:v>140.26900000000001</c:v>
              </c:pt>
              <c:pt idx="12">
                <c:v>140.08520000000001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134.6943</c:v>
              </c:pt>
              <c:pt idx="1">
                <c:v>140.82750000000001</c:v>
              </c:pt>
              <c:pt idx="2">
                <c:v>146.08110000000002</c:v>
              </c:pt>
              <c:pt idx="3">
                <c:v>142.57680000000002</c:v>
              </c:pt>
              <c:pt idx="4">
                <c:v>137.94390000000001</c:v>
              </c:pt>
              <c:pt idx="5">
                <c:v>143.1388</c:v>
              </c:pt>
              <c:pt idx="6">
                <c:v>142.17400000000001</c:v>
              </c:pt>
              <c:pt idx="7">
                <c:v>148.50290000000001</c:v>
              </c:pt>
              <c:pt idx="8">
                <c:v>144.601</c:v>
              </c:pt>
              <c:pt idx="9">
                <c:v>134.73240000000001</c:v>
              </c:pt>
              <c:pt idx="10">
                <c:v>130.1078</c:v>
              </c:pt>
              <c:pt idx="11">
                <c:v>128.36020000000002</c:v>
              </c:pt>
              <c:pt idx="12">
                <c:v>125.70370000000001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 18</c:v>
              </c:pt>
              <c:pt idx="1">
                <c:v>II 18</c:v>
              </c:pt>
              <c:pt idx="2">
                <c:v>III 18</c:v>
              </c:pt>
              <c:pt idx="3">
                <c:v>IV 18</c:v>
              </c:pt>
              <c:pt idx="4">
                <c:v>V 18</c:v>
              </c:pt>
              <c:pt idx="5">
                <c:v>VI 18</c:v>
              </c:pt>
              <c:pt idx="6">
                <c:v>VII 18</c:v>
              </c:pt>
              <c:pt idx="7">
                <c:v>VIII 17</c:v>
              </c:pt>
              <c:pt idx="8">
                <c:v>IX 18</c:v>
              </c:pt>
              <c:pt idx="9">
                <c:v>X 18</c:v>
              </c:pt>
              <c:pt idx="10">
                <c:v>XI 18</c:v>
              </c:pt>
              <c:pt idx="11">
                <c:v>XII 18</c:v>
              </c:pt>
              <c:pt idx="12">
                <c:v>I 19</c:v>
              </c:pt>
            </c:strLit>
          </c:cat>
          <c:val>
            <c:numLit>
              <c:formatCode>General</c:formatCode>
              <c:ptCount val="13"/>
              <c:pt idx="0">
                <c:v>119.04610000000001</c:v>
              </c:pt>
              <c:pt idx="1">
                <c:v>124.83460000000001</c:v>
              </c:pt>
              <c:pt idx="2">
                <c:v>132.77370000000002</c:v>
              </c:pt>
              <c:pt idx="3">
                <c:v>127.66630000000001</c:v>
              </c:pt>
              <c:pt idx="4">
                <c:v>126.6349</c:v>
              </c:pt>
              <c:pt idx="5">
                <c:v>130.69110000000001</c:v>
              </c:pt>
              <c:pt idx="6">
                <c:v>128.49290000000002</c:v>
              </c:pt>
              <c:pt idx="7">
                <c:v>131.92750000000001</c:v>
              </c:pt>
              <c:pt idx="8">
                <c:v>128.42099999999999</c:v>
              </c:pt>
              <c:pt idx="9">
                <c:v>121.62260000000001</c:v>
              </c:pt>
              <c:pt idx="10">
                <c:v>121.19500000000001</c:v>
              </c:pt>
              <c:pt idx="11">
                <c:v>121.8245</c:v>
              </c:pt>
              <c:pt idx="12">
                <c:v>121.96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76256"/>
        <c:axId val="84178432"/>
      </c:lineChart>
      <c:catAx>
        <c:axId val="841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17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78432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641336499604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176256"/>
        <c:crosses val="autoZero"/>
        <c:crossBetween val="between"/>
      </c:valAx>
      <c:catAx>
        <c:axId val="8418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84182144"/>
        <c:crosses val="autoZero"/>
        <c:auto val="1"/>
        <c:lblAlgn val="ctr"/>
        <c:lblOffset val="100"/>
        <c:noMultiLvlLbl val="0"/>
      </c:catAx>
      <c:valAx>
        <c:axId val="8418214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199558388535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1803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1226096739"/>
          <c:w val="0.84343162745079903"/>
          <c:h val="5.004166145898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95936"/>
        <c:axId val="94297472"/>
      </c:lineChart>
      <c:catAx>
        <c:axId val="942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97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429747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29593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495300</xdr:colOff>
      <xdr:row>6</xdr:row>
      <xdr:rowOff>25400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11100" y="15875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15481300" y="1587500"/>
    <xdr:ext cx="9218448" cy="5627414"/>
    <xdr:graphicFrame macro="">
      <xdr:nvGraphicFramePr>
        <xdr:cNvPr id="16" name="Wykres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twoCellAnchor editAs="oneCell">
    <xdr:from>
      <xdr:col>6</xdr:col>
      <xdr:colOff>736600</xdr:colOff>
      <xdr:row>49</xdr:row>
      <xdr:rowOff>152400</xdr:rowOff>
    </xdr:from>
    <xdr:to>
      <xdr:col>15</xdr:col>
      <xdr:colOff>754990</xdr:colOff>
      <xdr:row>72</xdr:row>
      <xdr:rowOff>107066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92800" y="10287000"/>
          <a:ext cx="7041490" cy="4450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86144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4076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50987</xdr:colOff>
      <xdr:row>1</xdr:row>
      <xdr:rowOff>7284</xdr:rowOff>
    </xdr:from>
    <xdr:to>
      <xdr:col>22</xdr:col>
      <xdr:colOff>113179</xdr:colOff>
      <xdr:row>20</xdr:row>
      <xdr:rowOff>236445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448235</xdr:colOff>
      <xdr:row>23</xdr:row>
      <xdr:rowOff>11206</xdr:rowOff>
    </xdr:from>
    <xdr:to>
      <xdr:col>20</xdr:col>
      <xdr:colOff>82363</xdr:colOff>
      <xdr:row>43</xdr:row>
      <xdr:rowOff>183777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4"/>
      <c r="Y1" s="1674"/>
      <c r="Z1" s="1674"/>
      <c r="AA1" s="1674"/>
      <c r="AB1" s="1674"/>
      <c r="AC1" s="1674"/>
      <c r="AD1" s="1674"/>
      <c r="AE1" s="1674"/>
      <c r="AF1" s="1674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75" t="s">
        <v>544</v>
      </c>
      <c r="C3" s="1676"/>
      <c r="D3" s="1676"/>
      <c r="E3" s="1676"/>
      <c r="F3" s="1676"/>
      <c r="G3" s="1676"/>
      <c r="H3" s="1676"/>
      <c r="I3" s="1676"/>
      <c r="J3" s="1676"/>
      <c r="K3" s="1677"/>
      <c r="L3" s="1675">
        <v>2017</v>
      </c>
      <c r="M3" s="1676"/>
      <c r="N3" s="1677"/>
      <c r="O3" s="1675">
        <v>2016</v>
      </c>
      <c r="P3" s="1676"/>
      <c r="Q3" s="1677"/>
      <c r="R3" s="1675">
        <v>2015</v>
      </c>
      <c r="S3" s="1676"/>
      <c r="T3" s="1677"/>
      <c r="U3" s="1675">
        <v>2014</v>
      </c>
      <c r="V3" s="1676"/>
      <c r="W3" s="1677"/>
      <c r="X3" s="1675">
        <v>2013</v>
      </c>
      <c r="Y3" s="1676"/>
      <c r="Z3" s="1677"/>
      <c r="AA3" s="1675">
        <v>2012</v>
      </c>
      <c r="AB3" s="1676"/>
      <c r="AC3" s="1677"/>
      <c r="AD3" s="1675">
        <v>2011</v>
      </c>
      <c r="AE3" s="1676"/>
      <c r="AF3" s="1677"/>
      <c r="AG3" s="1675">
        <v>2010</v>
      </c>
      <c r="AH3" s="1676"/>
      <c r="AI3" s="1677"/>
      <c r="AJ3" s="1675">
        <v>2009</v>
      </c>
      <c r="AK3" s="1676"/>
      <c r="AL3" s="1677"/>
      <c r="AM3" s="721"/>
      <c r="AN3" s="722">
        <v>2008</v>
      </c>
      <c r="AO3" s="723"/>
      <c r="AP3" s="721"/>
      <c r="AQ3" s="722">
        <v>2007</v>
      </c>
      <c r="AR3" s="723"/>
      <c r="AS3" s="1678">
        <v>2006</v>
      </c>
      <c r="AT3" s="1679"/>
      <c r="AU3" s="1680"/>
      <c r="AV3" s="1678">
        <v>2005</v>
      </c>
      <c r="AW3" s="1679"/>
      <c r="AX3" s="1680"/>
      <c r="AY3" s="1469"/>
      <c r="AZ3" s="1681">
        <v>2004</v>
      </c>
      <c r="BA3" s="1682"/>
      <c r="BB3" s="1683"/>
      <c r="BC3" s="1671">
        <v>2003</v>
      </c>
      <c r="BD3" s="1672"/>
      <c r="BE3" s="1673"/>
    </row>
    <row r="4" spans="2:57" ht="24.75" customHeight="1">
      <c r="B4" s="84" t="s">
        <v>2</v>
      </c>
      <c r="C4" s="1691" t="s">
        <v>159</v>
      </c>
      <c r="D4" s="1692"/>
      <c r="E4" s="1692"/>
      <c r="F4" s="1692"/>
      <c r="G4" s="1693"/>
      <c r="H4" s="1151" t="s">
        <v>209</v>
      </c>
      <c r="I4" s="1152" t="s">
        <v>4</v>
      </c>
      <c r="J4" s="1153" t="s">
        <v>5</v>
      </c>
      <c r="K4" s="1154" t="s">
        <v>210</v>
      </c>
      <c r="L4" s="1454" t="s">
        <v>4</v>
      </c>
      <c r="M4" s="1455" t="s">
        <v>5</v>
      </c>
      <c r="N4" s="1456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94"/>
      <c r="D5" s="1695"/>
      <c r="E5" s="1695"/>
      <c r="F5" s="1695"/>
      <c r="G5" s="1696"/>
      <c r="H5" s="1155" t="s">
        <v>543</v>
      </c>
      <c r="I5" s="1156" t="s">
        <v>8</v>
      </c>
      <c r="J5" s="1157" t="s">
        <v>9</v>
      </c>
      <c r="K5" s="1158" t="s">
        <v>212</v>
      </c>
      <c r="L5" s="1457" t="s">
        <v>8</v>
      </c>
      <c r="M5" s="1458" t="s">
        <v>9</v>
      </c>
      <c r="N5" s="1459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60" t="s">
        <v>10</v>
      </c>
      <c r="M6" s="1461" t="s">
        <v>214</v>
      </c>
      <c r="N6" s="1462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97" t="s">
        <v>11</v>
      </c>
      <c r="C7" s="1686"/>
      <c r="D7" s="1686"/>
      <c r="E7" s="1686"/>
      <c r="F7" s="1686"/>
      <c r="G7" s="1686"/>
      <c r="H7" s="1686"/>
      <c r="I7" s="1686"/>
      <c r="J7" s="1686"/>
      <c r="K7" s="1686"/>
      <c r="L7" s="1686"/>
      <c r="M7" s="1686"/>
      <c r="N7" s="1686"/>
      <c r="O7" s="1686"/>
      <c r="P7" s="1686"/>
      <c r="Q7" s="1686"/>
      <c r="R7" s="1686"/>
      <c r="S7" s="1686"/>
      <c r="T7" s="1686"/>
      <c r="U7" s="1686"/>
      <c r="V7" s="1686"/>
      <c r="W7" s="1687"/>
      <c r="X7" s="1686"/>
      <c r="Y7" s="1686"/>
      <c r="Z7" s="1686"/>
      <c r="AA7" s="1686"/>
      <c r="AB7" s="1686"/>
      <c r="AC7" s="1686"/>
      <c r="AD7" s="1686"/>
      <c r="AE7" s="1686"/>
      <c r="AF7" s="1687"/>
      <c r="AG7" s="1686"/>
      <c r="AH7" s="1686"/>
      <c r="AI7" s="1687"/>
      <c r="AJ7" s="1686"/>
      <c r="AK7" s="1686"/>
      <c r="AL7" s="1686"/>
      <c r="AM7" s="1686"/>
      <c r="AN7" s="1686"/>
      <c r="AO7" s="1686"/>
      <c r="AP7" s="1686"/>
      <c r="AQ7" s="1686"/>
      <c r="AR7" s="1687"/>
      <c r="AS7" s="1686"/>
      <c r="AT7" s="1686"/>
      <c r="AU7" s="1686"/>
      <c r="AV7" s="1686"/>
      <c r="AW7" s="1686"/>
      <c r="AX7" s="1687"/>
      <c r="AY7" s="1686"/>
      <c r="AZ7" s="1686"/>
      <c r="BA7" s="1686"/>
      <c r="BB7" s="1686"/>
      <c r="BC7" s="1686"/>
      <c r="BD7" s="1686"/>
      <c r="BE7" s="1687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3">
        <v>61.28</v>
      </c>
      <c r="M8" s="1463">
        <v>92.1</v>
      </c>
      <c r="N8" s="1463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1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4">
        <v>57.54</v>
      </c>
      <c r="M9" s="1464">
        <v>93.5</v>
      </c>
      <c r="N9" s="1464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2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4">
        <v>53.29</v>
      </c>
      <c r="M10" s="1464">
        <v>95.3</v>
      </c>
      <c r="N10" s="1464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2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4">
        <v>48.35</v>
      </c>
      <c r="M11" s="1464">
        <v>97</v>
      </c>
      <c r="N11" s="1464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2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4">
        <v>43.52</v>
      </c>
      <c r="M12" s="1464">
        <v>100</v>
      </c>
      <c r="N12" s="1464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2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4">
        <v>38.409999999999997</v>
      </c>
      <c r="M13" s="1464">
        <v>101.9</v>
      </c>
      <c r="N13" s="1464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2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5">
        <v>57.58</v>
      </c>
      <c r="M14" s="1465">
        <v>93.5</v>
      </c>
      <c r="N14" s="1465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3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90" t="s">
        <v>46</v>
      </c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5"/>
      <c r="X15" s="1684"/>
      <c r="Y15" s="1684"/>
      <c r="Z15" s="1684"/>
      <c r="AA15" s="1684"/>
      <c r="AB15" s="1684"/>
      <c r="AC15" s="1684"/>
      <c r="AD15" s="1684"/>
      <c r="AE15" s="1684"/>
      <c r="AF15" s="1685"/>
      <c r="AG15" s="1684"/>
      <c r="AH15" s="1684"/>
      <c r="AI15" s="1685"/>
      <c r="AJ15" s="1684"/>
      <c r="AK15" s="1684"/>
      <c r="AL15" s="1684"/>
      <c r="AM15" s="1684"/>
      <c r="AN15" s="1684"/>
      <c r="AO15" s="1684"/>
      <c r="AP15" s="1684"/>
      <c r="AQ15" s="1684"/>
      <c r="AR15" s="1685"/>
      <c r="AS15" s="1684"/>
      <c r="AT15" s="1684"/>
      <c r="AU15" s="1684"/>
      <c r="AV15" s="1684"/>
      <c r="AW15" s="1684"/>
      <c r="AX15" s="1685"/>
      <c r="AY15" s="1684"/>
      <c r="AZ15" s="1684"/>
      <c r="BA15" s="1684"/>
      <c r="BB15" s="1684"/>
      <c r="BC15" s="1684"/>
      <c r="BD15" s="1684"/>
      <c r="BE15" s="1685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3">
        <v>61.12</v>
      </c>
      <c r="M16" s="1463">
        <v>91.8</v>
      </c>
      <c r="N16" s="1463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1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4">
        <v>57.82</v>
      </c>
      <c r="M17" s="1464">
        <v>92.2</v>
      </c>
      <c r="N17" s="1464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2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4">
        <v>53.26</v>
      </c>
      <c r="M18" s="1464">
        <v>94.6</v>
      </c>
      <c r="N18" s="1464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2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4">
        <v>48.25</v>
      </c>
      <c r="M19" s="1464">
        <v>96</v>
      </c>
      <c r="N19" s="1464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2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4">
        <v>43.35</v>
      </c>
      <c r="M20" s="1464">
        <v>96.5</v>
      </c>
      <c r="N20" s="1464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2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4">
        <v>38.39</v>
      </c>
      <c r="M21" s="1464">
        <v>93.4</v>
      </c>
      <c r="N21" s="1464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2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5">
        <v>57.84</v>
      </c>
      <c r="M22" s="1465">
        <v>92.5</v>
      </c>
      <c r="N22" s="1465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3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90" t="s">
        <v>47</v>
      </c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4"/>
      <c r="W23" s="1685"/>
      <c r="X23" s="1684"/>
      <c r="Y23" s="1684"/>
      <c r="Z23" s="1684"/>
      <c r="AA23" s="1684"/>
      <c r="AB23" s="1684"/>
      <c r="AC23" s="1684"/>
      <c r="AD23" s="1684"/>
      <c r="AE23" s="1684"/>
      <c r="AF23" s="1685"/>
      <c r="AG23" s="1684"/>
      <c r="AH23" s="1684"/>
      <c r="AI23" s="1685"/>
      <c r="AJ23" s="1684"/>
      <c r="AK23" s="1684"/>
      <c r="AL23" s="1684"/>
      <c r="AM23" s="1684"/>
      <c r="AN23" s="1684"/>
      <c r="AO23" s="1684"/>
      <c r="AP23" s="1684"/>
      <c r="AQ23" s="1684"/>
      <c r="AR23" s="1685"/>
      <c r="AS23" s="1684"/>
      <c r="AT23" s="1684"/>
      <c r="AU23" s="1684"/>
      <c r="AV23" s="1684"/>
      <c r="AW23" s="1684"/>
      <c r="AX23" s="1685"/>
      <c r="AY23" s="1684"/>
      <c r="AZ23" s="1684"/>
      <c r="BA23" s="1684"/>
      <c r="BB23" s="1684"/>
      <c r="BC23" s="1684"/>
      <c r="BD23" s="1684"/>
      <c r="BE23" s="1685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3">
        <v>61.2</v>
      </c>
      <c r="M24" s="1463">
        <v>92.2</v>
      </c>
      <c r="N24" s="1463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1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4">
        <v>57.03</v>
      </c>
      <c r="M25" s="1464">
        <v>94.1</v>
      </c>
      <c r="N25" s="1464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2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4">
        <v>53.27</v>
      </c>
      <c r="M26" s="1464">
        <v>95.4</v>
      </c>
      <c r="N26" s="1464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2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4">
        <v>48.3</v>
      </c>
      <c r="M27" s="1464">
        <v>96.1</v>
      </c>
      <c r="N27" s="1464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2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4">
        <v>43.45</v>
      </c>
      <c r="M28" s="1464">
        <v>97.6</v>
      </c>
      <c r="N28" s="1464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2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4">
        <v>37.58</v>
      </c>
      <c r="M29" s="1464">
        <v>95.2</v>
      </c>
      <c r="N29" s="1464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2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5">
        <v>57.28</v>
      </c>
      <c r="M30" s="1465">
        <v>93.9</v>
      </c>
      <c r="N30" s="1465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3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90" t="s">
        <v>188</v>
      </c>
      <c r="C31" s="1684"/>
      <c r="D31" s="1684"/>
      <c r="E31" s="1684"/>
      <c r="F31" s="1684"/>
      <c r="G31" s="1684"/>
      <c r="H31" s="1688"/>
      <c r="I31" s="1688"/>
      <c r="J31" s="1688"/>
      <c r="K31" s="1688"/>
      <c r="L31" s="1688"/>
      <c r="M31" s="1688"/>
      <c r="N31" s="1688"/>
      <c r="O31" s="1688"/>
      <c r="P31" s="1688"/>
      <c r="Q31" s="1688"/>
      <c r="R31" s="1688"/>
      <c r="S31" s="1688"/>
      <c r="T31" s="1688"/>
      <c r="U31" s="1688"/>
      <c r="V31" s="1688"/>
      <c r="W31" s="1689"/>
      <c r="X31" s="1688"/>
      <c r="Y31" s="1688"/>
      <c r="Z31" s="1688"/>
      <c r="AA31" s="1688"/>
      <c r="AB31" s="1688"/>
      <c r="AC31" s="1688"/>
      <c r="AD31" s="1688"/>
      <c r="AE31" s="1688"/>
      <c r="AF31" s="1689"/>
      <c r="AG31" s="1688"/>
      <c r="AH31" s="1688"/>
      <c r="AI31" s="1689"/>
      <c r="AJ31" s="1688"/>
      <c r="AK31" s="1688"/>
      <c r="AL31" s="1688"/>
      <c r="AM31" s="1688"/>
      <c r="AN31" s="1688"/>
      <c r="AO31" s="1688"/>
      <c r="AP31" s="1688"/>
      <c r="AQ31" s="1688"/>
      <c r="AR31" s="1689"/>
      <c r="AS31" s="1688"/>
      <c r="AT31" s="1688"/>
      <c r="AU31" s="1688"/>
      <c r="AV31" s="1688"/>
      <c r="AW31" s="1688"/>
      <c r="AX31" s="1689"/>
      <c r="AY31" s="1688"/>
      <c r="AZ31" s="1688"/>
      <c r="BA31" s="1688"/>
      <c r="BB31" s="1688"/>
      <c r="BC31" s="1688"/>
      <c r="BD31" s="1688"/>
      <c r="BE31" s="1689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3">
        <v>61.27</v>
      </c>
      <c r="M32" s="1463">
        <v>92.6</v>
      </c>
      <c r="N32" s="1463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1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4">
        <v>57.79</v>
      </c>
      <c r="M33" s="1464">
        <v>93.8</v>
      </c>
      <c r="N33" s="1464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2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4">
        <v>53.14</v>
      </c>
      <c r="M34" s="1464">
        <v>95.5</v>
      </c>
      <c r="N34" s="1464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2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4">
        <v>48.09</v>
      </c>
      <c r="M35" s="1464">
        <v>97.2</v>
      </c>
      <c r="N35" s="1464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2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4">
        <v>43.26</v>
      </c>
      <c r="M36" s="1464">
        <v>99.6</v>
      </c>
      <c r="N36" s="1464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2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4">
        <v>37.25</v>
      </c>
      <c r="M37" s="1464">
        <v>97.3</v>
      </c>
      <c r="N37" s="1464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2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5">
        <v>57.78</v>
      </c>
      <c r="M38" s="1465">
        <v>93.8</v>
      </c>
      <c r="N38" s="1465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3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90" t="s">
        <v>48</v>
      </c>
      <c r="C39" s="1684"/>
      <c r="D39" s="1684"/>
      <c r="E39" s="1684"/>
      <c r="F39" s="1684"/>
      <c r="G39" s="1684"/>
      <c r="H39" s="1684"/>
      <c r="I39" s="1684"/>
      <c r="J39" s="1684"/>
      <c r="K39" s="1684"/>
      <c r="L39" s="1684"/>
      <c r="M39" s="1684"/>
      <c r="N39" s="1684"/>
      <c r="O39" s="1684"/>
      <c r="P39" s="1684"/>
      <c r="Q39" s="1684"/>
      <c r="R39" s="1684"/>
      <c r="S39" s="1684"/>
      <c r="T39" s="1684"/>
      <c r="U39" s="1684"/>
      <c r="V39" s="1684"/>
      <c r="W39" s="1685"/>
      <c r="X39" s="1684"/>
      <c r="Y39" s="1684"/>
      <c r="Z39" s="1684"/>
      <c r="AA39" s="1684"/>
      <c r="AB39" s="1684"/>
      <c r="AC39" s="1684"/>
      <c r="AD39" s="1684"/>
      <c r="AE39" s="1684"/>
      <c r="AF39" s="1685"/>
      <c r="AG39" s="1684"/>
      <c r="AH39" s="1684"/>
      <c r="AI39" s="1685"/>
      <c r="AJ39" s="1684"/>
      <c r="AK39" s="1684"/>
      <c r="AL39" s="1684"/>
      <c r="AM39" s="1684"/>
      <c r="AN39" s="1684"/>
      <c r="AO39" s="1684"/>
      <c r="AP39" s="1684"/>
      <c r="AQ39" s="1684"/>
      <c r="AR39" s="1685"/>
      <c r="AS39" s="1684"/>
      <c r="AT39" s="1684"/>
      <c r="AU39" s="1684"/>
      <c r="AV39" s="1684"/>
      <c r="AW39" s="1684"/>
      <c r="AX39" s="1685"/>
      <c r="AY39" s="1684"/>
      <c r="AZ39" s="1684"/>
      <c r="BA39" s="1684"/>
      <c r="BB39" s="1684"/>
      <c r="BC39" s="1684"/>
      <c r="BD39" s="1684"/>
      <c r="BE39" s="1685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3">
        <v>61.45</v>
      </c>
      <c r="M40" s="1463">
        <v>91.9</v>
      </c>
      <c r="N40" s="1463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1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4">
        <v>57.83</v>
      </c>
      <c r="M41" s="1464">
        <v>93.7</v>
      </c>
      <c r="N41" s="1464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2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4">
        <v>53.4</v>
      </c>
      <c r="M42" s="1464">
        <v>95.4</v>
      </c>
      <c r="N42" s="1464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2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4">
        <v>48.53</v>
      </c>
      <c r="M43" s="1464">
        <v>98</v>
      </c>
      <c r="N43" s="1464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2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4">
        <v>43.69</v>
      </c>
      <c r="M44" s="1464">
        <v>102.6</v>
      </c>
      <c r="N44" s="1464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2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4">
        <v>38.75</v>
      </c>
      <c r="M45" s="1464">
        <v>104.7</v>
      </c>
      <c r="N45" s="1464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2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5">
        <v>57.67</v>
      </c>
      <c r="M46" s="1465">
        <v>93.7</v>
      </c>
      <c r="N46" s="1465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3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M30" sqref="M3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0" t="s">
        <v>145</v>
      </c>
      <c r="C1" s="1720"/>
      <c r="D1" s="1720"/>
      <c r="E1" s="1720"/>
      <c r="F1" s="370" t="str">
        <f>SKUP_SEUROP_tyg!J1</f>
        <v xml:space="preserve"> 01.04.2019 - 07.04.2019 r. </v>
      </c>
      <c r="G1" s="370"/>
      <c r="I1" s="37"/>
    </row>
    <row r="2" spans="1:20" ht="18" customHeight="1">
      <c r="A2" s="11"/>
      <c r="B2" s="1450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28" t="s">
        <v>3</v>
      </c>
      <c r="D5" s="1729"/>
      <c r="E5" s="1721" t="s">
        <v>540</v>
      </c>
      <c r="F5" s="37"/>
      <c r="G5" s="37"/>
      <c r="H5" s="37"/>
      <c r="I5" s="37"/>
      <c r="K5" s="1239"/>
    </row>
    <row r="6" spans="1:20" ht="27" customHeight="1" thickBot="1">
      <c r="A6" s="2"/>
      <c r="B6" s="967"/>
      <c r="C6" s="32" t="s">
        <v>607</v>
      </c>
      <c r="D6" s="32" t="s">
        <v>608</v>
      </c>
      <c r="E6" s="1722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7896.8289999999997</v>
      </c>
      <c r="D8" s="969">
        <v>7023.9920000000002</v>
      </c>
      <c r="E8" s="970">
        <v>12.426509027914603</v>
      </c>
      <c r="F8" s="37"/>
      <c r="G8" s="37"/>
      <c r="H8" s="971"/>
      <c r="I8" s="37"/>
      <c r="J8" s="1240"/>
      <c r="K8" s="1240"/>
      <c r="L8" s="1240"/>
      <c r="M8" s="1240"/>
    </row>
    <row r="9" spans="1:20" ht="20.100000000000001" customHeight="1">
      <c r="A9" s="2"/>
      <c r="B9" s="972" t="s">
        <v>140</v>
      </c>
      <c r="C9" s="121">
        <v>7743.8310000000001</v>
      </c>
      <c r="D9" s="121">
        <v>7110.451</v>
      </c>
      <c r="E9" s="93">
        <v>8.9077331381652183</v>
      </c>
      <c r="F9" s="37"/>
      <c r="G9" s="37"/>
      <c r="H9" s="37"/>
      <c r="I9" s="37"/>
      <c r="J9" s="1241"/>
      <c r="K9" s="1242"/>
      <c r="L9"/>
      <c r="M9"/>
    </row>
    <row r="10" spans="1:20" ht="20.100000000000001" customHeight="1">
      <c r="A10" s="2"/>
      <c r="B10" s="972" t="s">
        <v>141</v>
      </c>
      <c r="C10" s="121">
        <v>7757.375</v>
      </c>
      <c r="D10" s="121">
        <v>7715.5439999999999</v>
      </c>
      <c r="E10" s="93">
        <v>0.54216527052402441</v>
      </c>
      <c r="F10" s="37"/>
      <c r="G10" s="37"/>
      <c r="H10" s="82"/>
      <c r="I10" s="37"/>
      <c r="J10" s="1243"/>
      <c r="K10" s="1244"/>
      <c r="L10"/>
      <c r="M10"/>
    </row>
    <row r="11" spans="1:20" ht="20.100000000000001" customHeight="1">
      <c r="A11" s="2"/>
      <c r="B11" s="972" t="s">
        <v>142</v>
      </c>
      <c r="C11" s="121">
        <v>8359.6919999999991</v>
      </c>
      <c r="D11" s="121">
        <v>7331.3950000000004</v>
      </c>
      <c r="E11" s="93">
        <v>14.025939128910645</v>
      </c>
      <c r="F11" s="37"/>
      <c r="G11" s="37"/>
      <c r="H11" s="82"/>
      <c r="I11" s="37"/>
      <c r="J11" s="1245"/>
      <c r="K11" s="1246"/>
      <c r="L11"/>
      <c r="M11"/>
    </row>
    <row r="12" spans="1:20" ht="20.100000000000001" customHeight="1" thickBot="1">
      <c r="A12" s="2"/>
      <c r="B12" s="973" t="s">
        <v>143</v>
      </c>
      <c r="C12" s="122">
        <v>7817.5469999999996</v>
      </c>
      <c r="D12" s="122">
        <v>6934.8620000000001</v>
      </c>
      <c r="E12" s="94">
        <v>12.728227324494698</v>
      </c>
      <c r="F12" s="37"/>
      <c r="G12" s="37"/>
      <c r="H12" s="37"/>
      <c r="I12" s="37"/>
      <c r="J12" s="1247"/>
      <c r="K12" s="1248"/>
      <c r="L12"/>
      <c r="M12"/>
    </row>
    <row r="13" spans="1:20">
      <c r="B13" s="13"/>
      <c r="H13" s="37"/>
      <c r="I13" s="37"/>
      <c r="J13" s="1249"/>
      <c r="K13" s="1250"/>
      <c r="L13"/>
      <c r="M13"/>
    </row>
    <row r="14" spans="1:20">
      <c r="B14" s="13"/>
      <c r="H14" s="37"/>
      <c r="I14" s="37"/>
      <c r="J14" s="1251"/>
      <c r="K14" s="1250"/>
      <c r="L14"/>
      <c r="M14"/>
    </row>
    <row r="15" spans="1:20" ht="15.75">
      <c r="B15" s="1716" t="s">
        <v>297</v>
      </c>
      <c r="C15" s="1716"/>
      <c r="D15" s="1716"/>
      <c r="E15" s="1716"/>
      <c r="F15" s="1716"/>
      <c r="G15" s="1716"/>
      <c r="H15" s="37"/>
      <c r="I15" s="37"/>
      <c r="J15" s="1251"/>
      <c r="K15" s="1250"/>
      <c r="L15"/>
      <c r="M15"/>
    </row>
    <row r="16" spans="1:20" ht="18">
      <c r="B16" s="1450"/>
      <c r="C16" s="1091"/>
      <c r="D16" s="1091"/>
      <c r="E16" s="1091"/>
      <c r="F16" s="1091"/>
      <c r="G16" s="838"/>
      <c r="H16" s="37"/>
      <c r="I16" s="37"/>
      <c r="J16" s="1252"/>
      <c r="K16" s="1250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2"/>
      <c r="K17" s="125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3" t="s">
        <v>609</v>
      </c>
      <c r="C18" s="1724"/>
      <c r="D18" s="1724"/>
      <c r="E18" s="1725"/>
      <c r="F18" s="1"/>
      <c r="G18" s="1"/>
      <c r="H18" s="1"/>
      <c r="I18" s="1"/>
      <c r="J18" s="1251"/>
      <c r="K18" s="125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6" t="s">
        <v>45</v>
      </c>
      <c r="C19" s="1698" t="s">
        <v>159</v>
      </c>
      <c r="D19" s="1699"/>
      <c r="E19" s="515" t="s">
        <v>610</v>
      </c>
      <c r="F19" s="1"/>
      <c r="G19" s="1"/>
      <c r="H19" s="1"/>
      <c r="I19" s="1"/>
      <c r="J19" s="1251"/>
      <c r="K19" s="1251"/>
      <c r="L19" s="1251"/>
      <c r="M19" s="125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7">
        <v>0</v>
      </c>
      <c r="C20" s="516" t="s">
        <v>607</v>
      </c>
      <c r="D20" s="517" t="s">
        <v>611</v>
      </c>
      <c r="E20" s="381" t="s">
        <v>18</v>
      </c>
      <c r="F20" s="1"/>
      <c r="G20" s="1"/>
      <c r="H20" s="1"/>
      <c r="I20" s="1"/>
      <c r="J20" s="1251"/>
      <c r="K20" s="1251"/>
      <c r="L20" s="1251"/>
      <c r="M20" s="125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7896.8289999999997</v>
      </c>
      <c r="D21" s="520">
        <v>6705.3130000000001</v>
      </c>
      <c r="E21" s="521">
        <v>17.769729765038552</v>
      </c>
      <c r="F21" s="1"/>
      <c r="G21" s="1"/>
      <c r="H21" s="1"/>
      <c r="I21" s="1"/>
      <c r="J21" s="1251"/>
      <c r="K21" s="1251"/>
      <c r="L21" s="1251"/>
      <c r="M21" s="1251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7743.8310000000001</v>
      </c>
      <c r="D22" s="524">
        <v>6686.9120000000003</v>
      </c>
      <c r="E22" s="525">
        <v>15.805785989108273</v>
      </c>
      <c r="F22" s="1"/>
      <c r="G22" s="1"/>
      <c r="H22" s="1"/>
      <c r="I22" s="1"/>
      <c r="J22" s="1251"/>
      <c r="K22" s="1251"/>
      <c r="L22" s="1251"/>
      <c r="M22" s="1251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7757.375</v>
      </c>
      <c r="D23" s="528">
        <v>8131.8519999999999</v>
      </c>
      <c r="E23" s="529">
        <v>-4.6050641354515536</v>
      </c>
      <c r="F23" s="1"/>
      <c r="G23" s="1"/>
      <c r="H23" s="1"/>
      <c r="I23" s="1"/>
      <c r="J23" s="1251"/>
      <c r="K23" s="1251"/>
      <c r="L23" s="1251"/>
      <c r="M23" s="1251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8359.6919999999991</v>
      </c>
      <c r="D24" s="528">
        <v>6980.8680000000004</v>
      </c>
      <c r="E24" s="529">
        <v>19.751469301525233</v>
      </c>
      <c r="F24" s="1"/>
      <c r="G24" s="1"/>
      <c r="H24" s="1"/>
      <c r="I24" s="1"/>
      <c r="J24" s="1251"/>
      <c r="K24" s="1251"/>
      <c r="L24" s="1251"/>
      <c r="M24" s="125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7817.5469999999996</v>
      </c>
      <c r="D25" s="533">
        <v>6643.9110000000001</v>
      </c>
      <c r="E25" s="534">
        <v>17.664836268878368</v>
      </c>
      <c r="F25" s="1"/>
      <c r="G25" s="1"/>
      <c r="H25" s="1"/>
      <c r="I25" s="1"/>
      <c r="J25" s="1251"/>
      <c r="K25" s="1251"/>
      <c r="L25" s="1251"/>
      <c r="M25" s="125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1"/>
      <c r="K26" s="1251"/>
      <c r="L26" s="1251"/>
      <c r="M26" s="125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1"/>
      <c r="K27" s="1251"/>
      <c r="L27" s="1251"/>
      <c r="M27" s="125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1"/>
      <c r="K28" s="1251"/>
      <c r="L28" s="1251"/>
      <c r="M28" s="1251"/>
      <c r="N28" s="1"/>
      <c r="O28" s="1"/>
      <c r="P28" s="1"/>
      <c r="Q28" s="1"/>
      <c r="R28" s="1"/>
      <c r="S28" s="1"/>
      <c r="T28" s="1"/>
    </row>
    <row r="29" spans="2:20" ht="15.75">
      <c r="B29" s="836" t="s">
        <v>374</v>
      </c>
      <c r="C29" s="837"/>
      <c r="D29" s="294"/>
      <c r="E29" s="294"/>
      <c r="F29" s="291"/>
      <c r="G29" s="291"/>
      <c r="H29" s="1"/>
      <c r="I29" s="1"/>
      <c r="J29" s="1251"/>
      <c r="K29" s="1251"/>
      <c r="L29" s="1251"/>
      <c r="M29" s="1251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1"/>
      <c r="K30" s="1251"/>
      <c r="L30" s="1251"/>
      <c r="M30" s="1251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1"/>
      <c r="K31" s="1251"/>
      <c r="L31" s="1251"/>
      <c r="M31" s="1251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1"/>
      <c r="K32" s="1251"/>
      <c r="L32" s="1251"/>
      <c r="M32" s="1251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1"/>
      <c r="K33" s="1251"/>
      <c r="L33" s="1251"/>
      <c r="M33" s="1251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1"/>
      <c r="K34" s="1251"/>
      <c r="L34" s="1251"/>
      <c r="M34" s="125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1"/>
      <c r="K35" s="1251"/>
      <c r="L35" s="1251"/>
      <c r="M35" s="125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1"/>
      <c r="K36" s="1251"/>
      <c r="L36" s="1251"/>
      <c r="M36" s="125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1"/>
      <c r="K37" s="1251"/>
      <c r="L37" s="1251"/>
      <c r="M37" s="125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1"/>
      <c r="K38" s="1251"/>
      <c r="L38" s="1251"/>
      <c r="M38" s="125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1"/>
      <c r="K39" s="1251"/>
      <c r="L39" s="1251"/>
      <c r="M39" s="125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1"/>
      <c r="K40" s="1251"/>
      <c r="L40" s="1251"/>
      <c r="M40" s="125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1"/>
      <c r="K41" s="1251"/>
      <c r="L41" s="1251"/>
      <c r="M41" s="125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1"/>
      <c r="K42" s="1251"/>
      <c r="L42" s="1251"/>
      <c r="M42" s="125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1"/>
      <c r="K43" s="1251"/>
      <c r="L43" s="1251"/>
      <c r="M43" s="125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1"/>
      <c r="K44" s="1251"/>
      <c r="L44" s="1251"/>
      <c r="M44" s="125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1"/>
      <c r="K45" s="1251"/>
      <c r="L45" s="1251"/>
      <c r="M45" s="125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1"/>
      <c r="K46" s="1251"/>
      <c r="L46" s="1251"/>
      <c r="M46" s="125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1"/>
      <c r="K47" s="1251"/>
      <c r="L47" s="1251"/>
      <c r="M47" s="125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1"/>
      <c r="K48" s="1251"/>
      <c r="L48" s="1251"/>
      <c r="M48" s="125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1"/>
      <c r="K49" s="1251"/>
      <c r="L49" s="1251"/>
      <c r="M49" s="125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1"/>
      <c r="K50" s="1251"/>
      <c r="L50" s="1251"/>
      <c r="M50" s="125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1"/>
      <c r="K51" s="1251"/>
      <c r="L51" s="1251"/>
      <c r="M51" s="125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1"/>
      <c r="K52" s="1251"/>
      <c r="L52" s="1251"/>
      <c r="M52" s="125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1"/>
      <c r="K53" s="1251"/>
      <c r="L53" s="1251"/>
      <c r="M53" s="125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1"/>
      <c r="K54" s="1251"/>
      <c r="L54" s="1251"/>
      <c r="M54" s="125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1"/>
      <c r="K55" s="1251"/>
      <c r="L55" s="1251"/>
      <c r="M55" s="125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6" zoomScaleNormal="100" workbookViewId="0">
      <selection activeCell="G41" sqref="G40:G4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32" t="s">
        <v>146</v>
      </c>
      <c r="C1" s="1732"/>
      <c r="D1" s="1732"/>
      <c r="E1" s="1732"/>
      <c r="F1" s="832" t="str">
        <f>SKUP_SEUROP_tyg!J1</f>
        <v xml:space="preserve"> 01.04.2019 - 07.04.2019 r. </v>
      </c>
      <c r="G1" s="1404"/>
    </row>
    <row r="2" spans="2:7" ht="16.5" customHeight="1">
      <c r="B2" s="1450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3" t="s">
        <v>20</v>
      </c>
      <c r="C5" s="1730" t="s">
        <v>159</v>
      </c>
      <c r="D5" s="1731"/>
      <c r="E5" s="908" t="s">
        <v>541</v>
      </c>
      <c r="F5" s="23"/>
    </row>
    <row r="6" spans="2:7" ht="19.5" customHeight="1" thickBot="1">
      <c r="B6" s="1734"/>
      <c r="C6" s="266" t="s">
        <v>607</v>
      </c>
      <c r="D6" s="266" t="s">
        <v>608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12317.925999999999</v>
      </c>
      <c r="D8" s="121">
        <v>12060.445</v>
      </c>
      <c r="E8" s="83">
        <v>2.1349212238851867</v>
      </c>
      <c r="F8" s="23"/>
    </row>
    <row r="9" spans="2:7" ht="16.5" customHeight="1">
      <c r="B9" s="140" t="s">
        <v>22</v>
      </c>
      <c r="C9" s="121">
        <v>17681.758000000002</v>
      </c>
      <c r="D9" s="121">
        <v>17128.728999999999</v>
      </c>
      <c r="E9" s="83">
        <v>3.2286633760158288</v>
      </c>
      <c r="F9" s="23"/>
    </row>
    <row r="10" spans="2:7" ht="16.5" customHeight="1" thickBot="1">
      <c r="B10" s="140" t="s">
        <v>23</v>
      </c>
      <c r="C10" s="121">
        <v>11209.478999999999</v>
      </c>
      <c r="D10" s="121">
        <v>10116.902</v>
      </c>
      <c r="E10" s="83">
        <v>10.799521434526097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10801.123</v>
      </c>
      <c r="D12" s="121">
        <v>10118.86</v>
      </c>
      <c r="E12" s="141">
        <v>6.7424887783801637</v>
      </c>
    </row>
    <row r="13" spans="2:7" ht="16.5" customHeight="1">
      <c r="B13" s="140" t="s">
        <v>22</v>
      </c>
      <c r="C13" s="121">
        <v>20438.648000000001</v>
      </c>
      <c r="D13" s="121">
        <v>19520.735000000001</v>
      </c>
      <c r="E13" s="141">
        <v>4.7022460988277359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29"/>
    </row>
    <row r="20" spans="2:8" ht="16.5" customHeight="1">
      <c r="B20" s="140" t="s">
        <v>21</v>
      </c>
      <c r="C20" s="121">
        <v>12595.173000000001</v>
      </c>
      <c r="D20" s="121">
        <v>11945.806</v>
      </c>
      <c r="E20" s="141">
        <v>5.4359412834931371</v>
      </c>
    </row>
    <row r="21" spans="2:8" ht="16.5" customHeight="1">
      <c r="B21" s="142" t="s">
        <v>22</v>
      </c>
      <c r="C21" s="121">
        <v>18921.39</v>
      </c>
      <c r="D21" s="121">
        <v>17371.743999999999</v>
      </c>
      <c r="E21" s="141">
        <v>8.9204975620179567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29"/>
    </row>
    <row r="24" spans="2:8" ht="16.5" customHeight="1">
      <c r="B24" s="140" t="s">
        <v>21</v>
      </c>
      <c r="C24" s="121">
        <v>12691.743</v>
      </c>
      <c r="D24" s="121">
        <v>12656.084000000001</v>
      </c>
      <c r="E24" s="141">
        <v>0.28175381895379048</v>
      </c>
    </row>
    <row r="25" spans="2:8" ht="16.5" customHeight="1">
      <c r="B25" s="142" t="s">
        <v>22</v>
      </c>
      <c r="C25" s="121">
        <v>17623.3</v>
      </c>
      <c r="D25" s="121">
        <v>19251.974999999999</v>
      </c>
      <c r="E25" s="141">
        <v>-8.4597813990512627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29"/>
    </row>
    <row r="28" spans="2:8" ht="16.5" customHeight="1">
      <c r="B28" s="140" t="s">
        <v>21</v>
      </c>
      <c r="C28" s="121">
        <v>12555.083000000001</v>
      </c>
      <c r="D28" s="121">
        <v>12110.369000000001</v>
      </c>
      <c r="E28" s="141">
        <v>3.6721754721098914</v>
      </c>
    </row>
    <row r="29" spans="2:8" ht="16.5" customHeight="1">
      <c r="B29" s="142" t="s">
        <v>22</v>
      </c>
      <c r="C29" s="121">
        <v>22854.198</v>
      </c>
      <c r="D29" s="121">
        <v>19881.599999999999</v>
      </c>
      <c r="E29" s="141">
        <v>14.951502897151144</v>
      </c>
    </row>
    <row r="30" spans="2:8" ht="16.5" customHeight="1" thickBot="1">
      <c r="B30" s="142" t="s">
        <v>23</v>
      </c>
      <c r="C30" s="121">
        <v>11298.913</v>
      </c>
      <c r="D30" s="121">
        <v>10374.761</v>
      </c>
      <c r="E30" s="141">
        <v>8.9076943555615404</v>
      </c>
    </row>
    <row r="31" spans="2:8" ht="16.5" customHeight="1">
      <c r="B31" s="7" t="s">
        <v>29</v>
      </c>
      <c r="C31" s="66"/>
      <c r="D31" s="66"/>
      <c r="E31" s="929"/>
    </row>
    <row r="32" spans="2:8" ht="16.5" customHeight="1">
      <c r="B32" s="140" t="s">
        <v>21</v>
      </c>
      <c r="C32" s="121">
        <v>12289.839</v>
      </c>
      <c r="D32" s="121">
        <v>11399.235000000001</v>
      </c>
      <c r="E32" s="141">
        <v>7.8128400721627314</v>
      </c>
    </row>
    <row r="33" spans="1:6" ht="16.5" customHeight="1">
      <c r="B33" s="142" t="s">
        <v>22</v>
      </c>
      <c r="C33" s="121">
        <v>17282.629000000001</v>
      </c>
      <c r="D33" s="121">
        <v>17989.703000000001</v>
      </c>
      <c r="E33" s="141">
        <v>-3.9304373173920686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13072.796</v>
      </c>
      <c r="D36" s="121">
        <v>12134.056</v>
      </c>
      <c r="E36" s="141">
        <v>7.7364073480458613</v>
      </c>
    </row>
    <row r="37" spans="1:6" ht="16.5" customHeight="1">
      <c r="B37" s="140" t="s">
        <v>22</v>
      </c>
      <c r="C37" s="121">
        <v>16068.529</v>
      </c>
      <c r="D37" s="121">
        <v>14433.634</v>
      </c>
      <c r="E37" s="141">
        <v>11.326981133095106</v>
      </c>
    </row>
    <row r="38" spans="1:6" ht="16.5" customHeight="1" thickBot="1">
      <c r="B38" s="140" t="s">
        <v>23</v>
      </c>
      <c r="C38" s="121">
        <v>11131.38</v>
      </c>
      <c r="D38" s="121">
        <v>9665.2849999999999</v>
      </c>
      <c r="E38" s="141">
        <v>15.168668073419452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12007.696</v>
      </c>
      <c r="D40" s="121">
        <v>11970.127</v>
      </c>
      <c r="E40" s="141">
        <v>0.3138563191518311</v>
      </c>
    </row>
    <row r="41" spans="1:6" ht="16.5" customHeight="1">
      <c r="B41" s="140" t="s">
        <v>22</v>
      </c>
      <c r="C41" s="121">
        <v>16017.989</v>
      </c>
      <c r="D41" s="121">
        <v>16183.201999999999</v>
      </c>
      <c r="E41" s="141">
        <v>-1.0208919100187945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396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H15" sqref="H15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9" t="s">
        <v>183</v>
      </c>
      <c r="C1" s="1739"/>
      <c r="D1" s="1739"/>
      <c r="E1" s="1739"/>
      <c r="F1" s="1739"/>
      <c r="G1" s="370" t="str">
        <f>SKUP_SEUROP_tyg!J1</f>
        <v xml:space="preserve"> 01.04.2019 - 07.04.2019 r. </v>
      </c>
      <c r="I1" s="1450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6" t="s">
        <v>455</v>
      </c>
      <c r="C3" s="264" t="s">
        <v>0</v>
      </c>
      <c r="D3" s="265">
        <v>43562</v>
      </c>
      <c r="E3" s="266">
        <v>43555</v>
      </c>
      <c r="F3" s="267" t="s">
        <v>542</v>
      </c>
      <c r="G3" s="22"/>
      <c r="H3" s="488" t="s">
        <v>286</v>
      </c>
    </row>
    <row r="4" spans="1:13" ht="24.95" customHeight="1">
      <c r="B4" s="1737"/>
      <c r="C4" s="268" t="s">
        <v>66</v>
      </c>
      <c r="D4" s="269">
        <v>126</v>
      </c>
      <c r="E4" s="270">
        <v>120</v>
      </c>
      <c r="F4" s="271">
        <v>5</v>
      </c>
      <c r="G4" s="107"/>
      <c r="H4" s="489"/>
    </row>
    <row r="5" spans="1:13" ht="24.95" customHeight="1">
      <c r="B5" s="1737"/>
      <c r="C5" s="272" t="s">
        <v>67</v>
      </c>
      <c r="D5" s="273">
        <v>233</v>
      </c>
      <c r="E5" s="274">
        <v>210</v>
      </c>
      <c r="F5" s="275">
        <v>10.952380952380953</v>
      </c>
      <c r="G5" s="22"/>
      <c r="H5" s="1" t="s">
        <v>372</v>
      </c>
      <c r="I5" s="22"/>
      <c r="J5" s="22"/>
      <c r="K5" s="22"/>
      <c r="L5" s="22"/>
      <c r="M5" s="22"/>
    </row>
    <row r="6" spans="1:13" ht="24.95" customHeight="1">
      <c r="B6" s="1737"/>
      <c r="C6" s="276" t="s">
        <v>68</v>
      </c>
      <c r="D6" s="277">
        <v>177.14</v>
      </c>
      <c r="E6" s="278">
        <v>168.11</v>
      </c>
      <c r="F6" s="279">
        <v>5.3714829575872773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7"/>
      <c r="C7" s="272" t="s">
        <v>91</v>
      </c>
      <c r="D7" s="280">
        <v>455</v>
      </c>
      <c r="E7" s="281">
        <v>455</v>
      </c>
      <c r="F7" s="275">
        <v>0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7"/>
      <c r="C8" s="272" t="s">
        <v>92</v>
      </c>
      <c r="D8" s="280">
        <v>343</v>
      </c>
      <c r="E8" s="281">
        <v>328</v>
      </c>
      <c r="F8" s="275">
        <v>4.5731707317073171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8"/>
      <c r="C9" s="282" t="s">
        <v>93</v>
      </c>
      <c r="D9" s="283">
        <v>2.5499999999999998</v>
      </c>
      <c r="E9" s="284">
        <v>2.46</v>
      </c>
      <c r="F9" s="285">
        <v>3.658536585365848</v>
      </c>
      <c r="G9" s="22"/>
      <c r="H9" s="1" t="s">
        <v>573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5" t="s">
        <v>94</v>
      </c>
      <c r="C11" s="1735"/>
      <c r="D11" s="1735"/>
      <c r="E11" s="1735"/>
      <c r="F11" s="1735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40" t="s">
        <v>297</v>
      </c>
      <c r="C16" s="1740">
        <v>0</v>
      </c>
      <c r="D16" s="1740">
        <v>0</v>
      </c>
      <c r="E16" s="1740">
        <v>0</v>
      </c>
      <c r="F16" s="1741">
        <v>0</v>
      </c>
    </row>
    <row r="17" spans="2:6" ht="29.25" thickBot="1">
      <c r="B17" s="1736" t="s">
        <v>572</v>
      </c>
      <c r="C17" s="492" t="s">
        <v>0</v>
      </c>
      <c r="D17" s="493">
        <v>43562</v>
      </c>
      <c r="E17" s="494">
        <v>43198</v>
      </c>
      <c r="F17" s="495" t="s">
        <v>307</v>
      </c>
    </row>
    <row r="18" spans="2:6" ht="20.25" customHeight="1">
      <c r="B18" s="1737">
        <v>0</v>
      </c>
      <c r="C18" s="496" t="s">
        <v>66</v>
      </c>
      <c r="D18" s="497">
        <v>126</v>
      </c>
      <c r="E18" s="498">
        <v>160</v>
      </c>
      <c r="F18" s="499">
        <v>-21.25</v>
      </c>
    </row>
    <row r="19" spans="2:6" ht="20.25" customHeight="1">
      <c r="B19" s="1737">
        <v>0</v>
      </c>
      <c r="C19" s="500" t="s">
        <v>67</v>
      </c>
      <c r="D19" s="501">
        <v>233</v>
      </c>
      <c r="E19" s="502">
        <v>240</v>
      </c>
      <c r="F19" s="499">
        <v>-2.9166666666666665</v>
      </c>
    </row>
    <row r="20" spans="2:6" ht="20.25" customHeight="1">
      <c r="B20" s="1737">
        <v>0</v>
      </c>
      <c r="C20" s="503" t="s">
        <v>68</v>
      </c>
      <c r="D20" s="504">
        <v>177.14</v>
      </c>
      <c r="E20" s="505">
        <v>195.71</v>
      </c>
      <c r="F20" s="506">
        <v>-9.4885289458893372</v>
      </c>
    </row>
    <row r="21" spans="2:6" ht="20.25" customHeight="1">
      <c r="B21" s="1737">
        <v>0</v>
      </c>
      <c r="C21" s="507" t="s">
        <v>308</v>
      </c>
      <c r="D21" s="508">
        <v>455</v>
      </c>
      <c r="E21" s="509">
        <v>450</v>
      </c>
      <c r="F21" s="510">
        <v>1.1111111111111112</v>
      </c>
    </row>
    <row r="22" spans="2:6" ht="20.25" customHeight="1">
      <c r="B22" s="1737">
        <v>0</v>
      </c>
      <c r="C22" s="500" t="s">
        <v>309</v>
      </c>
      <c r="D22" s="508">
        <v>343</v>
      </c>
      <c r="E22" s="509">
        <v>341</v>
      </c>
      <c r="F22" s="510">
        <v>0.5865102639296188</v>
      </c>
    </row>
    <row r="23" spans="2:6" ht="20.25" customHeight="1" thickBot="1">
      <c r="B23" s="1738">
        <v>0</v>
      </c>
      <c r="C23" s="511" t="s">
        <v>306</v>
      </c>
      <c r="D23" s="512">
        <v>2.5499999999999998</v>
      </c>
      <c r="E23" s="513">
        <v>2.69</v>
      </c>
      <c r="F23" s="514">
        <v>-5.2044609665427561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1"/>
  <sheetViews>
    <sheetView topLeftCell="A18" zoomScaleNormal="100" workbookViewId="0">
      <selection activeCell="G52" sqref="G5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42" t="s">
        <v>184</v>
      </c>
      <c r="C1" s="1742"/>
      <c r="D1" s="1742"/>
      <c r="E1" s="1742"/>
      <c r="F1" s="1742"/>
      <c r="G1" s="370" t="str">
        <f>SKUP_SEUROP_tyg!J1</f>
        <v xml:space="preserve"> 01.04.2019 - 07.04.2019 r. </v>
      </c>
      <c r="H1" s="370"/>
      <c r="I1" s="1450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69" t="s">
        <v>65</v>
      </c>
      <c r="C4" s="300" t="s">
        <v>88</v>
      </c>
      <c r="D4" s="1670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592</v>
      </c>
      <c r="C6" s="91"/>
      <c r="D6" s="195"/>
      <c r="E6" s="195"/>
      <c r="F6" s="92"/>
    </row>
    <row r="7" spans="1:18" ht="15.75">
      <c r="B7" s="88" t="s">
        <v>455</v>
      </c>
      <c r="C7" s="91">
        <v>233</v>
      </c>
      <c r="D7" s="195">
        <v>60</v>
      </c>
      <c r="E7" s="195">
        <v>30</v>
      </c>
      <c r="F7" s="92">
        <v>3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3" t="s">
        <v>284</v>
      </c>
      <c r="I8" s="1744"/>
      <c r="J8" s="1744"/>
      <c r="K8" s="1744"/>
      <c r="L8" s="1744"/>
      <c r="M8" s="1744"/>
      <c r="N8" s="1744"/>
      <c r="O8" s="1744"/>
      <c r="P8" s="1744"/>
      <c r="Q8" s="1744"/>
      <c r="R8" s="1744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578</v>
      </c>
      <c r="C10" s="91"/>
      <c r="D10" s="195"/>
      <c r="E10" s="195"/>
      <c r="F10" s="92"/>
    </row>
    <row r="11" spans="1:18">
      <c r="B11" s="148" t="s">
        <v>455</v>
      </c>
      <c r="C11" s="149">
        <v>210</v>
      </c>
      <c r="D11" s="196">
        <v>100</v>
      </c>
      <c r="E11" s="196">
        <v>60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54</v>
      </c>
      <c r="C13" s="91"/>
      <c r="D13" s="195"/>
      <c r="E13" s="195"/>
      <c r="F13" s="92"/>
    </row>
    <row r="14" spans="1:18">
      <c r="B14" s="148" t="s">
        <v>532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455</v>
      </c>
      <c r="C15" s="149">
        <v>200</v>
      </c>
      <c r="D15" s="196">
        <v>25</v>
      </c>
      <c r="E15" s="196">
        <v>15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552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455</v>
      </c>
      <c r="C19" s="149" t="s">
        <v>293</v>
      </c>
      <c r="D19" s="196">
        <v>0</v>
      </c>
      <c r="E19" s="196">
        <v>0</v>
      </c>
      <c r="F19" s="150">
        <v>2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56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278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455</v>
      </c>
      <c r="C23" s="91">
        <v>156</v>
      </c>
      <c r="D23" s="195">
        <v>110</v>
      </c>
      <c r="E23" s="195">
        <v>110</v>
      </c>
      <c r="F23" s="92">
        <v>3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256</v>
      </c>
      <c r="C26" s="91"/>
      <c r="D26" s="195"/>
      <c r="E26" s="195"/>
      <c r="F26" s="92"/>
    </row>
    <row r="27" spans="2:12">
      <c r="B27" s="88" t="s">
        <v>455</v>
      </c>
      <c r="C27" s="91">
        <v>126</v>
      </c>
      <c r="D27" s="195">
        <v>50</v>
      </c>
      <c r="E27" s="195">
        <v>50</v>
      </c>
      <c r="F27" s="92">
        <v>3</v>
      </c>
    </row>
    <row r="28" spans="2:12">
      <c r="B28" s="148"/>
      <c r="C28" s="149"/>
      <c r="D28" s="196"/>
      <c r="E28" s="196"/>
      <c r="F28" s="150"/>
    </row>
    <row r="29" spans="2:12">
      <c r="B29" s="88" t="s">
        <v>60</v>
      </c>
      <c r="C29" s="91"/>
      <c r="D29" s="195"/>
      <c r="E29" s="195"/>
      <c r="F29" s="92"/>
    </row>
    <row r="30" spans="2:12">
      <c r="B30" s="88" t="s">
        <v>549</v>
      </c>
      <c r="C30" s="91"/>
      <c r="D30" s="195"/>
      <c r="E30" s="195"/>
      <c r="F30" s="92"/>
    </row>
    <row r="31" spans="2:12">
      <c r="B31" s="148" t="s">
        <v>455</v>
      </c>
      <c r="C31" s="149" t="s">
        <v>293</v>
      </c>
      <c r="D31" s="196">
        <v>0</v>
      </c>
      <c r="E31" s="196">
        <v>0</v>
      </c>
      <c r="F31" s="150">
        <v>2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550</v>
      </c>
      <c r="C34" s="91"/>
      <c r="D34" s="195"/>
      <c r="E34" s="195"/>
      <c r="F34" s="92"/>
    </row>
    <row r="35" spans="2:6">
      <c r="B35" s="88" t="s">
        <v>455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533</v>
      </c>
      <c r="C38" s="91"/>
      <c r="D38" s="195"/>
      <c r="E38" s="195"/>
      <c r="F38" s="92"/>
    </row>
    <row r="39" spans="2:6">
      <c r="B39" s="148" t="s">
        <v>455</v>
      </c>
      <c r="C39" s="149">
        <v>180</v>
      </c>
      <c r="D39" s="196">
        <v>40</v>
      </c>
      <c r="E39" s="196">
        <v>8</v>
      </c>
      <c r="F39" s="150">
        <v>1</v>
      </c>
    </row>
    <row r="40" spans="2:6">
      <c r="B40" s="88"/>
      <c r="C40" s="91"/>
      <c r="D40" s="195"/>
      <c r="E40" s="195"/>
      <c r="F40" s="92"/>
    </row>
    <row r="41" spans="2:6">
      <c r="B41" s="88" t="s">
        <v>63</v>
      </c>
      <c r="C41" s="91"/>
      <c r="D41" s="195"/>
      <c r="E41" s="195"/>
      <c r="F41" s="92"/>
    </row>
    <row r="42" spans="2:6">
      <c r="B42" s="88" t="s">
        <v>529</v>
      </c>
      <c r="C42" s="91"/>
      <c r="D42" s="195"/>
      <c r="E42" s="195"/>
      <c r="F42" s="92"/>
    </row>
    <row r="43" spans="2:6">
      <c r="B43" s="88" t="s">
        <v>455</v>
      </c>
      <c r="C43" s="91">
        <v>135</v>
      </c>
      <c r="D43" s="195">
        <v>70</v>
      </c>
      <c r="E43" s="195">
        <v>70</v>
      </c>
      <c r="F43" s="92">
        <v>3</v>
      </c>
    </row>
    <row r="44" spans="2:6">
      <c r="B44" s="148"/>
      <c r="C44" s="149"/>
      <c r="D44" s="196"/>
      <c r="E44" s="196"/>
      <c r="F44" s="150"/>
    </row>
    <row r="45" spans="2:6">
      <c r="B45" s="88" t="s">
        <v>63</v>
      </c>
      <c r="C45" s="91"/>
      <c r="D45" s="195"/>
      <c r="E45" s="195"/>
      <c r="F45" s="92"/>
    </row>
    <row r="46" spans="2:6">
      <c r="B46" s="88" t="s">
        <v>368</v>
      </c>
      <c r="C46" s="91"/>
      <c r="D46" s="195"/>
      <c r="E46" s="195"/>
      <c r="F46" s="92"/>
    </row>
    <row r="47" spans="2:6" ht="13.5" thickBot="1">
      <c r="B47" s="1611" t="s">
        <v>455</v>
      </c>
      <c r="C47" s="1612" t="s">
        <v>293</v>
      </c>
      <c r="D47" s="1613">
        <v>0</v>
      </c>
      <c r="E47" s="1613">
        <v>0</v>
      </c>
      <c r="F47" s="1614">
        <v>3</v>
      </c>
    </row>
    <row r="48" spans="2:6">
      <c r="D48" s="1602"/>
      <c r="E48" s="1602"/>
    </row>
    <row r="51" spans="4:5">
      <c r="D51" s="1602"/>
      <c r="E51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T35" sqref="T3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9" t="s">
        <v>185</v>
      </c>
      <c r="C1" s="1739"/>
      <c r="D1" s="1739"/>
      <c r="E1" s="1739"/>
      <c r="F1" s="1739"/>
      <c r="G1" s="1739"/>
      <c r="H1" s="370" t="str">
        <f>SKUP_SEUROP_tyg!J1</f>
        <v xml:space="preserve"> 01.04.2019 - 07.04.2019 r. </v>
      </c>
      <c r="I1" s="1450"/>
    </row>
    <row r="2" spans="2:9" ht="15.75">
      <c r="B2" s="40"/>
      <c r="C2" s="40"/>
      <c r="D2" s="40"/>
      <c r="E2" s="40"/>
      <c r="F2" s="40"/>
      <c r="G2" s="40"/>
      <c r="H2" s="2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9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9" ht="13.5" thickBot="1">
      <c r="B6" s="100"/>
      <c r="C6" s="1623" t="s">
        <v>455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9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9" ht="13.5" thickBot="1">
      <c r="B8" s="100"/>
      <c r="C8" s="1621" t="s">
        <v>455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9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9" ht="13.5" thickBot="1">
      <c r="B10" s="100"/>
      <c r="C10" s="1621" t="s">
        <v>455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9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9" ht="13.5" thickBot="1">
      <c r="B12" s="100"/>
      <c r="C12" s="1621" t="s">
        <v>455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9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9" ht="13.5" thickBot="1">
      <c r="B14" s="100"/>
      <c r="C14" s="1621" t="s">
        <v>455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9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9" ht="13.5" thickBot="1">
      <c r="B16" s="100"/>
      <c r="C16" s="1621" t="s">
        <v>455</v>
      </c>
      <c r="D16" s="110">
        <v>214.33</v>
      </c>
      <c r="E16" s="111">
        <v>185</v>
      </c>
      <c r="F16" s="111">
        <v>105</v>
      </c>
      <c r="G16" s="112">
        <v>3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1" t="s">
        <v>455</v>
      </c>
      <c r="D18" s="110" t="s">
        <v>164</v>
      </c>
      <c r="E18" s="111" t="s">
        <v>164</v>
      </c>
      <c r="F18" s="111" t="s">
        <v>164</v>
      </c>
      <c r="G18" s="112" t="s">
        <v>164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1" t="s">
        <v>455</v>
      </c>
      <c r="D20" s="110">
        <v>141</v>
      </c>
      <c r="E20" s="111">
        <v>160</v>
      </c>
      <c r="F20" s="111">
        <v>160</v>
      </c>
      <c r="G20" s="112">
        <v>3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1" t="s">
        <v>455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1" t="s">
        <v>455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1" t="s">
        <v>455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1" t="s">
        <v>455</v>
      </c>
      <c r="D28" s="110">
        <v>180</v>
      </c>
      <c r="E28" s="111">
        <v>40</v>
      </c>
      <c r="F28" s="111">
        <v>8</v>
      </c>
      <c r="G28" s="112">
        <v>1.67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1" t="s">
        <v>455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2" t="s">
        <v>455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2" t="s">
        <v>455</v>
      </c>
      <c r="D34" s="139">
        <v>135</v>
      </c>
      <c r="E34" s="111">
        <v>70</v>
      </c>
      <c r="F34" s="111">
        <v>70</v>
      </c>
      <c r="G34" s="112">
        <v>3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2" t="s">
        <v>455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>
        <f>SUM(E13:E36)</f>
        <v>455</v>
      </c>
      <c r="F37" s="81">
        <f>SUM(F13:F36)</f>
        <v>343</v>
      </c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6" t="s">
        <v>362</v>
      </c>
      <c r="D43" s="1746"/>
      <c r="E43" s="1746"/>
      <c r="F43" s="1746"/>
      <c r="G43" s="1746"/>
      <c r="H43" s="1746"/>
    </row>
    <row r="44" spans="2:8" ht="15.75">
      <c r="C44" s="1745" t="s">
        <v>363</v>
      </c>
      <c r="D44" s="1745"/>
      <c r="E44" s="1745"/>
      <c r="F44" s="1745"/>
      <c r="G44" s="1745"/>
      <c r="H44" s="1745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W79" sqref="W79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433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47"/>
      <c r="B5" s="1748"/>
      <c r="C5" s="1398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5"/>
      <c r="P5" s="1103" t="s">
        <v>432</v>
      </c>
    </row>
    <row r="6" spans="1:31" ht="16.5" customHeight="1" thickBot="1">
      <c r="A6" s="1749"/>
      <c r="B6" s="1750"/>
      <c r="C6" s="1644">
        <v>43132</v>
      </c>
      <c r="D6" s="1644">
        <v>43160</v>
      </c>
      <c r="E6" s="1644">
        <v>43191</v>
      </c>
      <c r="F6" s="1644">
        <v>43221</v>
      </c>
      <c r="G6" s="1644">
        <v>43252</v>
      </c>
      <c r="H6" s="1644">
        <v>43282</v>
      </c>
      <c r="I6" s="1644">
        <v>43313</v>
      </c>
      <c r="J6" s="1644">
        <v>43344</v>
      </c>
      <c r="K6" s="1644">
        <v>43374</v>
      </c>
      <c r="L6" s="1644">
        <v>43405</v>
      </c>
      <c r="M6" s="1644">
        <v>43435</v>
      </c>
      <c r="N6" s="1644">
        <v>43466</v>
      </c>
      <c r="O6" s="1644">
        <v>43497</v>
      </c>
      <c r="P6" s="1406" t="s">
        <v>530</v>
      </c>
    </row>
    <row r="7" spans="1:31" ht="15.95" customHeight="1">
      <c r="A7" s="296" t="s">
        <v>104</v>
      </c>
      <c r="B7" s="1645" t="s">
        <v>105</v>
      </c>
      <c r="C7" s="1646">
        <v>117.31790000000001</v>
      </c>
      <c r="D7" s="1646">
        <v>125.7774</v>
      </c>
      <c r="E7" s="1646">
        <v>119.69670000000001</v>
      </c>
      <c r="F7" s="1646">
        <v>116.81610000000001</v>
      </c>
      <c r="G7" s="1646">
        <v>120.5</v>
      </c>
      <c r="H7" s="1646">
        <v>119.2129</v>
      </c>
      <c r="I7" s="1646">
        <v>125.1516</v>
      </c>
      <c r="J7" s="1646">
        <v>121.27670000000001</v>
      </c>
      <c r="K7" s="1646">
        <v>104.47420000000001</v>
      </c>
      <c r="L7" s="1646">
        <v>104.41670000000001</v>
      </c>
      <c r="M7" s="1646">
        <v>105.8032</v>
      </c>
      <c r="N7" s="1646">
        <v>104.66770000000001</v>
      </c>
      <c r="O7" s="1646">
        <v>105.8964</v>
      </c>
      <c r="P7" s="1647">
        <v>-9.7355135064640663E-2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48">
        <v>177.577</v>
      </c>
      <c r="D8" s="1648">
        <v>155.91240000000002</v>
      </c>
      <c r="E8" s="1648">
        <v>146.66630000000001</v>
      </c>
      <c r="F8" s="1648">
        <v>147.07650000000001</v>
      </c>
      <c r="G8" s="1648">
        <v>162.96790000000001</v>
      </c>
      <c r="H8" s="1648">
        <v>171.96790000000001</v>
      </c>
      <c r="I8" s="1648">
        <v>171.69330000000002</v>
      </c>
      <c r="J8" s="1648">
        <v>170.05520000000001</v>
      </c>
      <c r="K8" s="1648">
        <v>172.30070000000001</v>
      </c>
      <c r="L8" s="1648">
        <v>174.64160000000001</v>
      </c>
      <c r="M8" s="1648">
        <v>169.25290000000001</v>
      </c>
      <c r="N8" s="1648">
        <v>164.43680000000001</v>
      </c>
      <c r="O8" s="1648">
        <v>158.54070000000002</v>
      </c>
      <c r="P8" s="1649">
        <v>-0.10720025679001211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50">
        <v>347.30500000000001</v>
      </c>
      <c r="D9" s="1650">
        <v>304.93350000000004</v>
      </c>
      <c r="E9" s="1650">
        <v>286.85000000000002</v>
      </c>
      <c r="F9" s="1650">
        <v>287.65230000000003</v>
      </c>
      <c r="G9" s="1650">
        <v>318.73270000000002</v>
      </c>
      <c r="H9" s="1650">
        <v>336.33480000000003</v>
      </c>
      <c r="I9" s="1650">
        <v>335.79770000000002</v>
      </c>
      <c r="J9" s="1650">
        <v>332.59399999999999</v>
      </c>
      <c r="K9" s="1650">
        <v>336.98580000000004</v>
      </c>
      <c r="L9" s="1650">
        <v>341.56400000000002</v>
      </c>
      <c r="M9" s="1650">
        <v>331.02480000000003</v>
      </c>
      <c r="N9" s="1650">
        <v>321.60550000000001</v>
      </c>
      <c r="O9" s="1650">
        <v>310.07390000000004</v>
      </c>
      <c r="P9" s="1651">
        <v>-0.10720001151725422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48">
        <v>136.0044</v>
      </c>
      <c r="D10" s="1648">
        <v>142.012</v>
      </c>
      <c r="E10" s="1648">
        <v>139.78919999999999</v>
      </c>
      <c r="F10" s="1648">
        <v>134.74379999999999</v>
      </c>
      <c r="G10" s="1648">
        <v>140.50130000000001</v>
      </c>
      <c r="H10" s="1648">
        <v>141.76760000000002</v>
      </c>
      <c r="I10" s="1648">
        <v>144.2756</v>
      </c>
      <c r="J10" s="1648">
        <v>145.5454</v>
      </c>
      <c r="K10" s="1648">
        <v>138.59870000000001</v>
      </c>
      <c r="L10" s="1648">
        <v>136.02340000000001</v>
      </c>
      <c r="M10" s="1648">
        <v>136.5651</v>
      </c>
      <c r="N10" s="1648">
        <v>137.57590000000002</v>
      </c>
      <c r="O10" s="1648">
        <v>137.70770000000002</v>
      </c>
      <c r="P10" s="1649">
        <v>1.2523859522191927E-2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50">
        <v>3443.3571000000002</v>
      </c>
      <c r="D11" s="1650">
        <v>3610.4839000000002</v>
      </c>
      <c r="E11" s="1650">
        <v>3546.0333000000001</v>
      </c>
      <c r="F11" s="1650">
        <v>3451.3871000000004</v>
      </c>
      <c r="G11" s="1650">
        <v>3622.5333000000001</v>
      </c>
      <c r="H11" s="1650">
        <v>3666.5806000000002</v>
      </c>
      <c r="I11" s="1650">
        <v>3705.0968000000003</v>
      </c>
      <c r="J11" s="1650">
        <v>3729.6</v>
      </c>
      <c r="K11" s="1650">
        <v>3577.1935000000003</v>
      </c>
      <c r="L11" s="1650">
        <v>3527.1</v>
      </c>
      <c r="M11" s="1650">
        <v>3529.9677000000001</v>
      </c>
      <c r="N11" s="1650">
        <v>3528.5161000000003</v>
      </c>
      <c r="O11" s="1650">
        <v>3543.0714000000003</v>
      </c>
      <c r="P11" s="1651">
        <v>2.8958454526833766E-2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48">
        <v>124.96430000000001</v>
      </c>
      <c r="D12" s="1648">
        <v>130.2724</v>
      </c>
      <c r="E12" s="1648">
        <v>127.14400000000001</v>
      </c>
      <c r="F12" s="1648">
        <v>127.1384</v>
      </c>
      <c r="G12" s="1648">
        <v>126.7539</v>
      </c>
      <c r="H12" s="1648">
        <v>127.12740000000001</v>
      </c>
      <c r="I12" s="1648">
        <v>130.0094</v>
      </c>
      <c r="J12" s="1648">
        <v>131.8049</v>
      </c>
      <c r="K12" s="1648">
        <v>126.88500000000001</v>
      </c>
      <c r="L12" s="1648">
        <v>127.09500000000001</v>
      </c>
      <c r="M12" s="1648">
        <v>130.08360000000002</v>
      </c>
      <c r="N12" s="1648">
        <v>127.1808</v>
      </c>
      <c r="O12" s="1648">
        <v>129.25890000000001</v>
      </c>
      <c r="P12" s="1649">
        <v>3.4366615105274168E-2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50">
        <v>930.42860000000007</v>
      </c>
      <c r="D13" s="1650">
        <v>970.38710000000003</v>
      </c>
      <c r="E13" s="1650">
        <v>947</v>
      </c>
      <c r="F13" s="1650">
        <v>947</v>
      </c>
      <c r="G13" s="1650">
        <v>944.2</v>
      </c>
      <c r="H13" s="1650">
        <v>947.4194</v>
      </c>
      <c r="I13" s="1650">
        <v>969.2903</v>
      </c>
      <c r="J13" s="1650">
        <v>983.03330000000005</v>
      </c>
      <c r="K13" s="1650">
        <v>946.51610000000005</v>
      </c>
      <c r="L13" s="1650">
        <v>948.26670000000001</v>
      </c>
      <c r="M13" s="1650">
        <v>971.09680000000003</v>
      </c>
      <c r="N13" s="1650">
        <v>949.51610000000005</v>
      </c>
      <c r="O13" s="1650">
        <v>964.64290000000005</v>
      </c>
      <c r="P13" s="1651">
        <v>3.6772622853596726E-2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48">
        <v>146.43110000000001</v>
      </c>
      <c r="D14" s="1648">
        <v>152.2842</v>
      </c>
      <c r="E14" s="1648">
        <v>147.90470000000002</v>
      </c>
      <c r="F14" s="1648">
        <v>144.97450000000001</v>
      </c>
      <c r="G14" s="1648">
        <v>148.94200000000001</v>
      </c>
      <c r="H14" s="1648">
        <v>147.12610000000001</v>
      </c>
      <c r="I14" s="1648">
        <v>154.2071</v>
      </c>
      <c r="J14" s="1648">
        <v>150.27930000000001</v>
      </c>
      <c r="K14" s="1648">
        <v>141.4803</v>
      </c>
      <c r="L14" s="1648">
        <v>140.3963</v>
      </c>
      <c r="M14" s="1648">
        <v>140.26900000000001</v>
      </c>
      <c r="N14" s="1648">
        <v>140.08520000000001</v>
      </c>
      <c r="O14" s="1648">
        <v>143.09540000000001</v>
      </c>
      <c r="P14" s="1649">
        <v>-2.2779996872249186E-2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48">
        <v>142.625</v>
      </c>
      <c r="D15" s="1648">
        <v>145.24260000000001</v>
      </c>
      <c r="E15" s="1648">
        <v>142.42570000000001</v>
      </c>
      <c r="F15" s="1648">
        <v>143.5942</v>
      </c>
      <c r="G15" s="1648">
        <v>146.8603</v>
      </c>
      <c r="H15" s="1648">
        <v>146.0874</v>
      </c>
      <c r="I15" s="1648">
        <v>146.34030000000001</v>
      </c>
      <c r="J15" s="1648">
        <v>149.452</v>
      </c>
      <c r="K15" s="1648">
        <v>148.28060000000002</v>
      </c>
      <c r="L15" s="1648">
        <v>144.3783</v>
      </c>
      <c r="M15" s="1648">
        <v>145.92060000000001</v>
      </c>
      <c r="N15" s="1648">
        <v>144.61969999999999</v>
      </c>
      <c r="O15" s="1648">
        <v>145.9</v>
      </c>
      <c r="P15" s="1649">
        <v>2.2962313759859798E-2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48">
        <v>138.4461</v>
      </c>
      <c r="D16" s="1648">
        <v>138.83450000000002</v>
      </c>
      <c r="E16" s="1648">
        <v>139.40100000000001</v>
      </c>
      <c r="F16" s="1648">
        <v>140.19900000000001</v>
      </c>
      <c r="G16" s="1648">
        <v>140.66400000000002</v>
      </c>
      <c r="H16" s="1648">
        <v>140.47130000000001</v>
      </c>
      <c r="I16" s="1648">
        <v>137.2594</v>
      </c>
      <c r="J16" s="1648">
        <v>137.4333</v>
      </c>
      <c r="K16" s="1648">
        <v>139.9658</v>
      </c>
      <c r="L16" s="1648">
        <v>138.3793</v>
      </c>
      <c r="M16" s="1648">
        <v>138.7268</v>
      </c>
      <c r="N16" s="1648">
        <v>136.6174</v>
      </c>
      <c r="O16" s="1648">
        <v>137.31140000000002</v>
      </c>
      <c r="P16" s="1649">
        <v>-8.195969406144199E-3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48">
        <v>167.67500000000001</v>
      </c>
      <c r="D17" s="1648">
        <v>159.29420000000002</v>
      </c>
      <c r="E17" s="1648">
        <v>159.18800000000002</v>
      </c>
      <c r="F17" s="1648">
        <v>163.06870000000001</v>
      </c>
      <c r="G17" s="1648">
        <v>168.256</v>
      </c>
      <c r="H17" s="1648">
        <v>173.01260000000002</v>
      </c>
      <c r="I17" s="1648">
        <v>175.77</v>
      </c>
      <c r="J17" s="1648">
        <v>173.05330000000001</v>
      </c>
      <c r="K17" s="1648">
        <v>172.50230000000002</v>
      </c>
      <c r="L17" s="1648">
        <v>173.51600000000002</v>
      </c>
      <c r="M17" s="1648">
        <v>175.3135</v>
      </c>
      <c r="N17" s="1648">
        <v>174.48</v>
      </c>
      <c r="O17" s="1648">
        <v>170.46040000000002</v>
      </c>
      <c r="P17" s="1649">
        <v>1.661189801699714E-2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48">
        <v>127.08320000000001</v>
      </c>
      <c r="D18" s="1648">
        <v>140.0523</v>
      </c>
      <c r="E18" s="1648">
        <v>140.71469999999999</v>
      </c>
      <c r="F18" s="1648">
        <v>141.5865</v>
      </c>
      <c r="G18" s="1648">
        <v>147.143</v>
      </c>
      <c r="H18" s="1648">
        <v>151.00060000000002</v>
      </c>
      <c r="I18" s="1648">
        <v>152.3058</v>
      </c>
      <c r="J18" s="1648">
        <v>149.1583</v>
      </c>
      <c r="K18" s="1648">
        <v>136.13480000000001</v>
      </c>
      <c r="L18" s="1648">
        <v>128.4333</v>
      </c>
      <c r="M18" s="1648">
        <v>127.91520000000001</v>
      </c>
      <c r="N18" s="1648">
        <v>127.54480000000001</v>
      </c>
      <c r="O18" s="1648">
        <v>130.56390000000002</v>
      </c>
      <c r="P18" s="1649">
        <v>2.7389143490248902E-2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48">
        <v>125.71430000000001</v>
      </c>
      <c r="D19" s="1648">
        <v>134.03229999999999</v>
      </c>
      <c r="E19" s="1648">
        <v>131.33330000000001</v>
      </c>
      <c r="F19" s="1648">
        <v>130</v>
      </c>
      <c r="G19" s="1648">
        <v>131.1</v>
      </c>
      <c r="H19" s="1648">
        <v>132.45160000000001</v>
      </c>
      <c r="I19" s="1648">
        <v>133.48390000000001</v>
      </c>
      <c r="J19" s="1648">
        <v>138.4</v>
      </c>
      <c r="K19" s="1648">
        <v>131.35480000000001</v>
      </c>
      <c r="L19" s="1648">
        <v>129.13330000000002</v>
      </c>
      <c r="M19" s="1648">
        <v>129</v>
      </c>
      <c r="N19" s="1648">
        <v>129</v>
      </c>
      <c r="O19" s="1648">
        <v>129.1429</v>
      </c>
      <c r="P19" s="1649">
        <v>2.7272951446255522E-2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48">
        <v>143.3826</v>
      </c>
      <c r="D20" s="1648">
        <v>152.10140000000001</v>
      </c>
      <c r="E20" s="1648">
        <v>148.46120000000002</v>
      </c>
      <c r="F20" s="1648">
        <v>145.35580000000002</v>
      </c>
      <c r="G20" s="1648">
        <v>148.2029</v>
      </c>
      <c r="H20" s="1648">
        <v>148.64330000000001</v>
      </c>
      <c r="I20" s="1648">
        <v>152.77460000000002</v>
      </c>
      <c r="J20" s="1648">
        <v>151.86870000000002</v>
      </c>
      <c r="K20" s="1648">
        <v>144.191</v>
      </c>
      <c r="L20" s="1648">
        <v>143.33150000000001</v>
      </c>
      <c r="M20" s="1648">
        <v>143.7253</v>
      </c>
      <c r="N20" s="1648">
        <v>141.6558</v>
      </c>
      <c r="O20" s="1648">
        <v>141.2448</v>
      </c>
      <c r="P20" s="1649">
        <v>-1.4909758924723127E-2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50">
        <v>1066.5357000000001</v>
      </c>
      <c r="D21" s="1650">
        <v>1131.3226</v>
      </c>
      <c r="E21" s="1650">
        <v>1101.8</v>
      </c>
      <c r="F21" s="1650">
        <v>1074.5806</v>
      </c>
      <c r="G21" s="1650">
        <v>1094.1333</v>
      </c>
      <c r="H21" s="1650">
        <v>1099.5161000000001</v>
      </c>
      <c r="I21" s="1650">
        <v>1134.3226</v>
      </c>
      <c r="J21" s="1650">
        <v>1128.4333000000001</v>
      </c>
      <c r="K21" s="1650">
        <v>1070.5806</v>
      </c>
      <c r="L21" s="1650">
        <v>1064.8</v>
      </c>
      <c r="M21" s="1650">
        <v>1064.4516000000001</v>
      </c>
      <c r="N21" s="1650">
        <v>1052.1613</v>
      </c>
      <c r="O21" s="1650">
        <v>1047.3570999999999</v>
      </c>
      <c r="P21" s="1651">
        <v>-1.7982145370286418E-2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52">
        <v>167.99</v>
      </c>
      <c r="D22" s="1652">
        <v>167.99</v>
      </c>
      <c r="E22" s="1652">
        <v>167.99</v>
      </c>
      <c r="F22" s="1652">
        <v>167.99</v>
      </c>
      <c r="G22" s="1652">
        <v>167.99</v>
      </c>
      <c r="H22" s="1652">
        <v>167.99</v>
      </c>
      <c r="I22" s="1652">
        <v>167.99</v>
      </c>
      <c r="J22" s="1652">
        <v>167.99</v>
      </c>
      <c r="K22" s="1652" t="s">
        <v>531</v>
      </c>
      <c r="L22" s="1652" t="s">
        <v>531</v>
      </c>
      <c r="M22" s="1652" t="s">
        <v>531</v>
      </c>
      <c r="N22" s="1652" t="s">
        <v>531</v>
      </c>
      <c r="O22" s="1652" t="s">
        <v>531</v>
      </c>
      <c r="P22" s="1649" t="s">
        <v>531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52">
        <v>164.87139999999999</v>
      </c>
      <c r="D23" s="1652">
        <v>174.65479999999999</v>
      </c>
      <c r="E23" s="1652">
        <v>189.18470000000002</v>
      </c>
      <c r="F23" s="1652">
        <v>200.71</v>
      </c>
      <c r="G23" s="1652">
        <v>202.29670000000002</v>
      </c>
      <c r="H23" s="1652">
        <v>202.25810000000001</v>
      </c>
      <c r="I23" s="1652">
        <v>202.32</v>
      </c>
      <c r="J23" s="1652">
        <v>201.09730000000002</v>
      </c>
      <c r="K23" s="1652">
        <v>185.911</v>
      </c>
      <c r="L23" s="1652">
        <v>173.73570000000001</v>
      </c>
      <c r="M23" s="1652">
        <v>162.3603</v>
      </c>
      <c r="N23" s="1652">
        <v>161.93710000000002</v>
      </c>
      <c r="O23" s="1652">
        <v>162.84460000000001</v>
      </c>
      <c r="P23" s="1649">
        <v>-1.2293217622947217E-2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52">
        <v>141.44210000000001</v>
      </c>
      <c r="D24" s="1652">
        <v>148.86510000000001</v>
      </c>
      <c r="E24" s="1652">
        <v>147.0377</v>
      </c>
      <c r="F24" s="1652">
        <v>140.8612</v>
      </c>
      <c r="G24" s="1652">
        <v>145.09790000000001</v>
      </c>
      <c r="H24" s="1652">
        <v>147.0669</v>
      </c>
      <c r="I24" s="1652">
        <v>151.74979999999999</v>
      </c>
      <c r="J24" s="1652">
        <v>153.52260000000001</v>
      </c>
      <c r="K24" s="1652">
        <v>142.9982</v>
      </c>
      <c r="L24" s="1652">
        <v>139.46100000000001</v>
      </c>
      <c r="M24" s="1652">
        <v>130.37690000000001</v>
      </c>
      <c r="N24" s="1652">
        <v>127.77890000000001</v>
      </c>
      <c r="O24" s="1652">
        <v>130.72880000000001</v>
      </c>
      <c r="P24" s="1649">
        <v>-7.5743360710849195E-2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52">
        <v>143.70430000000002</v>
      </c>
      <c r="D25" s="1652">
        <v>151.94</v>
      </c>
      <c r="E25" s="1652">
        <v>148.68600000000001</v>
      </c>
      <c r="F25" s="1652">
        <v>143.38230000000001</v>
      </c>
      <c r="G25" s="1652">
        <v>147.26770000000002</v>
      </c>
      <c r="H25" s="1652">
        <v>143.64420000000001</v>
      </c>
      <c r="I25" s="1652">
        <v>132.3681</v>
      </c>
      <c r="J25" s="1652">
        <v>139.18700000000001</v>
      </c>
      <c r="K25" s="1652">
        <v>135.70520000000002</v>
      </c>
      <c r="L25" s="1652">
        <v>129.6233</v>
      </c>
      <c r="M25" s="1652">
        <v>124.70650000000001</v>
      </c>
      <c r="N25" s="1652">
        <v>121.87350000000001</v>
      </c>
      <c r="O25" s="1652">
        <v>124.7839</v>
      </c>
      <c r="P25" s="1649">
        <v>-0.13166203099002616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52">
        <v>142.71430000000001</v>
      </c>
      <c r="D26" s="1652">
        <v>150.59350000000001</v>
      </c>
      <c r="E26" s="1652">
        <v>146.33670000000001</v>
      </c>
      <c r="F26" s="1652">
        <v>141.93550000000002</v>
      </c>
      <c r="G26" s="1652">
        <v>146.96</v>
      </c>
      <c r="H26" s="1652">
        <v>144.61610000000002</v>
      </c>
      <c r="I26" s="1652" t="s">
        <v>531</v>
      </c>
      <c r="J26" s="1652" t="s">
        <v>531</v>
      </c>
      <c r="K26" s="1652" t="s">
        <v>531</v>
      </c>
      <c r="L26" s="1652" t="s">
        <v>531</v>
      </c>
      <c r="M26" s="1652" t="s">
        <v>531</v>
      </c>
      <c r="N26" s="1652" t="s">
        <v>531</v>
      </c>
      <c r="O26" s="1652" t="s">
        <v>531</v>
      </c>
      <c r="P26" s="1649" t="s">
        <v>531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52">
        <v>146.4693</v>
      </c>
      <c r="D27" s="1652">
        <v>156.43470000000002</v>
      </c>
      <c r="E27" s="1652">
        <v>151.57830000000001</v>
      </c>
      <c r="F27" s="1652">
        <v>144.13630000000001</v>
      </c>
      <c r="G27" s="1652">
        <v>149.6987</v>
      </c>
      <c r="H27" s="1652">
        <v>150.13750000000002</v>
      </c>
      <c r="I27" s="1652">
        <v>153.46870000000001</v>
      </c>
      <c r="J27" s="1652">
        <v>152.5744</v>
      </c>
      <c r="K27" s="1652">
        <v>144.3099</v>
      </c>
      <c r="L27" s="1652">
        <v>142.37</v>
      </c>
      <c r="M27" s="1652">
        <v>143.5181</v>
      </c>
      <c r="N27" s="1652">
        <v>142.6114</v>
      </c>
      <c r="O27" s="1652">
        <v>141.40380000000002</v>
      </c>
      <c r="P27" s="1649">
        <v>-3.458403911263308E-2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53">
        <v>45639.380400000002</v>
      </c>
      <c r="D28" s="1653">
        <v>48851.882599999997</v>
      </c>
      <c r="E28" s="1653">
        <v>47253.9303</v>
      </c>
      <c r="F28" s="1653">
        <v>45622.81</v>
      </c>
      <c r="G28" s="1653">
        <v>48263.571299999996</v>
      </c>
      <c r="H28" s="1653">
        <v>48770.343200000003</v>
      </c>
      <c r="I28" s="1653">
        <v>49570.758699999998</v>
      </c>
      <c r="J28" s="1653">
        <v>49549.426299999999</v>
      </c>
      <c r="K28" s="1653">
        <v>46726.385800000004</v>
      </c>
      <c r="L28" s="1653">
        <v>45889.920299999998</v>
      </c>
      <c r="M28" s="1653">
        <v>46321.628700000001</v>
      </c>
      <c r="N28" s="1653">
        <v>45635.732300000003</v>
      </c>
      <c r="O28" s="1653">
        <v>44951.092100000002</v>
      </c>
      <c r="P28" s="1651">
        <v>-1.5081017620475867E-2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52">
        <v>218</v>
      </c>
      <c r="D29" s="1652">
        <v>218</v>
      </c>
      <c r="E29" s="1652">
        <v>218</v>
      </c>
      <c r="F29" s="1652">
        <v>218</v>
      </c>
      <c r="G29" s="1652">
        <v>218</v>
      </c>
      <c r="H29" s="1652">
        <v>218</v>
      </c>
      <c r="I29" s="1652">
        <v>218</v>
      </c>
      <c r="J29" s="1652">
        <v>218</v>
      </c>
      <c r="K29" s="1652">
        <v>218</v>
      </c>
      <c r="L29" s="1652" t="s">
        <v>531</v>
      </c>
      <c r="M29" s="1652" t="s">
        <v>531</v>
      </c>
      <c r="N29" s="1652" t="s">
        <v>531</v>
      </c>
      <c r="O29" s="1652" t="s">
        <v>531</v>
      </c>
      <c r="P29" s="1649" t="s">
        <v>531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52">
        <v>124.83460000000001</v>
      </c>
      <c r="D30" s="1652">
        <v>132.77370000000002</v>
      </c>
      <c r="E30" s="1652">
        <v>127.66630000000001</v>
      </c>
      <c r="F30" s="1652">
        <v>126.6349</v>
      </c>
      <c r="G30" s="1652">
        <v>130.69110000000001</v>
      </c>
      <c r="H30" s="1652">
        <v>128.49290000000002</v>
      </c>
      <c r="I30" s="1652">
        <v>131.92750000000001</v>
      </c>
      <c r="J30" s="1652">
        <v>128.42099999999999</v>
      </c>
      <c r="K30" s="1652">
        <v>121.62260000000001</v>
      </c>
      <c r="L30" s="1652">
        <v>121.19500000000001</v>
      </c>
      <c r="M30" s="1652">
        <v>121.8245</v>
      </c>
      <c r="N30" s="1652">
        <v>121.96</v>
      </c>
      <c r="O30" s="1652">
        <v>123.51750000000001</v>
      </c>
      <c r="P30" s="1649">
        <v>-1.0550760766646405E-2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52">
        <v>147.71790000000001</v>
      </c>
      <c r="D31" s="1652">
        <v>155.29390000000001</v>
      </c>
      <c r="E31" s="1652">
        <v>151.57330000000002</v>
      </c>
      <c r="F31" s="1652">
        <v>148.6729</v>
      </c>
      <c r="G31" s="1652">
        <v>153.3263</v>
      </c>
      <c r="H31" s="1652">
        <v>152.03550000000001</v>
      </c>
      <c r="I31" s="1652">
        <v>157.07650000000001</v>
      </c>
      <c r="J31" s="1652">
        <v>153.19200000000001</v>
      </c>
      <c r="K31" s="1652">
        <v>143.38320000000002</v>
      </c>
      <c r="L31" s="1652">
        <v>140.971</v>
      </c>
      <c r="M31" s="1652">
        <v>141.30100000000002</v>
      </c>
      <c r="N31" s="1652">
        <v>140.24160000000001</v>
      </c>
      <c r="O31" s="1652">
        <v>142.20500000000001</v>
      </c>
      <c r="P31" s="1649">
        <v>-3.7320460147348467E-2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52">
        <v>140.82750000000001</v>
      </c>
      <c r="D32" s="1652">
        <v>146.08110000000002</v>
      </c>
      <c r="E32" s="1652">
        <v>142.57680000000002</v>
      </c>
      <c r="F32" s="1652">
        <v>137.94390000000001</v>
      </c>
      <c r="G32" s="1652">
        <v>143.1388</v>
      </c>
      <c r="H32" s="1652">
        <v>142.17400000000001</v>
      </c>
      <c r="I32" s="1652">
        <v>148.50290000000001</v>
      </c>
      <c r="J32" s="1652">
        <v>144.601</v>
      </c>
      <c r="K32" s="1652">
        <v>134.7313</v>
      </c>
      <c r="L32" s="1652">
        <v>130.1078</v>
      </c>
      <c r="M32" s="1652">
        <v>128.36020000000002</v>
      </c>
      <c r="N32" s="1652">
        <v>125.70370000000001</v>
      </c>
      <c r="O32" s="1652">
        <v>127.4821</v>
      </c>
      <c r="P32" s="1649">
        <v>-9.4764161829188232E-2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53">
        <v>586.68389999999999</v>
      </c>
      <c r="D33" s="1653">
        <v>614.54470000000003</v>
      </c>
      <c r="E33" s="1653">
        <v>597.9914</v>
      </c>
      <c r="F33" s="1653">
        <v>590.20650000000001</v>
      </c>
      <c r="G33" s="1653">
        <v>615.88700000000006</v>
      </c>
      <c r="H33" s="1653">
        <v>615.28250000000003</v>
      </c>
      <c r="I33" s="1653">
        <v>636.59160000000008</v>
      </c>
      <c r="J33" s="1653">
        <v>621.61540000000002</v>
      </c>
      <c r="K33" s="1653">
        <v>579.7038</v>
      </c>
      <c r="L33" s="1653">
        <v>559.9547</v>
      </c>
      <c r="M33" s="1653">
        <v>550.69580000000008</v>
      </c>
      <c r="N33" s="1653">
        <v>539.60340000000008</v>
      </c>
      <c r="O33" s="1653">
        <v>550.0421</v>
      </c>
      <c r="P33" s="1649">
        <v>-6.2455778997855593E-2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52">
        <v>150.32140000000001</v>
      </c>
      <c r="D34" s="1652">
        <v>164.12900000000002</v>
      </c>
      <c r="E34" s="1652">
        <v>165</v>
      </c>
      <c r="F34" s="1652">
        <v>165.3871</v>
      </c>
      <c r="G34" s="1652">
        <v>172.0333</v>
      </c>
      <c r="H34" s="1652">
        <v>173.96770000000001</v>
      </c>
      <c r="I34" s="1652">
        <v>174.16130000000001</v>
      </c>
      <c r="J34" s="1652">
        <v>171.0333</v>
      </c>
      <c r="K34" s="1652">
        <v>157.87100000000001</v>
      </c>
      <c r="L34" s="1652">
        <v>151.13330000000002</v>
      </c>
      <c r="M34" s="1652">
        <v>150.12900000000002</v>
      </c>
      <c r="N34" s="1652">
        <v>138</v>
      </c>
      <c r="O34" s="1652">
        <v>141.5</v>
      </c>
      <c r="P34" s="1649">
        <v>-5.8683593952690738E-2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48">
        <v>139.30590000000001</v>
      </c>
      <c r="D35" s="1648">
        <v>145.28620000000001</v>
      </c>
      <c r="E35" s="1648">
        <v>152.71200000000002</v>
      </c>
      <c r="F35" s="1648">
        <v>148.88580000000002</v>
      </c>
      <c r="G35" s="1648">
        <v>157.39160000000001</v>
      </c>
      <c r="H35" s="1648">
        <v>157.69570000000002</v>
      </c>
      <c r="I35" s="1648">
        <v>155.8699</v>
      </c>
      <c r="J35" s="1648">
        <v>153.95869999999999</v>
      </c>
      <c r="K35" s="1648">
        <v>146.0378</v>
      </c>
      <c r="L35" s="1648">
        <v>142.37470000000002</v>
      </c>
      <c r="M35" s="1648">
        <v>149.501</v>
      </c>
      <c r="N35" s="1648">
        <v>140.3184</v>
      </c>
      <c r="O35" s="1648">
        <v>109.9487</v>
      </c>
      <c r="P35" s="1649">
        <v>-0.21073910006683139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53">
        <v>648.58609999999999</v>
      </c>
      <c r="D36" s="1653">
        <v>677.19290000000001</v>
      </c>
      <c r="E36" s="1653">
        <v>711.40470000000005</v>
      </c>
      <c r="F36" s="1653">
        <v>691.19290000000001</v>
      </c>
      <c r="G36" s="1653">
        <v>733.61030000000005</v>
      </c>
      <c r="H36" s="1653">
        <v>733.57030000000009</v>
      </c>
      <c r="I36" s="1653">
        <v>723.76550000000009</v>
      </c>
      <c r="J36" s="1653">
        <v>715.51300000000003</v>
      </c>
      <c r="K36" s="1653">
        <v>681.33260000000007</v>
      </c>
      <c r="L36" s="1653">
        <v>663.62430000000006</v>
      </c>
      <c r="M36" s="1653">
        <v>695.55810000000008</v>
      </c>
      <c r="N36" s="1653">
        <v>659.33519999999999</v>
      </c>
      <c r="O36" s="1653">
        <v>522.15070000000003</v>
      </c>
      <c r="P36" s="1651">
        <v>-0.19494003957223249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48">
        <v>152.25390000000002</v>
      </c>
      <c r="D37" s="1648">
        <v>160.1165</v>
      </c>
      <c r="E37" s="1648">
        <v>155.613</v>
      </c>
      <c r="F37" s="1648">
        <v>155.57420000000002</v>
      </c>
      <c r="G37" s="1648">
        <v>159.03400000000002</v>
      </c>
      <c r="H37" s="1648">
        <v>160.31190000000001</v>
      </c>
      <c r="I37" s="1648">
        <v>162.20060000000001</v>
      </c>
      <c r="J37" s="1648">
        <v>162.75300000000001</v>
      </c>
      <c r="K37" s="1648">
        <v>153.38580000000002</v>
      </c>
      <c r="L37" s="1648">
        <v>150.785</v>
      </c>
      <c r="M37" s="1648">
        <v>150.33580000000001</v>
      </c>
      <c r="N37" s="1648">
        <v>149.0455</v>
      </c>
      <c r="O37" s="1648">
        <v>149.90430000000001</v>
      </c>
      <c r="P37" s="1649">
        <v>-1.543211700981062E-2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48">
        <v>146.4425</v>
      </c>
      <c r="D38" s="1648">
        <v>150.45770000000002</v>
      </c>
      <c r="E38" s="1648">
        <v>146.75</v>
      </c>
      <c r="F38" s="1648">
        <v>139.2097</v>
      </c>
      <c r="G38" s="1648">
        <v>149.78370000000001</v>
      </c>
      <c r="H38" s="1648">
        <v>154.2732</v>
      </c>
      <c r="I38" s="1648">
        <v>155.6516</v>
      </c>
      <c r="J38" s="1648">
        <v>153.11930000000001</v>
      </c>
      <c r="K38" s="1648">
        <v>145.739</v>
      </c>
      <c r="L38" s="1648">
        <v>142.92570000000001</v>
      </c>
      <c r="M38" s="1648">
        <v>143.4042</v>
      </c>
      <c r="N38" s="1648">
        <v>142.10060000000001</v>
      </c>
      <c r="O38" s="1648">
        <v>140.6789</v>
      </c>
      <c r="P38" s="1649">
        <v>-3.9357426976458276E-2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48">
        <v>156.79390000000001</v>
      </c>
      <c r="D39" s="1648">
        <v>157.41390000000001</v>
      </c>
      <c r="E39" s="1648">
        <v>157.6293</v>
      </c>
      <c r="F39" s="1648">
        <v>157.63840000000002</v>
      </c>
      <c r="G39" s="1648">
        <v>157.56870000000001</v>
      </c>
      <c r="H39" s="1648">
        <v>157.38320000000002</v>
      </c>
      <c r="I39" s="1648">
        <v>157.78390000000002</v>
      </c>
      <c r="J39" s="1648">
        <v>160.59130000000002</v>
      </c>
      <c r="K39" s="1648">
        <v>163.27970000000002</v>
      </c>
      <c r="L39" s="1648">
        <v>164.114</v>
      </c>
      <c r="M39" s="1648">
        <v>163.62</v>
      </c>
      <c r="N39" s="1648">
        <v>164.3939</v>
      </c>
      <c r="O39" s="1648">
        <v>165.1789</v>
      </c>
      <c r="P39" s="1649">
        <v>5.3477845758030051E-2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48">
        <v>172.6763</v>
      </c>
      <c r="D40" s="1648">
        <v>167.77530000000002</v>
      </c>
      <c r="E40" s="1648">
        <v>162.8689</v>
      </c>
      <c r="F40" s="1648">
        <v>163.3931</v>
      </c>
      <c r="G40" s="1648">
        <v>166.608</v>
      </c>
      <c r="H40" s="1648">
        <v>163.7166</v>
      </c>
      <c r="I40" s="1648">
        <v>162.00839999999999</v>
      </c>
      <c r="J40" s="1648">
        <v>163.45959999999999</v>
      </c>
      <c r="K40" s="1648">
        <v>164.11920000000001</v>
      </c>
      <c r="L40" s="1648">
        <v>165.8098</v>
      </c>
      <c r="M40" s="1648">
        <v>166.9847</v>
      </c>
      <c r="N40" s="1648">
        <v>167.74190000000002</v>
      </c>
      <c r="O40" s="1648">
        <v>164.0042</v>
      </c>
      <c r="P40" s="1649">
        <v>-5.0221715429390135E-2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50">
        <v>1714.4286000000002</v>
      </c>
      <c r="D41" s="1650">
        <v>1704.0645000000002</v>
      </c>
      <c r="E41" s="1650">
        <v>1687.9333000000001</v>
      </c>
      <c r="F41" s="1650">
        <v>1691.3871000000001</v>
      </c>
      <c r="G41" s="1650">
        <v>1711.7667000000001</v>
      </c>
      <c r="H41" s="1650">
        <v>1690.4839000000002</v>
      </c>
      <c r="I41" s="1650">
        <v>1692.9032</v>
      </c>
      <c r="J41" s="1650">
        <v>1709.7</v>
      </c>
      <c r="K41" s="1650">
        <v>1703.1290000000001</v>
      </c>
      <c r="L41" s="1650">
        <v>1707.5333000000001</v>
      </c>
      <c r="M41" s="1650">
        <v>1716.9032</v>
      </c>
      <c r="N41" s="1650">
        <v>1721.7097000000001</v>
      </c>
      <c r="O41" s="1650">
        <v>1719.5714</v>
      </c>
      <c r="P41" s="1651">
        <v>2.9997166402846442E-3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48">
        <v>163.37730000000002</v>
      </c>
      <c r="D42" s="1648">
        <v>163.1044</v>
      </c>
      <c r="E42" s="1648">
        <v>164.76340000000002</v>
      </c>
      <c r="F42" s="1648">
        <v>166.57990000000001</v>
      </c>
      <c r="G42" s="1648">
        <v>168.9727</v>
      </c>
      <c r="H42" s="1648">
        <v>168.32310000000001</v>
      </c>
      <c r="I42" s="1648">
        <v>165.30350000000001</v>
      </c>
      <c r="J42" s="1648">
        <v>164.66820000000001</v>
      </c>
      <c r="K42" s="1648">
        <v>165.227</v>
      </c>
      <c r="L42" s="1648">
        <v>163.75140000000002</v>
      </c>
      <c r="M42" s="1648">
        <v>158.79840000000002</v>
      </c>
      <c r="N42" s="1648">
        <v>158.1884</v>
      </c>
      <c r="O42" s="1648">
        <v>160.14530000000002</v>
      </c>
      <c r="P42" s="1649">
        <v>-1.9782429994864681E-2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50">
        <v>144.4375</v>
      </c>
      <c r="D43" s="1650">
        <v>143.94390000000001</v>
      </c>
      <c r="E43" s="1650">
        <v>143.73430000000002</v>
      </c>
      <c r="F43" s="1650">
        <v>146.18680000000001</v>
      </c>
      <c r="G43" s="1650">
        <v>148.3563</v>
      </c>
      <c r="H43" s="1650">
        <v>149.34520000000001</v>
      </c>
      <c r="I43" s="1650">
        <v>148.14350000000002</v>
      </c>
      <c r="J43" s="1650">
        <v>147.11170000000001</v>
      </c>
      <c r="K43" s="1650">
        <v>145.7158</v>
      </c>
      <c r="L43" s="1650">
        <v>144.29600000000002</v>
      </c>
      <c r="M43" s="1650">
        <v>142.46899999999999</v>
      </c>
      <c r="N43" s="1650">
        <v>140.3997</v>
      </c>
      <c r="O43" s="1650">
        <v>139.8843</v>
      </c>
      <c r="P43" s="1651">
        <v>-3.1523669407183097E-2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54"/>
      <c r="D44" s="1654"/>
      <c r="E44" s="1654"/>
      <c r="F44" s="1654"/>
      <c r="G44" s="1654"/>
      <c r="H44" s="1654"/>
      <c r="I44" s="1654"/>
      <c r="J44" s="1654"/>
      <c r="K44" s="1654"/>
      <c r="L44" s="1654"/>
      <c r="M44" s="1654"/>
      <c r="N44" s="1654"/>
      <c r="O44" s="1654"/>
      <c r="P44" s="1655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56">
        <v>140.8031</v>
      </c>
      <c r="D45" s="1656">
        <v>146.74540000000002</v>
      </c>
      <c r="E45" s="1656">
        <v>143.7302</v>
      </c>
      <c r="F45" s="1656">
        <v>141.59620000000001</v>
      </c>
      <c r="G45" s="1656">
        <v>145.31700000000001</v>
      </c>
      <c r="H45" s="1656">
        <v>145.00900000000001</v>
      </c>
      <c r="I45" s="1656">
        <v>148.7329</v>
      </c>
      <c r="J45" s="1656">
        <v>146.78400000000002</v>
      </c>
      <c r="K45" s="1656">
        <v>138.0771</v>
      </c>
      <c r="L45" s="1656">
        <v>135.76240000000001</v>
      </c>
      <c r="M45" s="1656">
        <v>135.6602</v>
      </c>
      <c r="N45" s="1656">
        <v>134.3278</v>
      </c>
      <c r="O45" s="1656">
        <v>135.60850000000002</v>
      </c>
      <c r="P45" s="1657">
        <v>-3.6892653641858564E-2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430</v>
      </c>
      <c r="E51" s="1093" t="s">
        <v>429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428</v>
      </c>
      <c r="C53" s="1093" t="s">
        <v>105</v>
      </c>
      <c r="D53" s="1118">
        <f>+P7</f>
        <v>-9.7355135064640663E-2</v>
      </c>
      <c r="E53" s="1119">
        <f>+(O7/N7)-1</f>
        <v>1.1739056079382637E-2</v>
      </c>
      <c r="F53" s="1120"/>
      <c r="G53" s="1121"/>
      <c r="I53" s="1399"/>
      <c r="J53" s="1658"/>
      <c r="K53" s="1400"/>
      <c r="L53" s="1659"/>
      <c r="M53" s="1401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427</v>
      </c>
      <c r="C54" s="1093" t="s">
        <v>105</v>
      </c>
      <c r="D54" s="1118">
        <f>+P8</f>
        <v>-0.10720025679001211</v>
      </c>
      <c r="E54" s="1119">
        <f>+(O8/N8)-1</f>
        <v>-3.5856328996915487E-2</v>
      </c>
      <c r="F54" s="1121"/>
      <c r="G54" s="1121"/>
      <c r="I54" s="1399"/>
      <c r="J54" s="1658"/>
      <c r="K54" s="1402"/>
      <c r="L54" s="1659"/>
      <c r="M54" s="1401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426</v>
      </c>
      <c r="C55" s="1093" t="s">
        <v>105</v>
      </c>
      <c r="D55" s="1118">
        <f>+P10</f>
        <v>1.2523859522191927E-2</v>
      </c>
      <c r="E55" s="1119">
        <f>+(O10/N10)-1</f>
        <v>9.5801662936612075E-4</v>
      </c>
      <c r="F55" s="1121"/>
      <c r="G55" s="1121"/>
      <c r="I55" s="1399"/>
      <c r="J55" s="1658"/>
      <c r="K55" s="1660"/>
      <c r="L55" s="1661"/>
      <c r="M55" s="1401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425</v>
      </c>
      <c r="C56" s="1093" t="s">
        <v>105</v>
      </c>
      <c r="D56" s="1118">
        <f>+P12</f>
        <v>3.4366615105274168E-2</v>
      </c>
      <c r="E56" s="1119">
        <f>+(O12/N12)-1</f>
        <v>1.6339730525362306E-2</v>
      </c>
      <c r="F56" s="1121"/>
      <c r="G56" s="1121"/>
      <c r="I56" s="1399"/>
      <c r="J56" s="1658"/>
      <c r="K56" s="1662"/>
      <c r="L56" s="1659"/>
      <c r="M56" s="1401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424</v>
      </c>
      <c r="C57" s="1093" t="s">
        <v>105</v>
      </c>
      <c r="D57" s="1118">
        <f t="shared" ref="D57:D63" si="0">+P14</f>
        <v>-2.2779996872249186E-2</v>
      </c>
      <c r="E57" s="1119">
        <f t="shared" ref="E57:E63" si="1">+(O14/N14)-1</f>
        <v>2.1488351374734815E-2</v>
      </c>
      <c r="F57" s="1121"/>
      <c r="G57" s="1121"/>
      <c r="I57" s="1399"/>
      <c r="J57" s="1658"/>
      <c r="K57" s="1403"/>
      <c r="L57" s="1659"/>
      <c r="M57" s="1401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423</v>
      </c>
      <c r="C58" s="1093" t="s">
        <v>105</v>
      </c>
      <c r="D58" s="1118">
        <f t="shared" si="0"/>
        <v>2.2962313759859798E-2</v>
      </c>
      <c r="E58" s="1119">
        <f t="shared" si="1"/>
        <v>8.8528741243414366E-3</v>
      </c>
      <c r="F58" s="1121"/>
      <c r="G58" s="1121"/>
      <c r="I58" s="1253"/>
      <c r="J58" s="1085"/>
      <c r="K58" s="1663"/>
      <c r="L58" s="1664"/>
      <c r="M58" s="1664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422</v>
      </c>
      <c r="C59" s="1093" t="s">
        <v>105</v>
      </c>
      <c r="D59" s="1118">
        <f t="shared" si="0"/>
        <v>-8.195969406144199E-3</v>
      </c>
      <c r="E59" s="1119">
        <f t="shared" si="1"/>
        <v>5.0798800152835888E-3</v>
      </c>
      <c r="F59" s="1121"/>
      <c r="G59" s="1121"/>
      <c r="I59" s="1253"/>
      <c r="J59" s="1116"/>
      <c r="K59" s="1232"/>
      <c r="L59" s="1395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421</v>
      </c>
      <c r="C60" s="1093" t="s">
        <v>105</v>
      </c>
      <c r="D60" s="1118">
        <f t="shared" si="0"/>
        <v>1.661189801699714E-2</v>
      </c>
      <c r="E60" s="1119">
        <f t="shared" si="1"/>
        <v>-2.3037597432370327E-2</v>
      </c>
      <c r="F60" s="1121"/>
      <c r="G60" s="1121"/>
      <c r="J60" s="1121"/>
      <c r="K60" s="1085"/>
      <c r="L60" s="1395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420</v>
      </c>
      <c r="C61" s="1093" t="s">
        <v>105</v>
      </c>
      <c r="D61" s="1118">
        <f t="shared" si="0"/>
        <v>2.7389143490248902E-2</v>
      </c>
      <c r="E61" s="1119">
        <f t="shared" si="1"/>
        <v>2.3670898382372352E-2</v>
      </c>
      <c r="F61" s="1121"/>
      <c r="G61" s="1121"/>
      <c r="J61" s="1121"/>
      <c r="K61" s="1085"/>
      <c r="L61" s="1396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419</v>
      </c>
      <c r="C62" s="1093" t="s">
        <v>105</v>
      </c>
      <c r="D62" s="1118">
        <f t="shared" si="0"/>
        <v>2.7272951446255522E-2</v>
      </c>
      <c r="E62" s="1119">
        <f t="shared" si="1"/>
        <v>1.1077519379845135E-3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418</v>
      </c>
      <c r="C63" s="1093" t="s">
        <v>105</v>
      </c>
      <c r="D63" s="1118">
        <f t="shared" si="0"/>
        <v>-1.4909758924723127E-2</v>
      </c>
      <c r="E63" s="1119">
        <f t="shared" si="1"/>
        <v>-2.9013990249605603E-3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417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416</v>
      </c>
      <c r="C65" s="1093" t="s">
        <v>105</v>
      </c>
      <c r="D65" s="1118">
        <f t="shared" si="2"/>
        <v>-1.2293217622947217E-2</v>
      </c>
      <c r="E65" s="1119">
        <f t="shared" si="3"/>
        <v>5.6040277366953273E-3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415</v>
      </c>
      <c r="C66" s="1093" t="s">
        <v>105</v>
      </c>
      <c r="D66" s="1118">
        <f t="shared" si="2"/>
        <v>-7.5743360710849195E-2</v>
      </c>
      <c r="E66" s="1119">
        <f t="shared" si="3"/>
        <v>2.3085971157992491E-2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414</v>
      </c>
      <c r="C67" s="1093" t="s">
        <v>105</v>
      </c>
      <c r="D67" s="1118">
        <f t="shared" si="2"/>
        <v>-0.13166203099002616</v>
      </c>
      <c r="E67" s="1119">
        <f t="shared" si="3"/>
        <v>2.3880499042039371E-2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413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412</v>
      </c>
      <c r="C69" s="1093" t="s">
        <v>105</v>
      </c>
      <c r="D69" s="1118">
        <f t="shared" si="2"/>
        <v>-3.458403911263308E-2</v>
      </c>
      <c r="E69" s="1119">
        <f t="shared" si="3"/>
        <v>-8.4677662515056928E-3</v>
      </c>
      <c r="F69" s="1121"/>
      <c r="G69" s="1121"/>
      <c r="K69" s="1085"/>
      <c r="L69" s="1084"/>
      <c r="M69" s="1116"/>
    </row>
    <row r="70" spans="2:30" ht="15.75">
      <c r="B70" s="1117" t="s">
        <v>411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410</v>
      </c>
      <c r="C71" s="1093" t="s">
        <v>105</v>
      </c>
      <c r="D71" s="1118">
        <f>+P30</f>
        <v>-1.0550760766646405E-2</v>
      </c>
      <c r="E71" s="1119">
        <f>+(O30/N30)-1</f>
        <v>1.277058051820279E-2</v>
      </c>
      <c r="F71" s="1121"/>
      <c r="G71" s="1121"/>
      <c r="K71" s="1124"/>
      <c r="L71" s="1084"/>
      <c r="M71" s="1125"/>
    </row>
    <row r="72" spans="2:30" ht="15.75">
      <c r="B72" s="1123" t="s">
        <v>409</v>
      </c>
      <c r="C72" s="1093" t="s">
        <v>105</v>
      </c>
      <c r="D72" s="1118">
        <f>+P31</f>
        <v>-3.7320460147348467E-2</v>
      </c>
      <c r="E72" s="1119">
        <f>+(O31/N31)-1</f>
        <v>1.4000125497712679E-2</v>
      </c>
      <c r="F72" s="1121"/>
      <c r="G72" s="1121"/>
      <c r="K72" s="1085"/>
      <c r="L72" s="1084"/>
      <c r="M72" s="1125"/>
    </row>
    <row r="73" spans="2:30" ht="15.75">
      <c r="B73" s="1126" t="s">
        <v>408</v>
      </c>
      <c r="C73" s="1126" t="s">
        <v>105</v>
      </c>
      <c r="D73" s="1127">
        <f>+P32</f>
        <v>-9.4764161829188232E-2</v>
      </c>
      <c r="E73" s="1128">
        <f>+(O32/N32)-1</f>
        <v>1.4147554924795358E-2</v>
      </c>
      <c r="F73" s="1121"/>
      <c r="G73" s="1121"/>
      <c r="K73" s="1085"/>
      <c r="L73" s="1084"/>
      <c r="M73" s="1125"/>
    </row>
    <row r="74" spans="2:30" ht="15.75">
      <c r="B74" s="1117" t="s">
        <v>407</v>
      </c>
      <c r="C74" s="1093" t="s">
        <v>105</v>
      </c>
      <c r="D74" s="1118">
        <f>+P34</f>
        <v>-5.8683593952690738E-2</v>
      </c>
      <c r="E74" s="1119">
        <f>+(O34/N34)-1</f>
        <v>2.5362318840579601E-2</v>
      </c>
      <c r="F74" s="1121"/>
      <c r="G74" s="1121"/>
      <c r="K74" s="1085"/>
      <c r="L74" s="1084"/>
      <c r="M74" s="1125"/>
    </row>
    <row r="75" spans="2:30" ht="15.75">
      <c r="B75" s="1117" t="s">
        <v>406</v>
      </c>
      <c r="C75" s="1093" t="s">
        <v>105</v>
      </c>
      <c r="D75" s="1118">
        <f>+P35</f>
        <v>-0.21073910006683139</v>
      </c>
      <c r="E75" s="1119">
        <f>+(O35/N35)-1</f>
        <v>-0.21643419537280928</v>
      </c>
      <c r="F75" s="1121"/>
      <c r="G75" s="1121"/>
      <c r="K75" s="1085"/>
      <c r="L75" s="1084"/>
      <c r="M75" s="1125"/>
    </row>
    <row r="76" spans="2:30" ht="15.75">
      <c r="B76" s="1117" t="s">
        <v>405</v>
      </c>
      <c r="C76" s="1093" t="s">
        <v>105</v>
      </c>
      <c r="D76" s="1118">
        <f>+P37</f>
        <v>-1.543211700981062E-2</v>
      </c>
      <c r="E76" s="1119">
        <f>+(O37/N37)-1</f>
        <v>5.761998852699346E-3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404</v>
      </c>
      <c r="C77" s="1093" t="s">
        <v>105</v>
      </c>
      <c r="D77" s="1118">
        <f>+P38</f>
        <v>-3.9357426976458276E-2</v>
      </c>
      <c r="E77" s="1119">
        <f>+(O38/N38)-1</f>
        <v>-1.0004883863966918E-2</v>
      </c>
      <c r="F77" s="1121"/>
      <c r="G77" s="1121"/>
      <c r="H77" s="1095"/>
      <c r="K77" s="1085"/>
      <c r="L77" s="1084"/>
      <c r="M77" s="1116"/>
    </row>
    <row r="78" spans="2:30" ht="15.75">
      <c r="B78" s="1123" t="s">
        <v>403</v>
      </c>
      <c r="C78" s="1093" t="s">
        <v>105</v>
      </c>
      <c r="D78" s="1118">
        <f>+P39</f>
        <v>5.3477845758030051E-2</v>
      </c>
      <c r="E78" s="1119">
        <f>+(O39/N39)-1</f>
        <v>4.7751163516407402E-3</v>
      </c>
      <c r="F78" s="1121"/>
      <c r="G78" s="1121"/>
      <c r="H78" s="1095"/>
      <c r="K78" s="1085"/>
      <c r="L78" s="1084"/>
      <c r="M78" s="1116"/>
    </row>
    <row r="79" spans="2:30" ht="15.75">
      <c r="B79" s="1123" t="s">
        <v>402</v>
      </c>
      <c r="C79" s="1093" t="s">
        <v>105</v>
      </c>
      <c r="D79" s="1118">
        <f>+P40</f>
        <v>-5.0221715429390135E-2</v>
      </c>
      <c r="E79" s="1119">
        <f>+(O40/N40)-1</f>
        <v>-2.2282447021287011E-2</v>
      </c>
      <c r="F79" s="1121"/>
      <c r="G79" s="1121"/>
      <c r="H79" s="1095"/>
      <c r="K79" s="1085"/>
      <c r="L79" s="1084"/>
      <c r="M79" s="1116"/>
    </row>
    <row r="80" spans="2:30" ht="15.75">
      <c r="B80" s="1117" t="s">
        <v>401</v>
      </c>
      <c r="C80" s="1093" t="s">
        <v>105</v>
      </c>
      <c r="D80" s="1118">
        <f>+P42</f>
        <v>-1.9782429994864681E-2</v>
      </c>
      <c r="E80" s="1119">
        <f>+(O42/N42)-1</f>
        <v>1.2370692162004371E-2</v>
      </c>
      <c r="F80" s="1121"/>
      <c r="G80" s="1121"/>
      <c r="K80" s="1085"/>
      <c r="L80" s="1084"/>
      <c r="M80" s="1116"/>
    </row>
    <row r="81" spans="2:13" ht="15.75">
      <c r="B81" s="1129" t="s">
        <v>400</v>
      </c>
      <c r="C81" s="1126" t="s">
        <v>105</v>
      </c>
      <c r="D81" s="1127">
        <f>+P45</f>
        <v>-3.6892653641858564E-2</v>
      </c>
      <c r="E81" s="1128">
        <f>+(O45/N45)-1</f>
        <v>9.5341396196471084E-3</v>
      </c>
      <c r="F81" s="1121"/>
      <c r="G81" s="1121"/>
      <c r="K81" s="1085"/>
      <c r="L81" s="1084"/>
      <c r="M81" s="1116"/>
    </row>
    <row r="82" spans="2:13" ht="15.75">
      <c r="K82" s="1085"/>
      <c r="L82" s="1084"/>
      <c r="M82" s="1116"/>
    </row>
    <row r="83" spans="2:13" ht="15.75"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G29" sqref="G27:G29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51"/>
      <c r="AF1" s="1752"/>
      <c r="AG1" s="1752"/>
    </row>
    <row r="2" spans="1:33" ht="18">
      <c r="A2" s="1753" t="s">
        <v>358</v>
      </c>
      <c r="B2" s="1753"/>
      <c r="C2" s="1753"/>
      <c r="D2" s="1753"/>
      <c r="E2" s="1753"/>
      <c r="F2" s="1753"/>
      <c r="G2" s="1753"/>
      <c r="H2" s="1753"/>
      <c r="I2" s="1753"/>
      <c r="J2" s="1753"/>
      <c r="K2" s="1753"/>
      <c r="L2" s="1753"/>
      <c r="M2" s="1753"/>
      <c r="N2" s="1753"/>
      <c r="O2" s="1753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C1" workbookViewId="0">
      <selection activeCell="M14" sqref="M14"/>
    </sheetView>
  </sheetViews>
  <sheetFormatPr defaultRowHeight="12.75"/>
  <cols>
    <col min="1" max="1" width="16.42578125" customWidth="1"/>
    <col min="2" max="5" width="12" customWidth="1"/>
    <col min="6" max="9" width="15.5703125" customWidth="1"/>
    <col min="11" max="11" width="41.7109375" customWidth="1"/>
    <col min="12" max="13" width="15" customWidth="1"/>
    <col min="14" max="14" width="19.7109375" customWidth="1"/>
  </cols>
  <sheetData>
    <row r="1" spans="1:15" ht="17.25" customHeight="1">
      <c r="A1" s="153" t="s">
        <v>253</v>
      </c>
      <c r="B1" s="154"/>
      <c r="C1" s="154"/>
      <c r="D1" s="154"/>
      <c r="E1" s="155" t="s">
        <v>598</v>
      </c>
      <c r="F1" s="154"/>
      <c r="G1" s="3"/>
      <c r="H1" s="156"/>
      <c r="I1" s="156"/>
    </row>
    <row r="2" spans="1:15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5" ht="31.5" customHeight="1" thickBot="1">
      <c r="A3" s="223" t="s">
        <v>599</v>
      </c>
      <c r="B3" s="157"/>
      <c r="C3" s="157"/>
      <c r="D3" s="157"/>
      <c r="E3" s="157"/>
      <c r="F3" s="157"/>
      <c r="G3" s="157"/>
      <c r="H3" s="157"/>
      <c r="I3" s="158"/>
      <c r="K3" s="643" t="s">
        <v>397</v>
      </c>
      <c r="L3" s="26"/>
      <c r="M3" s="26"/>
      <c r="N3" s="26"/>
    </row>
    <row r="4" spans="1:15" ht="23.25" customHeight="1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5" ht="36.7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4" t="s">
        <v>148</v>
      </c>
      <c r="L5" s="1755"/>
      <c r="M5" s="1756"/>
      <c r="N5" s="605" t="s">
        <v>577</v>
      </c>
    </row>
    <row r="6" spans="1:15" ht="42.75" customHeight="1" thickBot="1">
      <c r="A6" s="602" t="s">
        <v>213</v>
      </c>
      <c r="B6" s="1436" t="s">
        <v>600</v>
      </c>
      <c r="C6" s="1436" t="s">
        <v>576</v>
      </c>
      <c r="D6" s="1436" t="s">
        <v>600</v>
      </c>
      <c r="E6" s="1436" t="s">
        <v>576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601</v>
      </c>
      <c r="M6" s="607" t="s">
        <v>575</v>
      </c>
      <c r="N6" s="605" t="s">
        <v>18</v>
      </c>
    </row>
    <row r="7" spans="1:15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4.4796501176470596</v>
      </c>
      <c r="M7" s="609">
        <v>4.1935667647058823</v>
      </c>
      <c r="N7" s="1633">
        <f>((L7-M7)/M7)*100</f>
        <v>6.8219577508322287</v>
      </c>
      <c r="O7" s="10"/>
    </row>
    <row r="8" spans="1:15" ht="15.75">
      <c r="A8" s="59" t="s">
        <v>125</v>
      </c>
      <c r="B8" s="71">
        <v>6023.7979999999998</v>
      </c>
      <c r="C8" s="54">
        <v>5650.3630000000003</v>
      </c>
      <c r="D8" s="121">
        <v>5905.68431372549</v>
      </c>
      <c r="E8" s="121">
        <v>5539.5715686274516</v>
      </c>
      <c r="F8" s="160">
        <v>6.6090444100670958</v>
      </c>
      <c r="G8" s="34">
        <v>61.46</v>
      </c>
      <c r="H8" s="60">
        <v>93.3</v>
      </c>
      <c r="I8" s="35">
        <v>27.529057769375175</v>
      </c>
      <c r="K8" s="871" t="s">
        <v>46</v>
      </c>
      <c r="L8" s="610">
        <v>4.4483308235294112</v>
      </c>
      <c r="M8" s="611">
        <v>4.1861445294117647</v>
      </c>
      <c r="N8" s="1632">
        <f>((L8-M8)/M8)*100</f>
        <v>6.2631925934599488</v>
      </c>
      <c r="O8" s="10"/>
    </row>
    <row r="9" spans="1:15" ht="15.75">
      <c r="A9" s="59" t="s">
        <v>12</v>
      </c>
      <c r="B9" s="71">
        <v>5884.3580000000002</v>
      </c>
      <c r="C9" s="54">
        <v>5518.134</v>
      </c>
      <c r="D9" s="121">
        <v>5768.9784313725495</v>
      </c>
      <c r="E9" s="121">
        <v>5409.9352941176467</v>
      </c>
      <c r="F9" s="160">
        <v>6.6367362590324941</v>
      </c>
      <c r="G9" s="34">
        <v>57.78</v>
      </c>
      <c r="H9" s="60">
        <v>95.1</v>
      </c>
      <c r="I9" s="35">
        <v>57.014294780474593</v>
      </c>
      <c r="K9" s="872" t="s">
        <v>47</v>
      </c>
      <c r="L9" s="612">
        <v>4.5786703529411765</v>
      </c>
      <c r="M9" s="613">
        <v>4.266932647058824</v>
      </c>
      <c r="N9" s="1631">
        <f>((L9-M9)/M9)*100</f>
        <v>7.3058970381740567</v>
      </c>
      <c r="O9" s="10"/>
    </row>
    <row r="10" spans="1:15" ht="15.75">
      <c r="A10" s="59" t="s">
        <v>13</v>
      </c>
      <c r="B10" s="71">
        <v>5528.826</v>
      </c>
      <c r="C10" s="54">
        <v>5148.5630000000001</v>
      </c>
      <c r="D10" s="121">
        <v>5420.4176470588236</v>
      </c>
      <c r="E10" s="121">
        <v>5047.6107843137252</v>
      </c>
      <c r="F10" s="160">
        <v>7.3858084284877137</v>
      </c>
      <c r="G10" s="60">
        <v>53.28</v>
      </c>
      <c r="H10" s="60">
        <v>96.7</v>
      </c>
      <c r="I10" s="35">
        <v>13.657928255379959</v>
      </c>
      <c r="K10" s="872" t="s">
        <v>188</v>
      </c>
      <c r="L10" s="612">
        <v>4.4686161764705874</v>
      </c>
      <c r="M10" s="613">
        <v>4.1718215882352947</v>
      </c>
      <c r="N10" s="1631">
        <f>((L10-M10)/M10)*100</f>
        <v>7.1142684786009411</v>
      </c>
      <c r="O10" s="10"/>
    </row>
    <row r="11" spans="1:15" ht="16.5" thickBot="1">
      <c r="A11" s="59" t="s">
        <v>14</v>
      </c>
      <c r="B11" s="71">
        <v>5169.652</v>
      </c>
      <c r="C11" s="54">
        <v>4778.1059999999998</v>
      </c>
      <c r="D11" s="121">
        <v>5068.2862745098037</v>
      </c>
      <c r="E11" s="121">
        <v>4684.4176470588236</v>
      </c>
      <c r="F11" s="160">
        <v>8.1945858882159648</v>
      </c>
      <c r="G11" s="60">
        <v>48.4</v>
      </c>
      <c r="H11" s="60">
        <v>98.3</v>
      </c>
      <c r="I11" s="35">
        <v>1.6398389895573988</v>
      </c>
      <c r="K11" s="873" t="s">
        <v>48</v>
      </c>
      <c r="L11" s="614">
        <v>4.4164769999999995</v>
      </c>
      <c r="M11" s="615">
        <v>4.1346851764705876</v>
      </c>
      <c r="N11" s="1630">
        <f>((L11-M11)/M11)*100</f>
        <v>6.8153151087056276</v>
      </c>
      <c r="O11" s="10"/>
    </row>
    <row r="12" spans="1:15" ht="15">
      <c r="A12" s="59" t="s">
        <v>15</v>
      </c>
      <c r="B12" s="71">
        <v>4449.098</v>
      </c>
      <c r="C12" s="54">
        <v>4174.7550000000001</v>
      </c>
      <c r="D12" s="121">
        <v>4361.8607843137252</v>
      </c>
      <c r="E12" s="121">
        <v>4092.8970588235293</v>
      </c>
      <c r="F12" s="160">
        <v>6.5714754518528595</v>
      </c>
      <c r="G12" s="60">
        <v>43.6</v>
      </c>
      <c r="H12" s="60">
        <v>102.5</v>
      </c>
      <c r="I12" s="35">
        <v>0.14716389957705911</v>
      </c>
    </row>
    <row r="13" spans="1:15" ht="15">
      <c r="A13" s="59" t="s">
        <v>16</v>
      </c>
      <c r="B13" s="71">
        <v>4349.018</v>
      </c>
      <c r="C13" s="54">
        <v>4039.712</v>
      </c>
      <c r="D13" s="121">
        <v>4263.7431372549017</v>
      </c>
      <c r="E13" s="121">
        <v>3960.5019607843137</v>
      </c>
      <c r="F13" s="160">
        <v>7.6566349284305435</v>
      </c>
      <c r="G13" s="60">
        <v>36.770000000000003</v>
      </c>
      <c r="H13" s="60">
        <v>96.6</v>
      </c>
      <c r="I13" s="35">
        <v>1.171630563580929E-2</v>
      </c>
      <c r="K13" s="1" t="s">
        <v>398</v>
      </c>
      <c r="L13" s="1"/>
      <c r="M13" s="1"/>
    </row>
    <row r="14" spans="1:15" ht="15" thickBot="1">
      <c r="A14" s="61" t="s">
        <v>124</v>
      </c>
      <c r="B14" s="72">
        <v>5858.0039999999999</v>
      </c>
      <c r="C14" s="73">
        <v>5483.8950000000004</v>
      </c>
      <c r="D14" s="161">
        <v>5743.1411764705881</v>
      </c>
      <c r="E14" s="161">
        <v>5376.3676470588234</v>
      </c>
      <c r="F14" s="162">
        <v>6.8219577508322002</v>
      </c>
      <c r="G14" s="62">
        <v>58</v>
      </c>
      <c r="H14" s="62">
        <v>94.9</v>
      </c>
      <c r="I14" s="36">
        <v>100</v>
      </c>
      <c r="K14" s="1" t="s">
        <v>399</v>
      </c>
      <c r="L14" s="1"/>
      <c r="M14" s="1"/>
    </row>
    <row r="15" spans="1:15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5" ht="15">
      <c r="A16" s="59" t="s">
        <v>125</v>
      </c>
      <c r="B16" s="71">
        <v>5971.7370000000001</v>
      </c>
      <c r="C16" s="54">
        <v>5634.1229999999996</v>
      </c>
      <c r="D16" s="121">
        <v>5854.6441176470589</v>
      </c>
      <c r="E16" s="121">
        <v>5523.65</v>
      </c>
      <c r="F16" s="160">
        <v>5.9923079421588863</v>
      </c>
      <c r="G16" s="60">
        <v>61.45</v>
      </c>
      <c r="H16" s="60">
        <v>92.9</v>
      </c>
      <c r="I16" s="35">
        <v>24.397386798828567</v>
      </c>
    </row>
    <row r="17" spans="1:9" ht="15">
      <c r="A17" s="59" t="s">
        <v>12</v>
      </c>
      <c r="B17" s="71">
        <v>5842.7870000000003</v>
      </c>
      <c r="C17" s="54">
        <v>5497.8239999999996</v>
      </c>
      <c r="D17" s="121">
        <v>5728.2225490196079</v>
      </c>
      <c r="E17" s="121">
        <v>5390.0235294117647</v>
      </c>
      <c r="F17" s="160">
        <v>6.2745369804490041</v>
      </c>
      <c r="G17" s="60">
        <v>57.66</v>
      </c>
      <c r="H17" s="60">
        <v>94.1</v>
      </c>
      <c r="I17" s="35">
        <v>59.749943681009235</v>
      </c>
    </row>
    <row r="18" spans="1:9" ht="15">
      <c r="A18" s="59" t="s">
        <v>13</v>
      </c>
      <c r="B18" s="71">
        <v>5523.18</v>
      </c>
      <c r="C18" s="54">
        <v>5180.4269999999997</v>
      </c>
      <c r="D18" s="121">
        <v>5414.8823529411766</v>
      </c>
      <c r="E18" s="121">
        <v>5078.8499999999995</v>
      </c>
      <c r="F18" s="160">
        <v>6.6163078835007356</v>
      </c>
      <c r="G18" s="60">
        <v>53.28</v>
      </c>
      <c r="H18" s="60">
        <v>95.5</v>
      </c>
      <c r="I18" s="35">
        <v>14.556882180671321</v>
      </c>
    </row>
    <row r="19" spans="1:9" ht="15">
      <c r="A19" s="59" t="s">
        <v>14</v>
      </c>
      <c r="B19" s="71">
        <v>5170.5940000000001</v>
      </c>
      <c r="C19" s="54">
        <v>4827.6959999999999</v>
      </c>
      <c r="D19" s="121">
        <v>5069.2098039215689</v>
      </c>
      <c r="E19" s="121">
        <v>4733.035294117647</v>
      </c>
      <c r="F19" s="160">
        <v>7.1027256065833502</v>
      </c>
      <c r="G19" s="60">
        <v>48.37</v>
      </c>
      <c r="H19" s="60">
        <v>97.2</v>
      </c>
      <c r="I19" s="35">
        <v>1.2106330254561839</v>
      </c>
    </row>
    <row r="20" spans="1:9" ht="15">
      <c r="A20" s="59" t="s">
        <v>15</v>
      </c>
      <c r="B20" s="71">
        <v>4613.7849999999999</v>
      </c>
      <c r="C20" s="54">
        <v>4284.2669999999998</v>
      </c>
      <c r="D20" s="121">
        <v>4523.3186274509799</v>
      </c>
      <c r="E20" s="121">
        <v>4200.2617647058823</v>
      </c>
      <c r="F20" s="160">
        <v>7.6913507024655576</v>
      </c>
      <c r="G20" s="60">
        <v>43.43</v>
      </c>
      <c r="H20" s="60">
        <v>98.5</v>
      </c>
      <c r="I20" s="35">
        <v>7.6593827438612289E-2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5817.0479999999998</v>
      </c>
      <c r="C22" s="73">
        <v>5474.1890000000003</v>
      </c>
      <c r="D22" s="161">
        <v>5702.9882352941177</v>
      </c>
      <c r="E22" s="161">
        <v>5366.8519607843136</v>
      </c>
      <c r="F22" s="162">
        <v>6.2631925934599524</v>
      </c>
      <c r="G22" s="62">
        <v>57.83</v>
      </c>
      <c r="H22" s="62">
        <v>94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6179.9139999999998</v>
      </c>
      <c r="C24" s="54">
        <v>5770.8559999999998</v>
      </c>
      <c r="D24" s="121">
        <v>6058.7392156862743</v>
      </c>
      <c r="E24" s="121">
        <v>5657.7019607843131</v>
      </c>
      <c r="F24" s="160">
        <v>7.0883418335165524</v>
      </c>
      <c r="G24" s="60">
        <v>61.52</v>
      </c>
      <c r="H24" s="60">
        <v>93.4</v>
      </c>
      <c r="I24" s="35">
        <v>32.852976804701875</v>
      </c>
    </row>
    <row r="25" spans="1:9" ht="15">
      <c r="A25" s="59" t="s">
        <v>12</v>
      </c>
      <c r="B25" s="71">
        <v>5992.7529999999997</v>
      </c>
      <c r="C25" s="54">
        <v>5608.8069999999998</v>
      </c>
      <c r="D25" s="121">
        <v>5875.2480392156858</v>
      </c>
      <c r="E25" s="121">
        <v>5498.8303921568622</v>
      </c>
      <c r="F25" s="160">
        <v>6.8454129371896721</v>
      </c>
      <c r="G25" s="60">
        <v>57.71</v>
      </c>
      <c r="H25" s="60">
        <v>95.7</v>
      </c>
      <c r="I25" s="35">
        <v>53.20232700734293</v>
      </c>
    </row>
    <row r="26" spans="1:9" ht="15">
      <c r="A26" s="59" t="s">
        <v>13</v>
      </c>
      <c r="B26" s="71">
        <v>5567.5519999999997</v>
      </c>
      <c r="C26" s="54">
        <v>5150.6679999999997</v>
      </c>
      <c r="D26" s="121">
        <v>5458.3843137254898</v>
      </c>
      <c r="E26" s="121">
        <v>5049.674509803921</v>
      </c>
      <c r="F26" s="160">
        <v>8.093785116804268</v>
      </c>
      <c r="G26" s="60">
        <v>53.18</v>
      </c>
      <c r="H26" s="60">
        <v>97</v>
      </c>
      <c r="I26" s="35">
        <v>12.43662793306115</v>
      </c>
    </row>
    <row r="27" spans="1:9" ht="15">
      <c r="A27" s="59" t="s">
        <v>14</v>
      </c>
      <c r="B27" s="71">
        <v>5260.2430000000004</v>
      </c>
      <c r="C27" s="54">
        <v>4781.7169999999996</v>
      </c>
      <c r="D27" s="121">
        <v>5157.100980392157</v>
      </c>
      <c r="E27" s="121">
        <v>4687.9578431372547</v>
      </c>
      <c r="F27" s="160">
        <v>10.007409472371553</v>
      </c>
      <c r="G27" s="60">
        <v>48.37</v>
      </c>
      <c r="H27" s="60">
        <v>98</v>
      </c>
      <c r="I27" s="35">
        <v>1.4021864297785156</v>
      </c>
    </row>
    <row r="28" spans="1:9" ht="15">
      <c r="A28" s="59" t="s">
        <v>15</v>
      </c>
      <c r="B28" s="71">
        <v>5017.6940000000004</v>
      </c>
      <c r="C28" s="54">
        <v>4453.576</v>
      </c>
      <c r="D28" s="121">
        <v>4919.3078431372551</v>
      </c>
      <c r="E28" s="121">
        <v>4366.2509803921566</v>
      </c>
      <c r="F28" s="160">
        <v>12.666630141710849</v>
      </c>
      <c r="G28" s="60">
        <v>43.4</v>
      </c>
      <c r="H28" s="60">
        <v>98.4</v>
      </c>
      <c r="I28" s="35">
        <v>8.7935753062048552E-2</v>
      </c>
    </row>
    <row r="29" spans="1:9" ht="15">
      <c r="A29" s="59" t="s">
        <v>16</v>
      </c>
      <c r="B29" s="71">
        <v>4677.4970000000003</v>
      </c>
      <c r="C29" s="54">
        <v>4226.5349999999999</v>
      </c>
      <c r="D29" s="121">
        <v>4585.7813725490196</v>
      </c>
      <c r="E29" s="121">
        <v>4143.661764705882</v>
      </c>
      <c r="F29" s="160">
        <v>10.669780328330427</v>
      </c>
      <c r="G29" s="60">
        <v>35.770000000000003</v>
      </c>
      <c r="H29" s="60">
        <v>97.5</v>
      </c>
      <c r="I29" s="35">
        <v>1.7946072053479294E-2</v>
      </c>
    </row>
    <row r="30" spans="1:9" ht="15" thickBot="1">
      <c r="A30" s="61" t="s">
        <v>124</v>
      </c>
      <c r="B30" s="72">
        <v>5987.4920000000002</v>
      </c>
      <c r="C30" s="73">
        <v>5579.835</v>
      </c>
      <c r="D30" s="161">
        <v>5870.0901960784313</v>
      </c>
      <c r="E30" s="161">
        <v>5470.4264705882351</v>
      </c>
      <c r="F30" s="162">
        <v>7.3058970381740709</v>
      </c>
      <c r="G30" s="62">
        <v>58.25</v>
      </c>
      <c r="H30" s="62">
        <v>95.1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5951.8419999999996</v>
      </c>
      <c r="C32" s="54">
        <v>5572.2690000000002</v>
      </c>
      <c r="D32" s="121">
        <v>5835.1392156862739</v>
      </c>
      <c r="E32" s="121">
        <v>5463.0088235294115</v>
      </c>
      <c r="F32" s="160">
        <v>6.8118211809228768</v>
      </c>
      <c r="G32" s="60">
        <v>61.25</v>
      </c>
      <c r="H32" s="60">
        <v>93.2</v>
      </c>
      <c r="I32" s="35">
        <v>27.572590258855584</v>
      </c>
    </row>
    <row r="33" spans="1:9" ht="15">
      <c r="A33" s="59" t="s">
        <v>12</v>
      </c>
      <c r="B33" s="71">
        <v>5890.5590000000002</v>
      </c>
      <c r="C33" s="54">
        <v>5501.26</v>
      </c>
      <c r="D33" s="121">
        <v>5775.0578431372551</v>
      </c>
      <c r="E33" s="121">
        <v>5393.3921568627457</v>
      </c>
      <c r="F33" s="160">
        <v>7.0765424648171509</v>
      </c>
      <c r="G33" s="60">
        <v>57.85</v>
      </c>
      <c r="H33" s="60">
        <v>95.3</v>
      </c>
      <c r="I33" s="35">
        <v>57.903503916893726</v>
      </c>
    </row>
    <row r="34" spans="1:9" ht="15">
      <c r="A34" s="59" t="s">
        <v>13</v>
      </c>
      <c r="B34" s="71">
        <v>5542.2790000000005</v>
      </c>
      <c r="C34" s="54">
        <v>5167.3180000000002</v>
      </c>
      <c r="D34" s="121">
        <v>5433.6068627450986</v>
      </c>
      <c r="E34" s="121">
        <v>5065.9980392156867</v>
      </c>
      <c r="F34" s="160">
        <v>7.2563949035070072</v>
      </c>
      <c r="G34" s="60">
        <v>53.18</v>
      </c>
      <c r="H34" s="60">
        <v>96.9</v>
      </c>
      <c r="I34" s="35">
        <v>12.577167064032698</v>
      </c>
    </row>
    <row r="35" spans="1:9" ht="15">
      <c r="A35" s="59" t="s">
        <v>14</v>
      </c>
      <c r="B35" s="71">
        <v>5018.2049999999999</v>
      </c>
      <c r="C35" s="54">
        <v>4683.9589999999998</v>
      </c>
      <c r="D35" s="121">
        <v>4919.8088235294117</v>
      </c>
      <c r="E35" s="121">
        <v>4592.1166666666668</v>
      </c>
      <c r="F35" s="160">
        <v>7.1359719416843772</v>
      </c>
      <c r="G35" s="60">
        <v>48.18</v>
      </c>
      <c r="H35" s="60">
        <v>98.6</v>
      </c>
      <c r="I35" s="35">
        <v>1.7849540190735695</v>
      </c>
    </row>
    <row r="36" spans="1:9" ht="15">
      <c r="A36" s="59" t="s">
        <v>15</v>
      </c>
      <c r="B36" s="71">
        <v>4300.3109999999997</v>
      </c>
      <c r="C36" s="54">
        <v>4011.5059999999999</v>
      </c>
      <c r="D36" s="121">
        <v>4215.9911764705876</v>
      </c>
      <c r="E36" s="121">
        <v>3932.8490196078428</v>
      </c>
      <c r="F36" s="160">
        <v>7.1994158802205419</v>
      </c>
      <c r="G36" s="60">
        <v>43.46</v>
      </c>
      <c r="H36" s="60">
        <v>99.9</v>
      </c>
      <c r="I36" s="35">
        <v>0.15752724795640327</v>
      </c>
    </row>
    <row r="37" spans="1:9" ht="15">
      <c r="A37" s="59" t="s">
        <v>16</v>
      </c>
      <c r="B37" s="71">
        <v>4444.8559999999998</v>
      </c>
      <c r="C37" s="54">
        <v>3826.7170000000001</v>
      </c>
      <c r="D37" s="121">
        <v>4357.7019607843131</v>
      </c>
      <c r="E37" s="121">
        <v>3751.6833333333334</v>
      </c>
      <c r="F37" s="160">
        <v>16.153245719503158</v>
      </c>
      <c r="G37" s="60">
        <v>37.159999999999997</v>
      </c>
      <c r="H37" s="60">
        <v>106.3</v>
      </c>
      <c r="I37" s="35">
        <v>4.2574931880108987E-3</v>
      </c>
    </row>
    <row r="38" spans="1:9" ht="15" thickBot="1">
      <c r="A38" s="61" t="s">
        <v>124</v>
      </c>
      <c r="B38" s="72">
        <v>5843.5749999999998</v>
      </c>
      <c r="C38" s="73">
        <v>5455.4589999999998</v>
      </c>
      <c r="D38" s="161">
        <v>5728.995098039215</v>
      </c>
      <c r="E38" s="161">
        <v>5348.4892156862743</v>
      </c>
      <c r="F38" s="162">
        <v>7.1142684786009758</v>
      </c>
      <c r="G38" s="62">
        <v>58</v>
      </c>
      <c r="H38" s="62">
        <v>95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5911.1629999999996</v>
      </c>
      <c r="C40" s="54">
        <v>5552.8739999999998</v>
      </c>
      <c r="D40" s="121">
        <v>5795.257843137254</v>
      </c>
      <c r="E40" s="121">
        <v>5443.9941176470584</v>
      </c>
      <c r="F40" s="160">
        <v>6.4523164040819179</v>
      </c>
      <c r="G40" s="60">
        <v>61.51</v>
      </c>
      <c r="H40" s="60">
        <v>93.4</v>
      </c>
      <c r="I40" s="35">
        <v>24.670933935771323</v>
      </c>
    </row>
    <row r="41" spans="1:9" ht="15">
      <c r="A41" s="59" t="s">
        <v>12</v>
      </c>
      <c r="B41" s="71">
        <v>5818.9189999999999</v>
      </c>
      <c r="C41" s="54">
        <v>5451.4830000000002</v>
      </c>
      <c r="D41" s="121">
        <v>5704.8225490196073</v>
      </c>
      <c r="E41" s="121">
        <v>5344.5911764705879</v>
      </c>
      <c r="F41" s="160">
        <v>6.7401109019325514</v>
      </c>
      <c r="G41" s="60">
        <v>57.86</v>
      </c>
      <c r="H41" s="60">
        <v>95.3</v>
      </c>
      <c r="I41" s="35">
        <v>58.322220653373293</v>
      </c>
    </row>
    <row r="42" spans="1:9" ht="15">
      <c r="A42" s="59" t="s">
        <v>13</v>
      </c>
      <c r="B42" s="71">
        <v>5497.8010000000004</v>
      </c>
      <c r="C42" s="54">
        <v>5120.72</v>
      </c>
      <c r="D42" s="121">
        <v>5390.0009803921575</v>
      </c>
      <c r="E42" s="121">
        <v>5020.3137254901958</v>
      </c>
      <c r="F42" s="160">
        <v>7.3638277429736467</v>
      </c>
      <c r="G42" s="60">
        <v>53.41</v>
      </c>
      <c r="H42" s="60">
        <v>97</v>
      </c>
      <c r="I42" s="35">
        <v>14.734890677376674</v>
      </c>
    </row>
    <row r="43" spans="1:9" ht="15">
      <c r="A43" s="59" t="s">
        <v>14</v>
      </c>
      <c r="B43" s="71">
        <v>5180.4009999999998</v>
      </c>
      <c r="C43" s="54">
        <v>4807.3149999999996</v>
      </c>
      <c r="D43" s="121">
        <v>5078.8245098039215</v>
      </c>
      <c r="E43" s="121">
        <v>4713.0539215686267</v>
      </c>
      <c r="F43" s="160">
        <v>7.7607978674166409</v>
      </c>
      <c r="G43" s="60">
        <v>48.52</v>
      </c>
      <c r="H43" s="60">
        <v>98.9</v>
      </c>
      <c r="I43" s="35">
        <v>2.0253839757769723</v>
      </c>
    </row>
    <row r="44" spans="1:9" ht="15">
      <c r="A44" s="59" t="s">
        <v>15</v>
      </c>
      <c r="B44" s="71">
        <v>4292.71</v>
      </c>
      <c r="C44" s="54">
        <v>4104.33</v>
      </c>
      <c r="D44" s="121">
        <v>4208.5392156862745</v>
      </c>
      <c r="E44" s="121">
        <v>4023.8529411764703</v>
      </c>
      <c r="F44" s="160">
        <v>4.5897868836082898</v>
      </c>
      <c r="G44" s="60">
        <v>43.74</v>
      </c>
      <c r="H44" s="60">
        <v>105.4</v>
      </c>
      <c r="I44" s="35">
        <v>0.23480439068522094</v>
      </c>
    </row>
    <row r="45" spans="1:9" ht="15">
      <c r="A45" s="59" t="s">
        <v>16</v>
      </c>
      <c r="B45" s="71">
        <v>4005.335</v>
      </c>
      <c r="C45" s="54">
        <v>3962.04</v>
      </c>
      <c r="D45" s="121">
        <v>3926.7990196078431</v>
      </c>
      <c r="E45" s="121">
        <v>3884.3529411764703</v>
      </c>
      <c r="F45" s="160">
        <v>1.0927451514876194</v>
      </c>
      <c r="G45" s="60">
        <v>38.130000000000003</v>
      </c>
      <c r="H45" s="60">
        <v>91.1</v>
      </c>
      <c r="I45" s="35">
        <v>1.176636701651998E-2</v>
      </c>
    </row>
    <row r="46" spans="1:9" ht="15" thickBot="1">
      <c r="A46" s="74" t="s">
        <v>124</v>
      </c>
      <c r="B46" s="75">
        <v>5775.393</v>
      </c>
      <c r="C46" s="55">
        <v>5406.8959999999997</v>
      </c>
      <c r="D46" s="163">
        <v>5662.15</v>
      </c>
      <c r="E46" s="163">
        <v>5300.8784313725482</v>
      </c>
      <c r="F46" s="162">
        <v>6.8153151087056285</v>
      </c>
      <c r="G46" s="76">
        <v>57.88</v>
      </c>
      <c r="H46" s="76">
        <v>95.1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W32" sqref="W32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6.140625" style="987" customWidth="1"/>
    <col min="7" max="8" width="9.140625" style="987" customWidth="1"/>
    <col min="9" max="10" width="9.140625" style="987"/>
    <col min="11" max="11" width="9" style="987" customWidth="1"/>
    <col min="12" max="253" width="9.140625" style="987"/>
    <col min="254" max="254" width="12" style="987" customWidth="1"/>
    <col min="255" max="255" width="54.140625" style="987" customWidth="1"/>
    <col min="256" max="256" width="21.28515625" style="987" customWidth="1"/>
    <col min="257" max="257" width="22" style="987" customWidth="1"/>
    <col min="258" max="258" width="22.7109375" style="987" customWidth="1"/>
    <col min="259" max="259" width="16.140625" style="987" customWidth="1"/>
    <col min="260" max="260" width="12.7109375" style="987" customWidth="1"/>
    <col min="261" max="261" width="9.140625" style="987" customWidth="1"/>
    <col min="262" max="262" width="9.140625" style="987"/>
    <col min="263" max="264" width="9.140625" style="987" customWidth="1"/>
    <col min="265" max="266" width="9.140625" style="987"/>
    <col min="267" max="267" width="9" style="987" customWidth="1"/>
    <col min="268" max="509" width="9.140625" style="987"/>
    <col min="510" max="510" width="12" style="987" customWidth="1"/>
    <col min="511" max="511" width="54.140625" style="987" customWidth="1"/>
    <col min="512" max="512" width="21.28515625" style="987" customWidth="1"/>
    <col min="513" max="513" width="22" style="987" customWidth="1"/>
    <col min="514" max="514" width="22.7109375" style="987" customWidth="1"/>
    <col min="515" max="515" width="16.140625" style="987" customWidth="1"/>
    <col min="516" max="516" width="12.7109375" style="987" customWidth="1"/>
    <col min="517" max="517" width="9.140625" style="987" customWidth="1"/>
    <col min="518" max="518" width="9.140625" style="987"/>
    <col min="519" max="520" width="9.140625" style="987" customWidth="1"/>
    <col min="521" max="522" width="9.140625" style="987"/>
    <col min="523" max="523" width="9" style="987" customWidth="1"/>
    <col min="524" max="765" width="9.140625" style="987"/>
    <col min="766" max="766" width="12" style="987" customWidth="1"/>
    <col min="767" max="767" width="54.140625" style="987" customWidth="1"/>
    <col min="768" max="768" width="21.28515625" style="987" customWidth="1"/>
    <col min="769" max="769" width="22" style="987" customWidth="1"/>
    <col min="770" max="770" width="22.7109375" style="987" customWidth="1"/>
    <col min="771" max="771" width="16.140625" style="987" customWidth="1"/>
    <col min="772" max="772" width="12.7109375" style="987" customWidth="1"/>
    <col min="773" max="773" width="9.140625" style="987" customWidth="1"/>
    <col min="774" max="774" width="9.140625" style="987"/>
    <col min="775" max="776" width="9.140625" style="987" customWidth="1"/>
    <col min="777" max="778" width="9.140625" style="987"/>
    <col min="779" max="779" width="9" style="987" customWidth="1"/>
    <col min="780" max="1021" width="9.140625" style="987"/>
    <col min="1022" max="1022" width="12" style="987" customWidth="1"/>
    <col min="1023" max="1023" width="54.140625" style="987" customWidth="1"/>
    <col min="1024" max="1024" width="21.28515625" style="987" customWidth="1"/>
    <col min="1025" max="1025" width="22" style="987" customWidth="1"/>
    <col min="1026" max="1026" width="22.7109375" style="987" customWidth="1"/>
    <col min="1027" max="1027" width="16.140625" style="987" customWidth="1"/>
    <col min="1028" max="1028" width="12.7109375" style="987" customWidth="1"/>
    <col min="1029" max="1029" width="9.140625" style="987" customWidth="1"/>
    <col min="1030" max="1030" width="9.140625" style="987"/>
    <col min="1031" max="1032" width="9.140625" style="987" customWidth="1"/>
    <col min="1033" max="1034" width="9.140625" style="987"/>
    <col min="1035" max="1035" width="9" style="987" customWidth="1"/>
    <col min="1036" max="1277" width="9.140625" style="987"/>
    <col min="1278" max="1278" width="12" style="987" customWidth="1"/>
    <col min="1279" max="1279" width="54.140625" style="987" customWidth="1"/>
    <col min="1280" max="1280" width="21.28515625" style="987" customWidth="1"/>
    <col min="1281" max="1281" width="22" style="987" customWidth="1"/>
    <col min="1282" max="1282" width="22.7109375" style="987" customWidth="1"/>
    <col min="1283" max="1283" width="16.140625" style="987" customWidth="1"/>
    <col min="1284" max="1284" width="12.7109375" style="987" customWidth="1"/>
    <col min="1285" max="1285" width="9.140625" style="987" customWidth="1"/>
    <col min="1286" max="1286" width="9.140625" style="987"/>
    <col min="1287" max="1288" width="9.140625" style="987" customWidth="1"/>
    <col min="1289" max="1290" width="9.140625" style="987"/>
    <col min="1291" max="1291" width="9" style="987" customWidth="1"/>
    <col min="1292" max="1533" width="9.140625" style="987"/>
    <col min="1534" max="1534" width="12" style="987" customWidth="1"/>
    <col min="1535" max="1535" width="54.140625" style="987" customWidth="1"/>
    <col min="1536" max="1536" width="21.28515625" style="987" customWidth="1"/>
    <col min="1537" max="1537" width="22" style="987" customWidth="1"/>
    <col min="1538" max="1538" width="22.7109375" style="987" customWidth="1"/>
    <col min="1539" max="1539" width="16.140625" style="987" customWidth="1"/>
    <col min="1540" max="1540" width="12.7109375" style="987" customWidth="1"/>
    <col min="1541" max="1541" width="9.140625" style="987" customWidth="1"/>
    <col min="1542" max="1542" width="9.140625" style="987"/>
    <col min="1543" max="1544" width="9.140625" style="987" customWidth="1"/>
    <col min="1545" max="1546" width="9.140625" style="987"/>
    <col min="1547" max="1547" width="9" style="987" customWidth="1"/>
    <col min="1548" max="1789" width="9.140625" style="987"/>
    <col min="1790" max="1790" width="12" style="987" customWidth="1"/>
    <col min="1791" max="1791" width="54.140625" style="987" customWidth="1"/>
    <col min="1792" max="1792" width="21.28515625" style="987" customWidth="1"/>
    <col min="1793" max="1793" width="22" style="987" customWidth="1"/>
    <col min="1794" max="1794" width="22.7109375" style="987" customWidth="1"/>
    <col min="1795" max="1795" width="16.140625" style="987" customWidth="1"/>
    <col min="1796" max="1796" width="12.7109375" style="987" customWidth="1"/>
    <col min="1797" max="1797" width="9.140625" style="987" customWidth="1"/>
    <col min="1798" max="1798" width="9.140625" style="987"/>
    <col min="1799" max="1800" width="9.140625" style="987" customWidth="1"/>
    <col min="1801" max="1802" width="9.140625" style="987"/>
    <col min="1803" max="1803" width="9" style="987" customWidth="1"/>
    <col min="1804" max="2045" width="9.140625" style="987"/>
    <col min="2046" max="2046" width="12" style="987" customWidth="1"/>
    <col min="2047" max="2047" width="54.140625" style="987" customWidth="1"/>
    <col min="2048" max="2048" width="21.28515625" style="987" customWidth="1"/>
    <col min="2049" max="2049" width="22" style="987" customWidth="1"/>
    <col min="2050" max="2050" width="22.7109375" style="987" customWidth="1"/>
    <col min="2051" max="2051" width="16.140625" style="987" customWidth="1"/>
    <col min="2052" max="2052" width="12.7109375" style="987" customWidth="1"/>
    <col min="2053" max="2053" width="9.140625" style="987" customWidth="1"/>
    <col min="2054" max="2054" width="9.140625" style="987"/>
    <col min="2055" max="2056" width="9.140625" style="987" customWidth="1"/>
    <col min="2057" max="2058" width="9.140625" style="987"/>
    <col min="2059" max="2059" width="9" style="987" customWidth="1"/>
    <col min="2060" max="2301" width="9.140625" style="987"/>
    <col min="2302" max="2302" width="12" style="987" customWidth="1"/>
    <col min="2303" max="2303" width="54.140625" style="987" customWidth="1"/>
    <col min="2304" max="2304" width="21.28515625" style="987" customWidth="1"/>
    <col min="2305" max="2305" width="22" style="987" customWidth="1"/>
    <col min="2306" max="2306" width="22.7109375" style="987" customWidth="1"/>
    <col min="2307" max="2307" width="16.140625" style="987" customWidth="1"/>
    <col min="2308" max="2308" width="12.7109375" style="987" customWidth="1"/>
    <col min="2309" max="2309" width="9.140625" style="987" customWidth="1"/>
    <col min="2310" max="2310" width="9.140625" style="987"/>
    <col min="2311" max="2312" width="9.140625" style="987" customWidth="1"/>
    <col min="2313" max="2314" width="9.140625" style="987"/>
    <col min="2315" max="2315" width="9" style="987" customWidth="1"/>
    <col min="2316" max="2557" width="9.140625" style="987"/>
    <col min="2558" max="2558" width="12" style="987" customWidth="1"/>
    <col min="2559" max="2559" width="54.140625" style="987" customWidth="1"/>
    <col min="2560" max="2560" width="21.28515625" style="987" customWidth="1"/>
    <col min="2561" max="2561" width="22" style="987" customWidth="1"/>
    <col min="2562" max="2562" width="22.7109375" style="987" customWidth="1"/>
    <col min="2563" max="2563" width="16.140625" style="987" customWidth="1"/>
    <col min="2564" max="2564" width="12.7109375" style="987" customWidth="1"/>
    <col min="2565" max="2565" width="9.140625" style="987" customWidth="1"/>
    <col min="2566" max="2566" width="9.140625" style="987"/>
    <col min="2567" max="2568" width="9.140625" style="987" customWidth="1"/>
    <col min="2569" max="2570" width="9.140625" style="987"/>
    <col min="2571" max="2571" width="9" style="987" customWidth="1"/>
    <col min="2572" max="2813" width="9.140625" style="987"/>
    <col min="2814" max="2814" width="12" style="987" customWidth="1"/>
    <col min="2815" max="2815" width="54.140625" style="987" customWidth="1"/>
    <col min="2816" max="2816" width="21.28515625" style="987" customWidth="1"/>
    <col min="2817" max="2817" width="22" style="987" customWidth="1"/>
    <col min="2818" max="2818" width="22.7109375" style="987" customWidth="1"/>
    <col min="2819" max="2819" width="16.140625" style="987" customWidth="1"/>
    <col min="2820" max="2820" width="12.7109375" style="987" customWidth="1"/>
    <col min="2821" max="2821" width="9.140625" style="987" customWidth="1"/>
    <col min="2822" max="2822" width="9.140625" style="987"/>
    <col min="2823" max="2824" width="9.140625" style="987" customWidth="1"/>
    <col min="2825" max="2826" width="9.140625" style="987"/>
    <col min="2827" max="2827" width="9" style="987" customWidth="1"/>
    <col min="2828" max="3069" width="9.140625" style="987"/>
    <col min="3070" max="3070" width="12" style="987" customWidth="1"/>
    <col min="3071" max="3071" width="54.140625" style="987" customWidth="1"/>
    <col min="3072" max="3072" width="21.28515625" style="987" customWidth="1"/>
    <col min="3073" max="3073" width="22" style="987" customWidth="1"/>
    <col min="3074" max="3074" width="22.7109375" style="987" customWidth="1"/>
    <col min="3075" max="3075" width="16.140625" style="987" customWidth="1"/>
    <col min="3076" max="3076" width="12.7109375" style="987" customWidth="1"/>
    <col min="3077" max="3077" width="9.140625" style="987" customWidth="1"/>
    <col min="3078" max="3078" width="9.140625" style="987"/>
    <col min="3079" max="3080" width="9.140625" style="987" customWidth="1"/>
    <col min="3081" max="3082" width="9.140625" style="987"/>
    <col min="3083" max="3083" width="9" style="987" customWidth="1"/>
    <col min="3084" max="3325" width="9.140625" style="987"/>
    <col min="3326" max="3326" width="12" style="987" customWidth="1"/>
    <col min="3327" max="3327" width="54.140625" style="987" customWidth="1"/>
    <col min="3328" max="3328" width="21.28515625" style="987" customWidth="1"/>
    <col min="3329" max="3329" width="22" style="987" customWidth="1"/>
    <col min="3330" max="3330" width="22.7109375" style="987" customWidth="1"/>
    <col min="3331" max="3331" width="16.140625" style="987" customWidth="1"/>
    <col min="3332" max="3332" width="12.7109375" style="987" customWidth="1"/>
    <col min="3333" max="3333" width="9.140625" style="987" customWidth="1"/>
    <col min="3334" max="3334" width="9.140625" style="987"/>
    <col min="3335" max="3336" width="9.140625" style="987" customWidth="1"/>
    <col min="3337" max="3338" width="9.140625" style="987"/>
    <col min="3339" max="3339" width="9" style="987" customWidth="1"/>
    <col min="3340" max="3581" width="9.140625" style="987"/>
    <col min="3582" max="3582" width="12" style="987" customWidth="1"/>
    <col min="3583" max="3583" width="54.140625" style="987" customWidth="1"/>
    <col min="3584" max="3584" width="21.28515625" style="987" customWidth="1"/>
    <col min="3585" max="3585" width="22" style="987" customWidth="1"/>
    <col min="3586" max="3586" width="22.7109375" style="987" customWidth="1"/>
    <col min="3587" max="3587" width="16.140625" style="987" customWidth="1"/>
    <col min="3588" max="3588" width="12.7109375" style="987" customWidth="1"/>
    <col min="3589" max="3589" width="9.140625" style="987" customWidth="1"/>
    <col min="3590" max="3590" width="9.140625" style="987"/>
    <col min="3591" max="3592" width="9.140625" style="987" customWidth="1"/>
    <col min="3593" max="3594" width="9.140625" style="987"/>
    <col min="3595" max="3595" width="9" style="987" customWidth="1"/>
    <col min="3596" max="3837" width="9.140625" style="987"/>
    <col min="3838" max="3838" width="12" style="987" customWidth="1"/>
    <col min="3839" max="3839" width="54.140625" style="987" customWidth="1"/>
    <col min="3840" max="3840" width="21.28515625" style="987" customWidth="1"/>
    <col min="3841" max="3841" width="22" style="987" customWidth="1"/>
    <col min="3842" max="3842" width="22.7109375" style="987" customWidth="1"/>
    <col min="3843" max="3843" width="16.140625" style="987" customWidth="1"/>
    <col min="3844" max="3844" width="12.7109375" style="987" customWidth="1"/>
    <col min="3845" max="3845" width="9.140625" style="987" customWidth="1"/>
    <col min="3846" max="3846" width="9.140625" style="987"/>
    <col min="3847" max="3848" width="9.140625" style="987" customWidth="1"/>
    <col min="3849" max="3850" width="9.140625" style="987"/>
    <col min="3851" max="3851" width="9" style="987" customWidth="1"/>
    <col min="3852" max="4093" width="9.140625" style="987"/>
    <col min="4094" max="4094" width="12" style="987" customWidth="1"/>
    <col min="4095" max="4095" width="54.140625" style="987" customWidth="1"/>
    <col min="4096" max="4096" width="21.28515625" style="987" customWidth="1"/>
    <col min="4097" max="4097" width="22" style="987" customWidth="1"/>
    <col min="4098" max="4098" width="22.7109375" style="987" customWidth="1"/>
    <col min="4099" max="4099" width="16.140625" style="987" customWidth="1"/>
    <col min="4100" max="4100" width="12.7109375" style="987" customWidth="1"/>
    <col min="4101" max="4101" width="9.140625" style="987" customWidth="1"/>
    <col min="4102" max="4102" width="9.140625" style="987"/>
    <col min="4103" max="4104" width="9.140625" style="987" customWidth="1"/>
    <col min="4105" max="4106" width="9.140625" style="987"/>
    <col min="4107" max="4107" width="9" style="987" customWidth="1"/>
    <col min="4108" max="4349" width="9.140625" style="987"/>
    <col min="4350" max="4350" width="12" style="987" customWidth="1"/>
    <col min="4351" max="4351" width="54.140625" style="987" customWidth="1"/>
    <col min="4352" max="4352" width="21.28515625" style="987" customWidth="1"/>
    <col min="4353" max="4353" width="22" style="987" customWidth="1"/>
    <col min="4354" max="4354" width="22.7109375" style="987" customWidth="1"/>
    <col min="4355" max="4355" width="16.140625" style="987" customWidth="1"/>
    <col min="4356" max="4356" width="12.7109375" style="987" customWidth="1"/>
    <col min="4357" max="4357" width="9.140625" style="987" customWidth="1"/>
    <col min="4358" max="4358" width="9.140625" style="987"/>
    <col min="4359" max="4360" width="9.140625" style="987" customWidth="1"/>
    <col min="4361" max="4362" width="9.140625" style="987"/>
    <col min="4363" max="4363" width="9" style="987" customWidth="1"/>
    <col min="4364" max="4605" width="9.140625" style="987"/>
    <col min="4606" max="4606" width="12" style="987" customWidth="1"/>
    <col min="4607" max="4607" width="54.140625" style="987" customWidth="1"/>
    <col min="4608" max="4608" width="21.28515625" style="987" customWidth="1"/>
    <col min="4609" max="4609" width="22" style="987" customWidth="1"/>
    <col min="4610" max="4610" width="22.7109375" style="987" customWidth="1"/>
    <col min="4611" max="4611" width="16.140625" style="987" customWidth="1"/>
    <col min="4612" max="4612" width="12.7109375" style="987" customWidth="1"/>
    <col min="4613" max="4613" width="9.140625" style="987" customWidth="1"/>
    <col min="4614" max="4614" width="9.140625" style="987"/>
    <col min="4615" max="4616" width="9.140625" style="987" customWidth="1"/>
    <col min="4617" max="4618" width="9.140625" style="987"/>
    <col min="4619" max="4619" width="9" style="987" customWidth="1"/>
    <col min="4620" max="4861" width="9.140625" style="987"/>
    <col min="4862" max="4862" width="12" style="987" customWidth="1"/>
    <col min="4863" max="4863" width="54.140625" style="987" customWidth="1"/>
    <col min="4864" max="4864" width="21.28515625" style="987" customWidth="1"/>
    <col min="4865" max="4865" width="22" style="987" customWidth="1"/>
    <col min="4866" max="4866" width="22.7109375" style="987" customWidth="1"/>
    <col min="4867" max="4867" width="16.140625" style="987" customWidth="1"/>
    <col min="4868" max="4868" width="12.7109375" style="987" customWidth="1"/>
    <col min="4869" max="4869" width="9.140625" style="987" customWidth="1"/>
    <col min="4870" max="4870" width="9.140625" style="987"/>
    <col min="4871" max="4872" width="9.140625" style="987" customWidth="1"/>
    <col min="4873" max="4874" width="9.140625" style="987"/>
    <col min="4875" max="4875" width="9" style="987" customWidth="1"/>
    <col min="4876" max="5117" width="9.140625" style="987"/>
    <col min="5118" max="5118" width="12" style="987" customWidth="1"/>
    <col min="5119" max="5119" width="54.140625" style="987" customWidth="1"/>
    <col min="5120" max="5120" width="21.28515625" style="987" customWidth="1"/>
    <col min="5121" max="5121" width="22" style="987" customWidth="1"/>
    <col min="5122" max="5122" width="22.7109375" style="987" customWidth="1"/>
    <col min="5123" max="5123" width="16.140625" style="987" customWidth="1"/>
    <col min="5124" max="5124" width="12.7109375" style="987" customWidth="1"/>
    <col min="5125" max="5125" width="9.140625" style="987" customWidth="1"/>
    <col min="5126" max="5126" width="9.140625" style="987"/>
    <col min="5127" max="5128" width="9.140625" style="987" customWidth="1"/>
    <col min="5129" max="5130" width="9.140625" style="987"/>
    <col min="5131" max="5131" width="9" style="987" customWidth="1"/>
    <col min="5132" max="5373" width="9.140625" style="987"/>
    <col min="5374" max="5374" width="12" style="987" customWidth="1"/>
    <col min="5375" max="5375" width="54.140625" style="987" customWidth="1"/>
    <col min="5376" max="5376" width="21.28515625" style="987" customWidth="1"/>
    <col min="5377" max="5377" width="22" style="987" customWidth="1"/>
    <col min="5378" max="5378" width="22.7109375" style="987" customWidth="1"/>
    <col min="5379" max="5379" width="16.140625" style="987" customWidth="1"/>
    <col min="5380" max="5380" width="12.7109375" style="987" customWidth="1"/>
    <col min="5381" max="5381" width="9.140625" style="987" customWidth="1"/>
    <col min="5382" max="5382" width="9.140625" style="987"/>
    <col min="5383" max="5384" width="9.140625" style="987" customWidth="1"/>
    <col min="5385" max="5386" width="9.140625" style="987"/>
    <col min="5387" max="5387" width="9" style="987" customWidth="1"/>
    <col min="5388" max="5629" width="9.140625" style="987"/>
    <col min="5630" max="5630" width="12" style="987" customWidth="1"/>
    <col min="5631" max="5631" width="54.140625" style="987" customWidth="1"/>
    <col min="5632" max="5632" width="21.28515625" style="987" customWidth="1"/>
    <col min="5633" max="5633" width="22" style="987" customWidth="1"/>
    <col min="5634" max="5634" width="22.7109375" style="987" customWidth="1"/>
    <col min="5635" max="5635" width="16.140625" style="987" customWidth="1"/>
    <col min="5636" max="5636" width="12.7109375" style="987" customWidth="1"/>
    <col min="5637" max="5637" width="9.140625" style="987" customWidth="1"/>
    <col min="5638" max="5638" width="9.140625" style="987"/>
    <col min="5639" max="5640" width="9.140625" style="987" customWidth="1"/>
    <col min="5641" max="5642" width="9.140625" style="987"/>
    <col min="5643" max="5643" width="9" style="987" customWidth="1"/>
    <col min="5644" max="5885" width="9.140625" style="987"/>
    <col min="5886" max="5886" width="12" style="987" customWidth="1"/>
    <col min="5887" max="5887" width="54.140625" style="987" customWidth="1"/>
    <col min="5888" max="5888" width="21.28515625" style="987" customWidth="1"/>
    <col min="5889" max="5889" width="22" style="987" customWidth="1"/>
    <col min="5890" max="5890" width="22.7109375" style="987" customWidth="1"/>
    <col min="5891" max="5891" width="16.140625" style="987" customWidth="1"/>
    <col min="5892" max="5892" width="12.7109375" style="987" customWidth="1"/>
    <col min="5893" max="5893" width="9.140625" style="987" customWidth="1"/>
    <col min="5894" max="5894" width="9.140625" style="987"/>
    <col min="5895" max="5896" width="9.140625" style="987" customWidth="1"/>
    <col min="5897" max="5898" width="9.140625" style="987"/>
    <col min="5899" max="5899" width="9" style="987" customWidth="1"/>
    <col min="5900" max="6141" width="9.140625" style="987"/>
    <col min="6142" max="6142" width="12" style="987" customWidth="1"/>
    <col min="6143" max="6143" width="54.140625" style="987" customWidth="1"/>
    <col min="6144" max="6144" width="21.28515625" style="987" customWidth="1"/>
    <col min="6145" max="6145" width="22" style="987" customWidth="1"/>
    <col min="6146" max="6146" width="22.7109375" style="987" customWidth="1"/>
    <col min="6147" max="6147" width="16.140625" style="987" customWidth="1"/>
    <col min="6148" max="6148" width="12.7109375" style="987" customWidth="1"/>
    <col min="6149" max="6149" width="9.140625" style="987" customWidth="1"/>
    <col min="6150" max="6150" width="9.140625" style="987"/>
    <col min="6151" max="6152" width="9.140625" style="987" customWidth="1"/>
    <col min="6153" max="6154" width="9.140625" style="987"/>
    <col min="6155" max="6155" width="9" style="987" customWidth="1"/>
    <col min="6156" max="6397" width="9.140625" style="987"/>
    <col min="6398" max="6398" width="12" style="987" customWidth="1"/>
    <col min="6399" max="6399" width="54.140625" style="987" customWidth="1"/>
    <col min="6400" max="6400" width="21.28515625" style="987" customWidth="1"/>
    <col min="6401" max="6401" width="22" style="987" customWidth="1"/>
    <col min="6402" max="6402" width="22.7109375" style="987" customWidth="1"/>
    <col min="6403" max="6403" width="16.140625" style="987" customWidth="1"/>
    <col min="6404" max="6404" width="12.7109375" style="987" customWidth="1"/>
    <col min="6405" max="6405" width="9.140625" style="987" customWidth="1"/>
    <col min="6406" max="6406" width="9.140625" style="987"/>
    <col min="6407" max="6408" width="9.140625" style="987" customWidth="1"/>
    <col min="6409" max="6410" width="9.140625" style="987"/>
    <col min="6411" max="6411" width="9" style="987" customWidth="1"/>
    <col min="6412" max="6653" width="9.140625" style="987"/>
    <col min="6654" max="6654" width="12" style="987" customWidth="1"/>
    <col min="6655" max="6655" width="54.140625" style="987" customWidth="1"/>
    <col min="6656" max="6656" width="21.28515625" style="987" customWidth="1"/>
    <col min="6657" max="6657" width="22" style="987" customWidth="1"/>
    <col min="6658" max="6658" width="22.7109375" style="987" customWidth="1"/>
    <col min="6659" max="6659" width="16.140625" style="987" customWidth="1"/>
    <col min="6660" max="6660" width="12.7109375" style="987" customWidth="1"/>
    <col min="6661" max="6661" width="9.140625" style="987" customWidth="1"/>
    <col min="6662" max="6662" width="9.140625" style="987"/>
    <col min="6663" max="6664" width="9.140625" style="987" customWidth="1"/>
    <col min="6665" max="6666" width="9.140625" style="987"/>
    <col min="6667" max="6667" width="9" style="987" customWidth="1"/>
    <col min="6668" max="6909" width="9.140625" style="987"/>
    <col min="6910" max="6910" width="12" style="987" customWidth="1"/>
    <col min="6911" max="6911" width="54.140625" style="987" customWidth="1"/>
    <col min="6912" max="6912" width="21.28515625" style="987" customWidth="1"/>
    <col min="6913" max="6913" width="22" style="987" customWidth="1"/>
    <col min="6914" max="6914" width="22.7109375" style="987" customWidth="1"/>
    <col min="6915" max="6915" width="16.140625" style="987" customWidth="1"/>
    <col min="6916" max="6916" width="12.7109375" style="987" customWidth="1"/>
    <col min="6917" max="6917" width="9.140625" style="987" customWidth="1"/>
    <col min="6918" max="6918" width="9.140625" style="987"/>
    <col min="6919" max="6920" width="9.140625" style="987" customWidth="1"/>
    <col min="6921" max="6922" width="9.140625" style="987"/>
    <col min="6923" max="6923" width="9" style="987" customWidth="1"/>
    <col min="6924" max="7165" width="9.140625" style="987"/>
    <col min="7166" max="7166" width="12" style="987" customWidth="1"/>
    <col min="7167" max="7167" width="54.140625" style="987" customWidth="1"/>
    <col min="7168" max="7168" width="21.28515625" style="987" customWidth="1"/>
    <col min="7169" max="7169" width="22" style="987" customWidth="1"/>
    <col min="7170" max="7170" width="22.7109375" style="987" customWidth="1"/>
    <col min="7171" max="7171" width="16.140625" style="987" customWidth="1"/>
    <col min="7172" max="7172" width="12.7109375" style="987" customWidth="1"/>
    <col min="7173" max="7173" width="9.140625" style="987" customWidth="1"/>
    <col min="7174" max="7174" width="9.140625" style="987"/>
    <col min="7175" max="7176" width="9.140625" style="987" customWidth="1"/>
    <col min="7177" max="7178" width="9.140625" style="987"/>
    <col min="7179" max="7179" width="9" style="987" customWidth="1"/>
    <col min="7180" max="7421" width="9.140625" style="987"/>
    <col min="7422" max="7422" width="12" style="987" customWidth="1"/>
    <col min="7423" max="7423" width="54.140625" style="987" customWidth="1"/>
    <col min="7424" max="7424" width="21.28515625" style="987" customWidth="1"/>
    <col min="7425" max="7425" width="22" style="987" customWidth="1"/>
    <col min="7426" max="7426" width="22.7109375" style="987" customWidth="1"/>
    <col min="7427" max="7427" width="16.140625" style="987" customWidth="1"/>
    <col min="7428" max="7428" width="12.7109375" style="987" customWidth="1"/>
    <col min="7429" max="7429" width="9.140625" style="987" customWidth="1"/>
    <col min="7430" max="7430" width="9.140625" style="987"/>
    <col min="7431" max="7432" width="9.140625" style="987" customWidth="1"/>
    <col min="7433" max="7434" width="9.140625" style="987"/>
    <col min="7435" max="7435" width="9" style="987" customWidth="1"/>
    <col min="7436" max="7677" width="9.140625" style="987"/>
    <col min="7678" max="7678" width="12" style="987" customWidth="1"/>
    <col min="7679" max="7679" width="54.140625" style="987" customWidth="1"/>
    <col min="7680" max="7680" width="21.28515625" style="987" customWidth="1"/>
    <col min="7681" max="7681" width="22" style="987" customWidth="1"/>
    <col min="7682" max="7682" width="22.7109375" style="987" customWidth="1"/>
    <col min="7683" max="7683" width="16.140625" style="987" customWidth="1"/>
    <col min="7684" max="7684" width="12.7109375" style="987" customWidth="1"/>
    <col min="7685" max="7685" width="9.140625" style="987" customWidth="1"/>
    <col min="7686" max="7686" width="9.140625" style="987"/>
    <col min="7687" max="7688" width="9.140625" style="987" customWidth="1"/>
    <col min="7689" max="7690" width="9.140625" style="987"/>
    <col min="7691" max="7691" width="9" style="987" customWidth="1"/>
    <col min="7692" max="7933" width="9.140625" style="987"/>
    <col min="7934" max="7934" width="12" style="987" customWidth="1"/>
    <col min="7935" max="7935" width="54.140625" style="987" customWidth="1"/>
    <col min="7936" max="7936" width="21.28515625" style="987" customWidth="1"/>
    <col min="7937" max="7937" width="22" style="987" customWidth="1"/>
    <col min="7938" max="7938" width="22.7109375" style="987" customWidth="1"/>
    <col min="7939" max="7939" width="16.140625" style="987" customWidth="1"/>
    <col min="7940" max="7940" width="12.7109375" style="987" customWidth="1"/>
    <col min="7941" max="7941" width="9.140625" style="987" customWidth="1"/>
    <col min="7942" max="7942" width="9.140625" style="987"/>
    <col min="7943" max="7944" width="9.140625" style="987" customWidth="1"/>
    <col min="7945" max="7946" width="9.140625" style="987"/>
    <col min="7947" max="7947" width="9" style="987" customWidth="1"/>
    <col min="7948" max="8189" width="9.140625" style="987"/>
    <col min="8190" max="8190" width="12" style="987" customWidth="1"/>
    <col min="8191" max="8191" width="54.140625" style="987" customWidth="1"/>
    <col min="8192" max="8192" width="21.28515625" style="987" customWidth="1"/>
    <col min="8193" max="8193" width="22" style="987" customWidth="1"/>
    <col min="8194" max="8194" width="22.7109375" style="987" customWidth="1"/>
    <col min="8195" max="8195" width="16.140625" style="987" customWidth="1"/>
    <col min="8196" max="8196" width="12.7109375" style="987" customWidth="1"/>
    <col min="8197" max="8197" width="9.140625" style="987" customWidth="1"/>
    <col min="8198" max="8198" width="9.140625" style="987"/>
    <col min="8199" max="8200" width="9.140625" style="987" customWidth="1"/>
    <col min="8201" max="8202" width="9.140625" style="987"/>
    <col min="8203" max="8203" width="9" style="987" customWidth="1"/>
    <col min="8204" max="8445" width="9.140625" style="987"/>
    <col min="8446" max="8446" width="12" style="987" customWidth="1"/>
    <col min="8447" max="8447" width="54.140625" style="987" customWidth="1"/>
    <col min="8448" max="8448" width="21.28515625" style="987" customWidth="1"/>
    <col min="8449" max="8449" width="22" style="987" customWidth="1"/>
    <col min="8450" max="8450" width="22.7109375" style="987" customWidth="1"/>
    <col min="8451" max="8451" width="16.140625" style="987" customWidth="1"/>
    <col min="8452" max="8452" width="12.7109375" style="987" customWidth="1"/>
    <col min="8453" max="8453" width="9.140625" style="987" customWidth="1"/>
    <col min="8454" max="8454" width="9.140625" style="987"/>
    <col min="8455" max="8456" width="9.140625" style="987" customWidth="1"/>
    <col min="8457" max="8458" width="9.140625" style="987"/>
    <col min="8459" max="8459" width="9" style="987" customWidth="1"/>
    <col min="8460" max="8701" width="9.140625" style="987"/>
    <col min="8702" max="8702" width="12" style="987" customWidth="1"/>
    <col min="8703" max="8703" width="54.140625" style="987" customWidth="1"/>
    <col min="8704" max="8704" width="21.28515625" style="987" customWidth="1"/>
    <col min="8705" max="8705" width="22" style="987" customWidth="1"/>
    <col min="8706" max="8706" width="22.7109375" style="987" customWidth="1"/>
    <col min="8707" max="8707" width="16.140625" style="987" customWidth="1"/>
    <col min="8708" max="8708" width="12.7109375" style="987" customWidth="1"/>
    <col min="8709" max="8709" width="9.140625" style="987" customWidth="1"/>
    <col min="8710" max="8710" width="9.140625" style="987"/>
    <col min="8711" max="8712" width="9.140625" style="987" customWidth="1"/>
    <col min="8713" max="8714" width="9.140625" style="987"/>
    <col min="8715" max="8715" width="9" style="987" customWidth="1"/>
    <col min="8716" max="8957" width="9.140625" style="987"/>
    <col min="8958" max="8958" width="12" style="987" customWidth="1"/>
    <col min="8959" max="8959" width="54.140625" style="987" customWidth="1"/>
    <col min="8960" max="8960" width="21.28515625" style="987" customWidth="1"/>
    <col min="8961" max="8961" width="22" style="987" customWidth="1"/>
    <col min="8962" max="8962" width="22.7109375" style="987" customWidth="1"/>
    <col min="8963" max="8963" width="16.140625" style="987" customWidth="1"/>
    <col min="8964" max="8964" width="12.7109375" style="987" customWidth="1"/>
    <col min="8965" max="8965" width="9.140625" style="987" customWidth="1"/>
    <col min="8966" max="8966" width="9.140625" style="987"/>
    <col min="8967" max="8968" width="9.140625" style="987" customWidth="1"/>
    <col min="8969" max="8970" width="9.140625" style="987"/>
    <col min="8971" max="8971" width="9" style="987" customWidth="1"/>
    <col min="8972" max="9213" width="9.140625" style="987"/>
    <col min="9214" max="9214" width="12" style="987" customWidth="1"/>
    <col min="9215" max="9215" width="54.140625" style="987" customWidth="1"/>
    <col min="9216" max="9216" width="21.28515625" style="987" customWidth="1"/>
    <col min="9217" max="9217" width="22" style="987" customWidth="1"/>
    <col min="9218" max="9218" width="22.7109375" style="987" customWidth="1"/>
    <col min="9219" max="9219" width="16.140625" style="987" customWidth="1"/>
    <col min="9220" max="9220" width="12.7109375" style="987" customWidth="1"/>
    <col min="9221" max="9221" width="9.140625" style="987" customWidth="1"/>
    <col min="9222" max="9222" width="9.140625" style="987"/>
    <col min="9223" max="9224" width="9.140625" style="987" customWidth="1"/>
    <col min="9225" max="9226" width="9.140625" style="987"/>
    <col min="9227" max="9227" width="9" style="987" customWidth="1"/>
    <col min="9228" max="9469" width="9.140625" style="987"/>
    <col min="9470" max="9470" width="12" style="987" customWidth="1"/>
    <col min="9471" max="9471" width="54.140625" style="987" customWidth="1"/>
    <col min="9472" max="9472" width="21.28515625" style="987" customWidth="1"/>
    <col min="9473" max="9473" width="22" style="987" customWidth="1"/>
    <col min="9474" max="9474" width="22.7109375" style="987" customWidth="1"/>
    <col min="9475" max="9475" width="16.140625" style="987" customWidth="1"/>
    <col min="9476" max="9476" width="12.7109375" style="987" customWidth="1"/>
    <col min="9477" max="9477" width="9.140625" style="987" customWidth="1"/>
    <col min="9478" max="9478" width="9.140625" style="987"/>
    <col min="9479" max="9480" width="9.140625" style="987" customWidth="1"/>
    <col min="9481" max="9482" width="9.140625" style="987"/>
    <col min="9483" max="9483" width="9" style="987" customWidth="1"/>
    <col min="9484" max="9725" width="9.140625" style="987"/>
    <col min="9726" max="9726" width="12" style="987" customWidth="1"/>
    <col min="9727" max="9727" width="54.140625" style="987" customWidth="1"/>
    <col min="9728" max="9728" width="21.28515625" style="987" customWidth="1"/>
    <col min="9729" max="9729" width="22" style="987" customWidth="1"/>
    <col min="9730" max="9730" width="22.7109375" style="987" customWidth="1"/>
    <col min="9731" max="9731" width="16.140625" style="987" customWidth="1"/>
    <col min="9732" max="9732" width="12.7109375" style="987" customWidth="1"/>
    <col min="9733" max="9733" width="9.140625" style="987" customWidth="1"/>
    <col min="9734" max="9734" width="9.140625" style="987"/>
    <col min="9735" max="9736" width="9.140625" style="987" customWidth="1"/>
    <col min="9737" max="9738" width="9.140625" style="987"/>
    <col min="9739" max="9739" width="9" style="987" customWidth="1"/>
    <col min="9740" max="9981" width="9.140625" style="987"/>
    <col min="9982" max="9982" width="12" style="987" customWidth="1"/>
    <col min="9983" max="9983" width="54.140625" style="987" customWidth="1"/>
    <col min="9984" max="9984" width="21.28515625" style="987" customWidth="1"/>
    <col min="9985" max="9985" width="22" style="987" customWidth="1"/>
    <col min="9986" max="9986" width="22.7109375" style="987" customWidth="1"/>
    <col min="9987" max="9987" width="16.140625" style="987" customWidth="1"/>
    <col min="9988" max="9988" width="12.7109375" style="987" customWidth="1"/>
    <col min="9989" max="9989" width="9.140625" style="987" customWidth="1"/>
    <col min="9990" max="9990" width="9.140625" style="987"/>
    <col min="9991" max="9992" width="9.140625" style="987" customWidth="1"/>
    <col min="9993" max="9994" width="9.140625" style="987"/>
    <col min="9995" max="9995" width="9" style="987" customWidth="1"/>
    <col min="9996" max="10237" width="9.140625" style="987"/>
    <col min="10238" max="10238" width="12" style="987" customWidth="1"/>
    <col min="10239" max="10239" width="54.140625" style="987" customWidth="1"/>
    <col min="10240" max="10240" width="21.28515625" style="987" customWidth="1"/>
    <col min="10241" max="10241" width="22" style="987" customWidth="1"/>
    <col min="10242" max="10242" width="22.7109375" style="987" customWidth="1"/>
    <col min="10243" max="10243" width="16.140625" style="987" customWidth="1"/>
    <col min="10244" max="10244" width="12.7109375" style="987" customWidth="1"/>
    <col min="10245" max="10245" width="9.140625" style="987" customWidth="1"/>
    <col min="10246" max="10246" width="9.140625" style="987"/>
    <col min="10247" max="10248" width="9.140625" style="987" customWidth="1"/>
    <col min="10249" max="10250" width="9.140625" style="987"/>
    <col min="10251" max="10251" width="9" style="987" customWidth="1"/>
    <col min="10252" max="10493" width="9.140625" style="987"/>
    <col min="10494" max="10494" width="12" style="987" customWidth="1"/>
    <col min="10495" max="10495" width="54.140625" style="987" customWidth="1"/>
    <col min="10496" max="10496" width="21.28515625" style="987" customWidth="1"/>
    <col min="10497" max="10497" width="22" style="987" customWidth="1"/>
    <col min="10498" max="10498" width="22.7109375" style="987" customWidth="1"/>
    <col min="10499" max="10499" width="16.140625" style="987" customWidth="1"/>
    <col min="10500" max="10500" width="12.7109375" style="987" customWidth="1"/>
    <col min="10501" max="10501" width="9.140625" style="987" customWidth="1"/>
    <col min="10502" max="10502" width="9.140625" style="987"/>
    <col min="10503" max="10504" width="9.140625" style="987" customWidth="1"/>
    <col min="10505" max="10506" width="9.140625" style="987"/>
    <col min="10507" max="10507" width="9" style="987" customWidth="1"/>
    <col min="10508" max="10749" width="9.140625" style="987"/>
    <col min="10750" max="10750" width="12" style="987" customWidth="1"/>
    <col min="10751" max="10751" width="54.140625" style="987" customWidth="1"/>
    <col min="10752" max="10752" width="21.28515625" style="987" customWidth="1"/>
    <col min="10753" max="10753" width="22" style="987" customWidth="1"/>
    <col min="10754" max="10754" width="22.7109375" style="987" customWidth="1"/>
    <col min="10755" max="10755" width="16.140625" style="987" customWidth="1"/>
    <col min="10756" max="10756" width="12.7109375" style="987" customWidth="1"/>
    <col min="10757" max="10757" width="9.140625" style="987" customWidth="1"/>
    <col min="10758" max="10758" width="9.140625" style="987"/>
    <col min="10759" max="10760" width="9.140625" style="987" customWidth="1"/>
    <col min="10761" max="10762" width="9.140625" style="987"/>
    <col min="10763" max="10763" width="9" style="987" customWidth="1"/>
    <col min="10764" max="11005" width="9.140625" style="987"/>
    <col min="11006" max="11006" width="12" style="987" customWidth="1"/>
    <col min="11007" max="11007" width="54.140625" style="987" customWidth="1"/>
    <col min="11008" max="11008" width="21.28515625" style="987" customWidth="1"/>
    <col min="11009" max="11009" width="22" style="987" customWidth="1"/>
    <col min="11010" max="11010" width="22.7109375" style="987" customWidth="1"/>
    <col min="11011" max="11011" width="16.140625" style="987" customWidth="1"/>
    <col min="11012" max="11012" width="12.7109375" style="987" customWidth="1"/>
    <col min="11013" max="11013" width="9.140625" style="987" customWidth="1"/>
    <col min="11014" max="11014" width="9.140625" style="987"/>
    <col min="11015" max="11016" width="9.140625" style="987" customWidth="1"/>
    <col min="11017" max="11018" width="9.140625" style="987"/>
    <col min="11019" max="11019" width="9" style="987" customWidth="1"/>
    <col min="11020" max="11261" width="9.140625" style="987"/>
    <col min="11262" max="11262" width="12" style="987" customWidth="1"/>
    <col min="11263" max="11263" width="54.140625" style="987" customWidth="1"/>
    <col min="11264" max="11264" width="21.28515625" style="987" customWidth="1"/>
    <col min="11265" max="11265" width="22" style="987" customWidth="1"/>
    <col min="11266" max="11266" width="22.7109375" style="987" customWidth="1"/>
    <col min="11267" max="11267" width="16.140625" style="987" customWidth="1"/>
    <col min="11268" max="11268" width="12.7109375" style="987" customWidth="1"/>
    <col min="11269" max="11269" width="9.140625" style="987" customWidth="1"/>
    <col min="11270" max="11270" width="9.140625" style="987"/>
    <col min="11271" max="11272" width="9.140625" style="987" customWidth="1"/>
    <col min="11273" max="11274" width="9.140625" style="987"/>
    <col min="11275" max="11275" width="9" style="987" customWidth="1"/>
    <col min="11276" max="11517" width="9.140625" style="987"/>
    <col min="11518" max="11518" width="12" style="987" customWidth="1"/>
    <col min="11519" max="11519" width="54.140625" style="987" customWidth="1"/>
    <col min="11520" max="11520" width="21.28515625" style="987" customWidth="1"/>
    <col min="11521" max="11521" width="22" style="987" customWidth="1"/>
    <col min="11522" max="11522" width="22.7109375" style="987" customWidth="1"/>
    <col min="11523" max="11523" width="16.140625" style="987" customWidth="1"/>
    <col min="11524" max="11524" width="12.7109375" style="987" customWidth="1"/>
    <col min="11525" max="11525" width="9.140625" style="987" customWidth="1"/>
    <col min="11526" max="11526" width="9.140625" style="987"/>
    <col min="11527" max="11528" width="9.140625" style="987" customWidth="1"/>
    <col min="11529" max="11530" width="9.140625" style="987"/>
    <col min="11531" max="11531" width="9" style="987" customWidth="1"/>
    <col min="11532" max="11773" width="9.140625" style="987"/>
    <col min="11774" max="11774" width="12" style="987" customWidth="1"/>
    <col min="11775" max="11775" width="54.140625" style="987" customWidth="1"/>
    <col min="11776" max="11776" width="21.28515625" style="987" customWidth="1"/>
    <col min="11777" max="11777" width="22" style="987" customWidth="1"/>
    <col min="11778" max="11778" width="22.7109375" style="987" customWidth="1"/>
    <col min="11779" max="11779" width="16.140625" style="987" customWidth="1"/>
    <col min="11780" max="11780" width="12.7109375" style="987" customWidth="1"/>
    <col min="11781" max="11781" width="9.140625" style="987" customWidth="1"/>
    <col min="11782" max="11782" width="9.140625" style="987"/>
    <col min="11783" max="11784" width="9.140625" style="987" customWidth="1"/>
    <col min="11785" max="11786" width="9.140625" style="987"/>
    <col min="11787" max="11787" width="9" style="987" customWidth="1"/>
    <col min="11788" max="12029" width="9.140625" style="987"/>
    <col min="12030" max="12030" width="12" style="987" customWidth="1"/>
    <col min="12031" max="12031" width="54.140625" style="987" customWidth="1"/>
    <col min="12032" max="12032" width="21.28515625" style="987" customWidth="1"/>
    <col min="12033" max="12033" width="22" style="987" customWidth="1"/>
    <col min="12034" max="12034" width="22.7109375" style="987" customWidth="1"/>
    <col min="12035" max="12035" width="16.140625" style="987" customWidth="1"/>
    <col min="12036" max="12036" width="12.7109375" style="987" customWidth="1"/>
    <col min="12037" max="12037" width="9.140625" style="987" customWidth="1"/>
    <col min="12038" max="12038" width="9.140625" style="987"/>
    <col min="12039" max="12040" width="9.140625" style="987" customWidth="1"/>
    <col min="12041" max="12042" width="9.140625" style="987"/>
    <col min="12043" max="12043" width="9" style="987" customWidth="1"/>
    <col min="12044" max="12285" width="9.140625" style="987"/>
    <col min="12286" max="12286" width="12" style="987" customWidth="1"/>
    <col min="12287" max="12287" width="54.140625" style="987" customWidth="1"/>
    <col min="12288" max="12288" width="21.28515625" style="987" customWidth="1"/>
    <col min="12289" max="12289" width="22" style="987" customWidth="1"/>
    <col min="12290" max="12290" width="22.7109375" style="987" customWidth="1"/>
    <col min="12291" max="12291" width="16.140625" style="987" customWidth="1"/>
    <col min="12292" max="12292" width="12.7109375" style="987" customWidth="1"/>
    <col min="12293" max="12293" width="9.140625" style="987" customWidth="1"/>
    <col min="12294" max="12294" width="9.140625" style="987"/>
    <col min="12295" max="12296" width="9.140625" style="987" customWidth="1"/>
    <col min="12297" max="12298" width="9.140625" style="987"/>
    <col min="12299" max="12299" width="9" style="987" customWidth="1"/>
    <col min="12300" max="12541" width="9.140625" style="987"/>
    <col min="12542" max="12542" width="12" style="987" customWidth="1"/>
    <col min="12543" max="12543" width="54.140625" style="987" customWidth="1"/>
    <col min="12544" max="12544" width="21.28515625" style="987" customWidth="1"/>
    <col min="12545" max="12545" width="22" style="987" customWidth="1"/>
    <col min="12546" max="12546" width="22.7109375" style="987" customWidth="1"/>
    <col min="12547" max="12547" width="16.140625" style="987" customWidth="1"/>
    <col min="12548" max="12548" width="12.7109375" style="987" customWidth="1"/>
    <col min="12549" max="12549" width="9.140625" style="987" customWidth="1"/>
    <col min="12550" max="12550" width="9.140625" style="987"/>
    <col min="12551" max="12552" width="9.140625" style="987" customWidth="1"/>
    <col min="12553" max="12554" width="9.140625" style="987"/>
    <col min="12555" max="12555" width="9" style="987" customWidth="1"/>
    <col min="12556" max="12797" width="9.140625" style="987"/>
    <col min="12798" max="12798" width="12" style="987" customWidth="1"/>
    <col min="12799" max="12799" width="54.140625" style="987" customWidth="1"/>
    <col min="12800" max="12800" width="21.28515625" style="987" customWidth="1"/>
    <col min="12801" max="12801" width="22" style="987" customWidth="1"/>
    <col min="12802" max="12802" width="22.7109375" style="987" customWidth="1"/>
    <col min="12803" max="12803" width="16.140625" style="987" customWidth="1"/>
    <col min="12804" max="12804" width="12.7109375" style="987" customWidth="1"/>
    <col min="12805" max="12805" width="9.140625" style="987" customWidth="1"/>
    <col min="12806" max="12806" width="9.140625" style="987"/>
    <col min="12807" max="12808" width="9.140625" style="987" customWidth="1"/>
    <col min="12809" max="12810" width="9.140625" style="987"/>
    <col min="12811" max="12811" width="9" style="987" customWidth="1"/>
    <col min="12812" max="13053" width="9.140625" style="987"/>
    <col min="13054" max="13054" width="12" style="987" customWidth="1"/>
    <col min="13055" max="13055" width="54.140625" style="987" customWidth="1"/>
    <col min="13056" max="13056" width="21.28515625" style="987" customWidth="1"/>
    <col min="13057" max="13057" width="22" style="987" customWidth="1"/>
    <col min="13058" max="13058" width="22.7109375" style="987" customWidth="1"/>
    <col min="13059" max="13059" width="16.140625" style="987" customWidth="1"/>
    <col min="13060" max="13060" width="12.7109375" style="987" customWidth="1"/>
    <col min="13061" max="13061" width="9.140625" style="987" customWidth="1"/>
    <col min="13062" max="13062" width="9.140625" style="987"/>
    <col min="13063" max="13064" width="9.140625" style="987" customWidth="1"/>
    <col min="13065" max="13066" width="9.140625" style="987"/>
    <col min="13067" max="13067" width="9" style="987" customWidth="1"/>
    <col min="13068" max="13309" width="9.140625" style="987"/>
    <col min="13310" max="13310" width="12" style="987" customWidth="1"/>
    <col min="13311" max="13311" width="54.140625" style="987" customWidth="1"/>
    <col min="13312" max="13312" width="21.28515625" style="987" customWidth="1"/>
    <col min="13313" max="13313" width="22" style="987" customWidth="1"/>
    <col min="13314" max="13314" width="22.7109375" style="987" customWidth="1"/>
    <col min="13315" max="13315" width="16.140625" style="987" customWidth="1"/>
    <col min="13316" max="13316" width="12.7109375" style="987" customWidth="1"/>
    <col min="13317" max="13317" width="9.140625" style="987" customWidth="1"/>
    <col min="13318" max="13318" width="9.140625" style="987"/>
    <col min="13319" max="13320" width="9.140625" style="987" customWidth="1"/>
    <col min="13321" max="13322" width="9.140625" style="987"/>
    <col min="13323" max="13323" width="9" style="987" customWidth="1"/>
    <col min="13324" max="13565" width="9.140625" style="987"/>
    <col min="13566" max="13566" width="12" style="987" customWidth="1"/>
    <col min="13567" max="13567" width="54.140625" style="987" customWidth="1"/>
    <col min="13568" max="13568" width="21.28515625" style="987" customWidth="1"/>
    <col min="13569" max="13569" width="22" style="987" customWidth="1"/>
    <col min="13570" max="13570" width="22.7109375" style="987" customWidth="1"/>
    <col min="13571" max="13571" width="16.140625" style="987" customWidth="1"/>
    <col min="13572" max="13572" width="12.7109375" style="987" customWidth="1"/>
    <col min="13573" max="13573" width="9.140625" style="987" customWidth="1"/>
    <col min="13574" max="13574" width="9.140625" style="987"/>
    <col min="13575" max="13576" width="9.140625" style="987" customWidth="1"/>
    <col min="13577" max="13578" width="9.140625" style="987"/>
    <col min="13579" max="13579" width="9" style="987" customWidth="1"/>
    <col min="13580" max="13821" width="9.140625" style="987"/>
    <col min="13822" max="13822" width="12" style="987" customWidth="1"/>
    <col min="13823" max="13823" width="54.140625" style="987" customWidth="1"/>
    <col min="13824" max="13824" width="21.28515625" style="987" customWidth="1"/>
    <col min="13825" max="13825" width="22" style="987" customWidth="1"/>
    <col min="13826" max="13826" width="22.7109375" style="987" customWidth="1"/>
    <col min="13827" max="13827" width="16.140625" style="987" customWidth="1"/>
    <col min="13828" max="13828" width="12.7109375" style="987" customWidth="1"/>
    <col min="13829" max="13829" width="9.140625" style="987" customWidth="1"/>
    <col min="13830" max="13830" width="9.140625" style="987"/>
    <col min="13831" max="13832" width="9.140625" style="987" customWidth="1"/>
    <col min="13833" max="13834" width="9.140625" style="987"/>
    <col min="13835" max="13835" width="9" style="987" customWidth="1"/>
    <col min="13836" max="14077" width="9.140625" style="987"/>
    <col min="14078" max="14078" width="12" style="987" customWidth="1"/>
    <col min="14079" max="14079" width="54.140625" style="987" customWidth="1"/>
    <col min="14080" max="14080" width="21.28515625" style="987" customWidth="1"/>
    <col min="14081" max="14081" width="22" style="987" customWidth="1"/>
    <col min="14082" max="14082" width="22.7109375" style="987" customWidth="1"/>
    <col min="14083" max="14083" width="16.140625" style="987" customWidth="1"/>
    <col min="14084" max="14084" width="12.7109375" style="987" customWidth="1"/>
    <col min="14085" max="14085" width="9.140625" style="987" customWidth="1"/>
    <col min="14086" max="14086" width="9.140625" style="987"/>
    <col min="14087" max="14088" width="9.140625" style="987" customWidth="1"/>
    <col min="14089" max="14090" width="9.140625" style="987"/>
    <col min="14091" max="14091" width="9" style="987" customWidth="1"/>
    <col min="14092" max="14333" width="9.140625" style="987"/>
    <col min="14334" max="14334" width="12" style="987" customWidth="1"/>
    <col min="14335" max="14335" width="54.140625" style="987" customWidth="1"/>
    <col min="14336" max="14336" width="21.28515625" style="987" customWidth="1"/>
    <col min="14337" max="14337" width="22" style="987" customWidth="1"/>
    <col min="14338" max="14338" width="22.7109375" style="987" customWidth="1"/>
    <col min="14339" max="14339" width="16.140625" style="987" customWidth="1"/>
    <col min="14340" max="14340" width="12.7109375" style="987" customWidth="1"/>
    <col min="14341" max="14341" width="9.140625" style="987" customWidth="1"/>
    <col min="14342" max="14342" width="9.140625" style="987"/>
    <col min="14343" max="14344" width="9.140625" style="987" customWidth="1"/>
    <col min="14345" max="14346" width="9.140625" style="987"/>
    <col min="14347" max="14347" width="9" style="987" customWidth="1"/>
    <col min="14348" max="14589" width="9.140625" style="987"/>
    <col min="14590" max="14590" width="12" style="987" customWidth="1"/>
    <col min="14591" max="14591" width="54.140625" style="987" customWidth="1"/>
    <col min="14592" max="14592" width="21.28515625" style="987" customWidth="1"/>
    <col min="14593" max="14593" width="22" style="987" customWidth="1"/>
    <col min="14594" max="14594" width="22.7109375" style="987" customWidth="1"/>
    <col min="14595" max="14595" width="16.140625" style="987" customWidth="1"/>
    <col min="14596" max="14596" width="12.7109375" style="987" customWidth="1"/>
    <col min="14597" max="14597" width="9.140625" style="987" customWidth="1"/>
    <col min="14598" max="14598" width="9.140625" style="987"/>
    <col min="14599" max="14600" width="9.140625" style="987" customWidth="1"/>
    <col min="14601" max="14602" width="9.140625" style="987"/>
    <col min="14603" max="14603" width="9" style="987" customWidth="1"/>
    <col min="14604" max="14845" width="9.140625" style="987"/>
    <col min="14846" max="14846" width="12" style="987" customWidth="1"/>
    <col min="14847" max="14847" width="54.140625" style="987" customWidth="1"/>
    <col min="14848" max="14848" width="21.28515625" style="987" customWidth="1"/>
    <col min="14849" max="14849" width="22" style="987" customWidth="1"/>
    <col min="14850" max="14850" width="22.7109375" style="987" customWidth="1"/>
    <col min="14851" max="14851" width="16.140625" style="987" customWidth="1"/>
    <col min="14852" max="14852" width="12.7109375" style="987" customWidth="1"/>
    <col min="14853" max="14853" width="9.140625" style="987" customWidth="1"/>
    <col min="14854" max="14854" width="9.140625" style="987"/>
    <col min="14855" max="14856" width="9.140625" style="987" customWidth="1"/>
    <col min="14857" max="14858" width="9.140625" style="987"/>
    <col min="14859" max="14859" width="9" style="987" customWidth="1"/>
    <col min="14860" max="15101" width="9.140625" style="987"/>
    <col min="15102" max="15102" width="12" style="987" customWidth="1"/>
    <col min="15103" max="15103" width="54.140625" style="987" customWidth="1"/>
    <col min="15104" max="15104" width="21.28515625" style="987" customWidth="1"/>
    <col min="15105" max="15105" width="22" style="987" customWidth="1"/>
    <col min="15106" max="15106" width="22.7109375" style="987" customWidth="1"/>
    <col min="15107" max="15107" width="16.140625" style="987" customWidth="1"/>
    <col min="15108" max="15108" width="12.7109375" style="987" customWidth="1"/>
    <col min="15109" max="15109" width="9.140625" style="987" customWidth="1"/>
    <col min="15110" max="15110" width="9.140625" style="987"/>
    <col min="15111" max="15112" width="9.140625" style="987" customWidth="1"/>
    <col min="15113" max="15114" width="9.140625" style="987"/>
    <col min="15115" max="15115" width="9" style="987" customWidth="1"/>
    <col min="15116" max="15357" width="9.140625" style="987"/>
    <col min="15358" max="15358" width="12" style="987" customWidth="1"/>
    <col min="15359" max="15359" width="54.140625" style="987" customWidth="1"/>
    <col min="15360" max="15360" width="21.28515625" style="987" customWidth="1"/>
    <col min="15361" max="15361" width="22" style="987" customWidth="1"/>
    <col min="15362" max="15362" width="22.7109375" style="987" customWidth="1"/>
    <col min="15363" max="15363" width="16.140625" style="987" customWidth="1"/>
    <col min="15364" max="15364" width="12.7109375" style="987" customWidth="1"/>
    <col min="15365" max="15365" width="9.140625" style="987" customWidth="1"/>
    <col min="15366" max="15366" width="9.140625" style="987"/>
    <col min="15367" max="15368" width="9.140625" style="987" customWidth="1"/>
    <col min="15369" max="15370" width="9.140625" style="987"/>
    <col min="15371" max="15371" width="9" style="987" customWidth="1"/>
    <col min="15372" max="15613" width="9.140625" style="987"/>
    <col min="15614" max="15614" width="12" style="987" customWidth="1"/>
    <col min="15615" max="15615" width="54.140625" style="987" customWidth="1"/>
    <col min="15616" max="15616" width="21.28515625" style="987" customWidth="1"/>
    <col min="15617" max="15617" width="22" style="987" customWidth="1"/>
    <col min="15618" max="15618" width="22.7109375" style="987" customWidth="1"/>
    <col min="15619" max="15619" width="16.140625" style="987" customWidth="1"/>
    <col min="15620" max="15620" width="12.7109375" style="987" customWidth="1"/>
    <col min="15621" max="15621" width="9.140625" style="987" customWidth="1"/>
    <col min="15622" max="15622" width="9.140625" style="987"/>
    <col min="15623" max="15624" width="9.140625" style="987" customWidth="1"/>
    <col min="15625" max="15626" width="9.140625" style="987"/>
    <col min="15627" max="15627" width="9" style="987" customWidth="1"/>
    <col min="15628" max="15869" width="9.140625" style="987"/>
    <col min="15870" max="15870" width="12" style="987" customWidth="1"/>
    <col min="15871" max="15871" width="54.140625" style="987" customWidth="1"/>
    <col min="15872" max="15872" width="21.28515625" style="987" customWidth="1"/>
    <col min="15873" max="15873" width="22" style="987" customWidth="1"/>
    <col min="15874" max="15874" width="22.7109375" style="987" customWidth="1"/>
    <col min="15875" max="15875" width="16.140625" style="987" customWidth="1"/>
    <col min="15876" max="15876" width="12.7109375" style="987" customWidth="1"/>
    <col min="15877" max="15877" width="9.140625" style="987" customWidth="1"/>
    <col min="15878" max="15878" width="9.140625" style="987"/>
    <col min="15879" max="15880" width="9.140625" style="987" customWidth="1"/>
    <col min="15881" max="15882" width="9.140625" style="987"/>
    <col min="15883" max="15883" width="9" style="987" customWidth="1"/>
    <col min="15884" max="16125" width="9.140625" style="987"/>
    <col min="16126" max="16126" width="12" style="987" customWidth="1"/>
    <col min="16127" max="16127" width="54.140625" style="987" customWidth="1"/>
    <col min="16128" max="16128" width="21.28515625" style="987" customWidth="1"/>
    <col min="16129" max="16129" width="22" style="987" customWidth="1"/>
    <col min="16130" max="16130" width="22.7109375" style="987" customWidth="1"/>
    <col min="16131" max="16131" width="16.140625" style="987" customWidth="1"/>
    <col min="16132" max="16132" width="12.7109375" style="987" customWidth="1"/>
    <col min="16133" max="16133" width="9.140625" style="987" customWidth="1"/>
    <col min="16134" max="16134" width="9.140625" style="987"/>
    <col min="16135" max="16136" width="9.140625" style="987" customWidth="1"/>
    <col min="16137" max="16138" width="9.140625" style="987"/>
    <col min="16139" max="16139" width="9" style="987" customWidth="1"/>
    <col min="16140" max="16384" width="9.140625" style="987"/>
  </cols>
  <sheetData>
    <row r="1" spans="2:6" ht="28.5" customHeight="1">
      <c r="B1" s="1634"/>
      <c r="C1" s="1635"/>
      <c r="D1" s="1635"/>
    </row>
    <row r="2" spans="2:6" ht="28.5" customHeight="1">
      <c r="B2" s="988" t="s">
        <v>579</v>
      </c>
      <c r="C2" s="988"/>
      <c r="D2" s="988"/>
      <c r="E2" s="988"/>
    </row>
    <row r="3" spans="2:6" ht="21.75" customHeight="1" thickBot="1">
      <c r="B3" s="989" t="s">
        <v>375</v>
      </c>
      <c r="C3" s="989"/>
      <c r="D3" s="989"/>
      <c r="E3" s="989"/>
    </row>
    <row r="4" spans="2:6" ht="21" customHeight="1" thickBot="1">
      <c r="B4" s="1757" t="s">
        <v>376</v>
      </c>
      <c r="C4" s="1758"/>
      <c r="D4" s="1758"/>
      <c r="E4" s="1759"/>
    </row>
    <row r="5" spans="2:6" ht="21" customHeight="1" thickBot="1">
      <c r="B5" s="990" t="s">
        <v>377</v>
      </c>
      <c r="C5" s="991" t="s">
        <v>580</v>
      </c>
      <c r="D5" s="992" t="s">
        <v>581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378</v>
      </c>
      <c r="F6" s="999"/>
    </row>
    <row r="7" spans="2:6" ht="21" customHeight="1">
      <c r="B7" s="1000" t="s">
        <v>379</v>
      </c>
      <c r="C7" s="1001">
        <v>1334.605</v>
      </c>
      <c r="D7" s="1002">
        <v>1137.9269999999999</v>
      </c>
      <c r="E7" s="1003">
        <v>17.283885521654739</v>
      </c>
      <c r="F7" s="1004"/>
    </row>
    <row r="8" spans="2:6" ht="21" customHeight="1">
      <c r="B8" s="1006" t="s">
        <v>380</v>
      </c>
      <c r="C8" s="1007">
        <v>1334.605</v>
      </c>
      <c r="D8" s="1008">
        <v>1137.9269999999999</v>
      </c>
      <c r="E8" s="1009">
        <v>17.283885521654739</v>
      </c>
      <c r="F8" s="1004"/>
    </row>
    <row r="9" spans="2:6" ht="21" customHeight="1">
      <c r="B9" s="1010" t="s">
        <v>381</v>
      </c>
      <c r="C9" s="1011">
        <v>50611.985999999997</v>
      </c>
      <c r="D9" s="1012">
        <v>45139.976999999999</v>
      </c>
      <c r="E9" s="1009">
        <v>12.122312335249967</v>
      </c>
      <c r="F9" s="1004"/>
    </row>
    <row r="10" spans="2:6" ht="21" customHeight="1" thickBot="1">
      <c r="B10" s="1006" t="s">
        <v>380</v>
      </c>
      <c r="C10" s="1011">
        <v>35962.256000000001</v>
      </c>
      <c r="D10" s="1012">
        <v>32470.031999999999</v>
      </c>
      <c r="E10" s="1013">
        <v>10.755221922787147</v>
      </c>
      <c r="F10" s="1004"/>
    </row>
    <row r="11" spans="2:6" ht="29.25" customHeight="1" thickBot="1">
      <c r="B11" s="1014" t="s">
        <v>382</v>
      </c>
      <c r="C11" s="1415" t="s">
        <v>166</v>
      </c>
      <c r="D11" s="1416" t="s">
        <v>166</v>
      </c>
      <c r="E11" s="1015" t="s">
        <v>378</v>
      </c>
      <c r="F11" s="1004"/>
    </row>
    <row r="12" spans="2:6" ht="21" customHeight="1">
      <c r="B12" s="1000" t="s">
        <v>383</v>
      </c>
      <c r="C12" s="1016">
        <v>17660.978999999999</v>
      </c>
      <c r="D12" s="1002">
        <v>16871.374</v>
      </c>
      <c r="E12" s="1017">
        <v>4.6801463828612864</v>
      </c>
      <c r="F12" s="1004"/>
    </row>
    <row r="13" spans="2:6" ht="21" customHeight="1">
      <c r="B13" s="1006" t="s">
        <v>380</v>
      </c>
      <c r="C13" s="1018">
        <v>17660.978999999999</v>
      </c>
      <c r="D13" s="1008">
        <v>16871.374</v>
      </c>
      <c r="E13" s="1019">
        <v>4.6801463828612864</v>
      </c>
      <c r="F13" s="1004"/>
    </row>
    <row r="14" spans="2:6" ht="21" customHeight="1">
      <c r="B14" s="1010" t="s">
        <v>384</v>
      </c>
      <c r="C14" s="1020">
        <v>63589.73</v>
      </c>
      <c r="D14" s="1012">
        <v>64225.667999999998</v>
      </c>
      <c r="E14" s="1019">
        <v>-0.99016175277459895</v>
      </c>
      <c r="F14" s="1004"/>
    </row>
    <row r="15" spans="2:6" ht="21" customHeight="1" thickBot="1">
      <c r="B15" s="1021" t="s">
        <v>380</v>
      </c>
      <c r="C15" s="1022">
        <v>63589.182000000001</v>
      </c>
      <c r="D15" s="1023">
        <v>64219.64</v>
      </c>
      <c r="E15" s="1024">
        <v>-0.98172147959720535</v>
      </c>
      <c r="F15" s="1004"/>
    </row>
    <row r="16" spans="2:6" ht="21" customHeight="1" thickBot="1">
      <c r="B16" s="1025" t="s">
        <v>385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382</v>
      </c>
      <c r="E17" s="1031"/>
      <c r="F17" s="1004"/>
    </row>
    <row r="18" spans="2:6" ht="21" customHeight="1">
      <c r="B18" s="1636" t="s">
        <v>386</v>
      </c>
      <c r="C18" s="1637">
        <f>C8/C7*100</f>
        <v>100</v>
      </c>
      <c r="D18" s="1638">
        <f>C13/C12*100</f>
        <v>100</v>
      </c>
      <c r="E18" s="1032"/>
      <c r="F18" s="1004"/>
    </row>
    <row r="19" spans="2:6" ht="21" customHeight="1" thickBot="1">
      <c r="B19" s="1639" t="s">
        <v>387</v>
      </c>
      <c r="C19" s="1640">
        <f>C10/C9*100</f>
        <v>71.054820887684599</v>
      </c>
      <c r="D19" s="1641">
        <f>C15/C14*100</f>
        <v>99.999138225622275</v>
      </c>
      <c r="E19" s="1031"/>
      <c r="F19" s="1004"/>
    </row>
    <row r="20" spans="2:6" ht="21" customHeight="1" thickBot="1">
      <c r="B20" s="1642"/>
      <c r="C20" s="1643"/>
      <c r="D20" s="1643"/>
      <c r="E20" s="1031"/>
      <c r="F20" s="1004"/>
    </row>
    <row r="21" spans="2:6" ht="21" customHeight="1" thickBot="1">
      <c r="B21" s="1760" t="s">
        <v>388</v>
      </c>
      <c r="C21" s="1761"/>
      <c r="D21" s="1762"/>
      <c r="E21" s="1033"/>
      <c r="F21" s="1004"/>
    </row>
    <row r="22" spans="2:6" ht="21" customHeight="1" thickBot="1">
      <c r="B22" s="1034" t="s">
        <v>389</v>
      </c>
      <c r="C22" s="991" t="str">
        <f>C5</f>
        <v>I 2019 Rok</v>
      </c>
      <c r="D22" s="992" t="str">
        <f>D5</f>
        <v>I 2018 Rok</v>
      </c>
      <c r="F22" s="1004"/>
    </row>
    <row r="23" spans="2:6" ht="21" customHeight="1">
      <c r="B23" s="1035" t="s">
        <v>390</v>
      </c>
      <c r="C23" s="1036">
        <v>-16326.374</v>
      </c>
      <c r="D23" s="1037">
        <v>-15733.447</v>
      </c>
      <c r="E23" s="1005"/>
      <c r="F23" s="1004"/>
    </row>
    <row r="24" spans="2:6" ht="21" customHeight="1">
      <c r="B24" s="1038" t="s">
        <v>380</v>
      </c>
      <c r="C24" s="1039">
        <v>-16326.374</v>
      </c>
      <c r="D24" s="1040">
        <v>-15733.447</v>
      </c>
      <c r="E24" s="1005"/>
      <c r="F24" s="1004"/>
    </row>
    <row r="25" spans="2:6" ht="21" customHeight="1">
      <c r="B25" s="1041" t="s">
        <v>391</v>
      </c>
      <c r="C25" s="1039">
        <v>-12977.744000000006</v>
      </c>
      <c r="D25" s="1040">
        <v>-19085.690999999999</v>
      </c>
      <c r="E25" s="1005"/>
      <c r="F25" s="1004"/>
    </row>
    <row r="26" spans="2:6" ht="21" customHeight="1" thickBot="1">
      <c r="B26" s="1042" t="s">
        <v>380</v>
      </c>
      <c r="C26" s="1043">
        <v>-27626.925999999999</v>
      </c>
      <c r="D26" s="1044">
        <v>-31749.608</v>
      </c>
      <c r="E26" s="1005"/>
      <c r="F26" s="1004"/>
    </row>
    <row r="27" spans="2:6" ht="21" customHeight="1">
      <c r="B27" s="988" t="s">
        <v>582</v>
      </c>
      <c r="C27" s="988"/>
      <c r="D27" s="988"/>
      <c r="E27" s="988"/>
      <c r="F27" s="1004"/>
    </row>
    <row r="28" spans="2:6" ht="21" customHeight="1">
      <c r="B28" s="1045" t="s">
        <v>375</v>
      </c>
      <c r="C28" s="1046"/>
      <c r="D28" s="1046"/>
    </row>
    <row r="29" spans="2:6" ht="11.25" customHeight="1" thickBot="1"/>
    <row r="30" spans="2:6" ht="18" customHeight="1" thickBot="1">
      <c r="B30" s="1757" t="s">
        <v>203</v>
      </c>
      <c r="C30" s="1758"/>
      <c r="D30" s="1759"/>
    </row>
    <row r="31" spans="2:6" ht="18" customHeight="1" thickBot="1">
      <c r="B31" s="990" t="s">
        <v>377</v>
      </c>
      <c r="C31" s="991" t="str">
        <f>C5</f>
        <v>I 2019 Rok</v>
      </c>
      <c r="D31" s="992" t="str">
        <f>D5</f>
        <v>I 2018 Rok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392</v>
      </c>
      <c r="C33" s="1050">
        <v>1494.905</v>
      </c>
      <c r="D33" s="1051">
        <v>1249.2529999999999</v>
      </c>
      <c r="E33" s="1004"/>
    </row>
    <row r="34" spans="2:6" ht="18" customHeight="1">
      <c r="B34" s="1052" t="s">
        <v>380</v>
      </c>
      <c r="C34" s="1053">
        <v>1494.905</v>
      </c>
      <c r="D34" s="1054">
        <v>1249.2529999999999</v>
      </c>
      <c r="E34" s="1004"/>
    </row>
    <row r="35" spans="2:6" ht="18" customHeight="1">
      <c r="B35" s="1055" t="s">
        <v>393</v>
      </c>
      <c r="C35" s="1056">
        <v>83441.212</v>
      </c>
      <c r="D35" s="1057">
        <v>80129.959000000003</v>
      </c>
      <c r="E35" s="1004"/>
    </row>
    <row r="36" spans="2:6" ht="18" customHeight="1" thickBot="1">
      <c r="B36" s="1052" t="s">
        <v>380</v>
      </c>
      <c r="C36" s="1056">
        <v>58639.678999999996</v>
      </c>
      <c r="D36" s="1057">
        <v>53317.97</v>
      </c>
      <c r="E36" s="1004"/>
    </row>
    <row r="37" spans="2:6" ht="18" customHeight="1" thickBot="1">
      <c r="B37" s="1014" t="s">
        <v>382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392</v>
      </c>
      <c r="C38" s="1050">
        <v>28855.562999999998</v>
      </c>
      <c r="D38" s="1051">
        <v>30135.758999999998</v>
      </c>
      <c r="E38" s="1004"/>
    </row>
    <row r="39" spans="2:6" ht="18" customHeight="1">
      <c r="B39" s="1052" t="s">
        <v>380</v>
      </c>
      <c r="C39" s="1053">
        <v>28855.562999999998</v>
      </c>
      <c r="D39" s="1054">
        <v>30135.758999999998</v>
      </c>
      <c r="E39" s="1004"/>
    </row>
    <row r="40" spans="2:6" ht="18" customHeight="1">
      <c r="B40" s="1055" t="s">
        <v>394</v>
      </c>
      <c r="C40" s="1056">
        <v>112804.164</v>
      </c>
      <c r="D40" s="1057">
        <v>116408.005</v>
      </c>
      <c r="E40" s="1004"/>
    </row>
    <row r="41" spans="2:6" ht="18" customHeight="1" thickBot="1">
      <c r="B41" s="1058" t="s">
        <v>380</v>
      </c>
      <c r="C41" s="1059">
        <v>112803.569</v>
      </c>
      <c r="D41" s="1060">
        <v>116390.88800000001</v>
      </c>
      <c r="E41" s="1004"/>
    </row>
    <row r="42" spans="2:6" ht="18" customHeight="1" thickBot="1"/>
    <row r="43" spans="2:6" ht="18" customHeight="1" thickBot="1">
      <c r="B43" s="1763" t="s">
        <v>395</v>
      </c>
      <c r="C43" s="1764"/>
      <c r="D43" s="1765"/>
    </row>
    <row r="44" spans="2:6" ht="18" customHeight="1" thickBot="1">
      <c r="B44" s="1061" t="s">
        <v>203</v>
      </c>
      <c r="C44" s="991" t="str">
        <f>C5</f>
        <v>I 2019 Rok</v>
      </c>
      <c r="D44" s="992" t="str">
        <f>D5</f>
        <v>I 2018 Rok</v>
      </c>
      <c r="F44" s="1397"/>
    </row>
    <row r="45" spans="2:6" ht="18" customHeight="1">
      <c r="B45" s="1049" t="s">
        <v>392</v>
      </c>
      <c r="C45" s="1050">
        <v>-27360.657999999999</v>
      </c>
      <c r="D45" s="1051">
        <v>-28886.505999999998</v>
      </c>
      <c r="E45" s="1004"/>
      <c r="F45" s="1397"/>
    </row>
    <row r="46" spans="2:6" ht="18" customHeight="1">
      <c r="B46" s="1052" t="s">
        <v>380</v>
      </c>
      <c r="C46" s="1053">
        <v>-27360.657999999999</v>
      </c>
      <c r="D46" s="1054">
        <v>-28886.505999999998</v>
      </c>
      <c r="E46" s="1004"/>
      <c r="F46" s="1026"/>
    </row>
    <row r="47" spans="2:6" ht="18" customHeight="1">
      <c r="B47" s="1055" t="s">
        <v>393</v>
      </c>
      <c r="C47" s="1056">
        <v>-29362.952000000005</v>
      </c>
      <c r="D47" s="1054">
        <v>-36278.046000000002</v>
      </c>
      <c r="E47" s="1004"/>
      <c r="F47" s="1026"/>
    </row>
    <row r="48" spans="2:6" ht="18" customHeight="1" thickBot="1">
      <c r="B48" s="1058" t="s">
        <v>380</v>
      </c>
      <c r="C48" s="1059">
        <v>-54163.890000000007</v>
      </c>
      <c r="D48" s="1062">
        <v>-63072.918000000005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zoomScale="90" zoomScaleNormal="90" workbookViewId="0">
      <selection activeCell="W3" sqref="W3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57031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534</v>
      </c>
      <c r="C3"/>
      <c r="F3" s="558"/>
      <c r="G3" s="558"/>
      <c r="H3" s="559"/>
      <c r="I3" s="560"/>
      <c r="M3" s="1437" t="s">
        <v>583</v>
      </c>
      <c r="N3"/>
      <c r="Q3" s="558"/>
      <c r="R3" s="558"/>
      <c r="S3" s="559"/>
      <c r="V3" s="561" t="s">
        <v>144</v>
      </c>
    </row>
    <row r="4" spans="2:23" ht="21" customHeight="1">
      <c r="B4" s="564" t="s">
        <v>584</v>
      </c>
      <c r="C4" s="564"/>
      <c r="D4" s="564"/>
      <c r="E4" s="564"/>
      <c r="F4" s="564"/>
      <c r="G4" s="564"/>
      <c r="H4" s="564"/>
      <c r="I4" s="565"/>
      <c r="J4" s="565"/>
      <c r="M4" s="564" t="s">
        <v>585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586</v>
      </c>
      <c r="C7" s="572"/>
      <c r="D7" s="573"/>
      <c r="E7" s="574"/>
      <c r="F7" s="571" t="s">
        <v>587</v>
      </c>
      <c r="G7" s="572"/>
      <c r="H7" s="573"/>
      <c r="I7" s="574"/>
      <c r="M7" s="571" t="s">
        <v>586</v>
      </c>
      <c r="N7" s="572"/>
      <c r="O7" s="573"/>
      <c r="P7" s="574"/>
      <c r="Q7" s="571" t="s">
        <v>587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591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80129.959000000003</v>
      </c>
      <c r="D9" s="1065">
        <v>336345.37599999999</v>
      </c>
      <c r="E9" s="1066">
        <v>45139.976999999999</v>
      </c>
      <c r="F9" s="1063" t="s">
        <v>166</v>
      </c>
      <c r="G9" s="1064">
        <v>83441.212</v>
      </c>
      <c r="H9" s="1067">
        <v>357512.20899999997</v>
      </c>
      <c r="I9" s="1066">
        <v>50611.985999999997</v>
      </c>
      <c r="M9" s="580" t="s">
        <v>166</v>
      </c>
      <c r="N9" s="182">
        <v>116408.005</v>
      </c>
      <c r="O9" s="222">
        <v>488622.685</v>
      </c>
      <c r="P9" s="183">
        <v>64225.667999999998</v>
      </c>
      <c r="Q9" s="580" t="s">
        <v>166</v>
      </c>
      <c r="R9" s="182">
        <v>112804.164</v>
      </c>
      <c r="S9" s="222">
        <v>483320.92300000001</v>
      </c>
      <c r="T9" s="183">
        <v>63589.73</v>
      </c>
      <c r="W9" s="584"/>
    </row>
    <row r="10" spans="2:23">
      <c r="B10" s="1068" t="s">
        <v>366</v>
      </c>
      <c r="C10" s="1069">
        <v>16533.863000000001</v>
      </c>
      <c r="D10" s="1070">
        <v>69400.869000000006</v>
      </c>
      <c r="E10" s="1071">
        <v>6003.933</v>
      </c>
      <c r="F10" s="1068" t="s">
        <v>366</v>
      </c>
      <c r="G10" s="1072">
        <v>17642.817999999999</v>
      </c>
      <c r="H10" s="1073">
        <v>75592.415999999997</v>
      </c>
      <c r="I10" s="1074">
        <v>7863.7610000000004</v>
      </c>
      <c r="K10" s="584"/>
      <c r="M10" s="233" t="s">
        <v>108</v>
      </c>
      <c r="N10" s="581">
        <v>39026.108</v>
      </c>
      <c r="O10" s="582">
        <v>163812.12700000001</v>
      </c>
      <c r="P10" s="583">
        <v>17980.967000000001</v>
      </c>
      <c r="Q10" s="904" t="s">
        <v>108</v>
      </c>
      <c r="R10" s="905">
        <v>33404.131999999998</v>
      </c>
      <c r="S10" s="906">
        <v>143123.408</v>
      </c>
      <c r="T10" s="907">
        <v>14910.748</v>
      </c>
      <c r="W10" s="584"/>
    </row>
    <row r="11" spans="2:23">
      <c r="B11" s="1075" t="s">
        <v>113</v>
      </c>
      <c r="C11" s="1076">
        <v>7630.13</v>
      </c>
      <c r="D11" s="1077">
        <v>32027.48</v>
      </c>
      <c r="E11" s="1078">
        <v>5854.6610000000001</v>
      </c>
      <c r="F11" s="1075" t="s">
        <v>113</v>
      </c>
      <c r="G11" s="1076">
        <v>11349.108</v>
      </c>
      <c r="H11" s="1077">
        <v>48626.387999999999</v>
      </c>
      <c r="I11" s="1079">
        <v>8370.7180000000008</v>
      </c>
      <c r="K11" s="584"/>
      <c r="L11" s="584"/>
      <c r="M11" s="234" t="s">
        <v>104</v>
      </c>
      <c r="N11" s="585">
        <v>26515.147000000001</v>
      </c>
      <c r="O11" s="586">
        <v>111297.33199999999</v>
      </c>
      <c r="P11" s="587">
        <v>17397.126</v>
      </c>
      <c r="Q11" s="234" t="s">
        <v>104</v>
      </c>
      <c r="R11" s="585">
        <v>29709.118999999999</v>
      </c>
      <c r="S11" s="586">
        <v>127291.71799999999</v>
      </c>
      <c r="T11" s="587">
        <v>19946.623</v>
      </c>
      <c r="W11" s="584"/>
    </row>
    <row r="12" spans="2:23">
      <c r="B12" s="1075" t="s">
        <v>108</v>
      </c>
      <c r="C12" s="1076">
        <v>6915.723</v>
      </c>
      <c r="D12" s="1077">
        <v>29028.754000000001</v>
      </c>
      <c r="E12" s="1078">
        <v>6409.4059999999999</v>
      </c>
      <c r="F12" s="1075" t="s">
        <v>108</v>
      </c>
      <c r="G12" s="1076">
        <v>7009.8190000000004</v>
      </c>
      <c r="H12" s="1077">
        <v>30034.277999999998</v>
      </c>
      <c r="I12" s="1079">
        <v>5796.9790000000003</v>
      </c>
      <c r="K12" s="584"/>
      <c r="L12" s="584"/>
      <c r="M12" s="234" t="s">
        <v>106</v>
      </c>
      <c r="N12" s="585">
        <v>15861.772999999999</v>
      </c>
      <c r="O12" s="586">
        <v>66579.801999999996</v>
      </c>
      <c r="P12" s="587">
        <v>11153.406000000001</v>
      </c>
      <c r="Q12" s="234" t="s">
        <v>106</v>
      </c>
      <c r="R12" s="585">
        <v>15748.522999999999</v>
      </c>
      <c r="S12" s="586">
        <v>67476.145000000004</v>
      </c>
      <c r="T12" s="587">
        <v>10660.54</v>
      </c>
      <c r="W12" s="584"/>
    </row>
    <row r="13" spans="2:23">
      <c r="B13" s="1075" t="s">
        <v>134</v>
      </c>
      <c r="C13" s="1076">
        <v>5969.0209999999997</v>
      </c>
      <c r="D13" s="1077">
        <v>25054.965</v>
      </c>
      <c r="E13" s="1078">
        <v>3070.1570000000002</v>
      </c>
      <c r="F13" s="1075" t="s">
        <v>168</v>
      </c>
      <c r="G13" s="1076">
        <v>6600.2269999999999</v>
      </c>
      <c r="H13" s="1077">
        <v>28279.338</v>
      </c>
      <c r="I13" s="1079">
        <v>2722.2730000000001</v>
      </c>
      <c r="K13" s="584"/>
      <c r="L13" s="584"/>
      <c r="M13" s="234" t="s">
        <v>115</v>
      </c>
      <c r="N13" s="585">
        <v>10724.965</v>
      </c>
      <c r="O13" s="586">
        <v>45018.052000000003</v>
      </c>
      <c r="P13" s="587">
        <v>7042.6040000000003</v>
      </c>
      <c r="Q13" s="234" t="s">
        <v>110</v>
      </c>
      <c r="R13" s="585">
        <v>11369.223</v>
      </c>
      <c r="S13" s="586">
        <v>48712.62</v>
      </c>
      <c r="T13" s="587">
        <v>5216.3149999999996</v>
      </c>
    </row>
    <row r="14" spans="2:23">
      <c r="B14" s="1075" t="s">
        <v>168</v>
      </c>
      <c r="C14" s="1076">
        <v>4976.9610000000002</v>
      </c>
      <c r="D14" s="1077">
        <v>20890.772000000001</v>
      </c>
      <c r="E14" s="1078">
        <v>2067.6260000000002</v>
      </c>
      <c r="F14" s="1075" t="s">
        <v>134</v>
      </c>
      <c r="G14" s="1076">
        <v>5818.8239999999996</v>
      </c>
      <c r="H14" s="1077">
        <v>24931.376</v>
      </c>
      <c r="I14" s="1079">
        <v>3213.2310000000002</v>
      </c>
      <c r="M14" s="234" t="s">
        <v>110</v>
      </c>
      <c r="N14" s="585">
        <v>10334.073</v>
      </c>
      <c r="O14" s="586">
        <v>43377.29</v>
      </c>
      <c r="P14" s="587">
        <v>4463.4430000000002</v>
      </c>
      <c r="Q14" s="234" t="s">
        <v>115</v>
      </c>
      <c r="R14" s="585">
        <v>10287.423000000001</v>
      </c>
      <c r="S14" s="586">
        <v>44077.500999999997</v>
      </c>
      <c r="T14" s="587">
        <v>7242.6639999999998</v>
      </c>
    </row>
    <row r="15" spans="2:23">
      <c r="B15" s="1075" t="s">
        <v>152</v>
      </c>
      <c r="C15" s="1076">
        <v>3867.2710000000002</v>
      </c>
      <c r="D15" s="1077">
        <v>16232.875</v>
      </c>
      <c r="E15" s="1078">
        <v>2192.636</v>
      </c>
      <c r="F15" s="1075" t="s">
        <v>131</v>
      </c>
      <c r="G15" s="1076">
        <v>4382.0529999999999</v>
      </c>
      <c r="H15" s="1077">
        <v>18775.348999999998</v>
      </c>
      <c r="I15" s="1079">
        <v>2729.4589999999998</v>
      </c>
      <c r="M15" s="234" t="s">
        <v>167</v>
      </c>
      <c r="N15" s="585">
        <v>5491.4110000000001</v>
      </c>
      <c r="O15" s="586">
        <v>23050.202000000001</v>
      </c>
      <c r="P15" s="587">
        <v>2200.5169999999998</v>
      </c>
      <c r="Q15" s="234" t="s">
        <v>167</v>
      </c>
      <c r="R15" s="585">
        <v>5393.6329999999998</v>
      </c>
      <c r="S15" s="586">
        <v>23109.557000000001</v>
      </c>
      <c r="T15" s="587">
        <v>2187.6350000000002</v>
      </c>
    </row>
    <row r="16" spans="2:23">
      <c r="B16" s="1075" t="s">
        <v>131</v>
      </c>
      <c r="C16" s="1076">
        <v>3634.3879999999999</v>
      </c>
      <c r="D16" s="1077">
        <v>15255.334999999999</v>
      </c>
      <c r="E16" s="1078">
        <v>1920.896</v>
      </c>
      <c r="F16" s="1075" t="s">
        <v>167</v>
      </c>
      <c r="G16" s="1076">
        <v>3481.087</v>
      </c>
      <c r="H16" s="1077">
        <v>14915.07</v>
      </c>
      <c r="I16" s="1079">
        <v>1707.212</v>
      </c>
      <c r="M16" s="234" t="s">
        <v>113</v>
      </c>
      <c r="N16" s="585">
        <v>2618.462</v>
      </c>
      <c r="O16" s="586">
        <v>10990.99</v>
      </c>
      <c r="P16" s="587">
        <v>926.02499999999998</v>
      </c>
      <c r="Q16" s="234" t="s">
        <v>111</v>
      </c>
      <c r="R16" s="585">
        <v>2999.9789999999998</v>
      </c>
      <c r="S16" s="586">
        <v>12853.74</v>
      </c>
      <c r="T16" s="587">
        <v>1840.2</v>
      </c>
    </row>
    <row r="17" spans="2:29">
      <c r="B17" s="1075" t="s">
        <v>129</v>
      </c>
      <c r="C17" s="1076">
        <v>3559.3249999999998</v>
      </c>
      <c r="D17" s="1077">
        <v>14940.261</v>
      </c>
      <c r="E17" s="1078">
        <v>1983.6690000000001</v>
      </c>
      <c r="F17" s="1075" t="s">
        <v>115</v>
      </c>
      <c r="G17" s="1076">
        <v>3277.7130000000002</v>
      </c>
      <c r="H17" s="1077">
        <v>14043.694</v>
      </c>
      <c r="I17" s="1079">
        <v>1741.97</v>
      </c>
      <c r="M17" s="234" t="s">
        <v>111</v>
      </c>
      <c r="N17" s="585">
        <v>2052.5650000000001</v>
      </c>
      <c r="O17" s="586">
        <v>8615.6479999999992</v>
      </c>
      <c r="P17" s="587">
        <v>1336.0060000000001</v>
      </c>
      <c r="Q17" s="234" t="s">
        <v>119</v>
      </c>
      <c r="R17" s="585">
        <v>1849.4159999999999</v>
      </c>
      <c r="S17" s="586">
        <v>7924.0079999999998</v>
      </c>
      <c r="T17" s="587">
        <v>539.80200000000002</v>
      </c>
    </row>
    <row r="18" spans="2:29">
      <c r="B18" s="1075" t="s">
        <v>276</v>
      </c>
      <c r="C18" s="1076">
        <v>3437.7460000000001</v>
      </c>
      <c r="D18" s="1077">
        <v>14429.938</v>
      </c>
      <c r="E18" s="1078">
        <v>1251.5730000000001</v>
      </c>
      <c r="F18" s="1075" t="s">
        <v>152</v>
      </c>
      <c r="G18" s="1076">
        <v>2892.8980000000001</v>
      </c>
      <c r="H18" s="1077">
        <v>12394.9</v>
      </c>
      <c r="I18" s="1079">
        <v>1704.048</v>
      </c>
      <c r="M18" s="234" t="s">
        <v>119</v>
      </c>
      <c r="N18" s="585">
        <v>1893.346</v>
      </c>
      <c r="O18" s="586">
        <v>7947.3209999999999</v>
      </c>
      <c r="P18" s="587">
        <v>540.59100000000001</v>
      </c>
      <c r="Q18" s="234" t="s">
        <v>129</v>
      </c>
      <c r="R18" s="585">
        <v>582.33299999999997</v>
      </c>
      <c r="S18" s="586">
        <v>2495.0709999999999</v>
      </c>
      <c r="T18" s="587">
        <v>396.44099999999997</v>
      </c>
    </row>
    <row r="19" spans="2:29">
      <c r="B19" s="1075" t="s">
        <v>186</v>
      </c>
      <c r="C19" s="1076">
        <v>3412.4189999999999</v>
      </c>
      <c r="D19" s="1077">
        <v>14323.584999999999</v>
      </c>
      <c r="E19" s="1078">
        <v>2517.2849999999999</v>
      </c>
      <c r="F19" s="1075" t="s">
        <v>129</v>
      </c>
      <c r="G19" s="1076">
        <v>2883.8539999999998</v>
      </c>
      <c r="H19" s="1077">
        <v>12356.171</v>
      </c>
      <c r="I19" s="1079">
        <v>1575.5250000000001</v>
      </c>
      <c r="M19" s="234" t="s">
        <v>118</v>
      </c>
      <c r="N19" s="585">
        <v>613.49300000000005</v>
      </c>
      <c r="O19" s="586">
        <v>2575.136</v>
      </c>
      <c r="P19" s="587">
        <v>381.303</v>
      </c>
      <c r="Q19" s="234" t="s">
        <v>118</v>
      </c>
      <c r="R19" s="585">
        <v>527.01300000000003</v>
      </c>
      <c r="S19" s="586">
        <v>2258.038</v>
      </c>
      <c r="T19" s="587">
        <v>155.68100000000001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167</v>
      </c>
      <c r="C20" s="1076">
        <v>3277.627</v>
      </c>
      <c r="D20" s="1077">
        <v>13757.848</v>
      </c>
      <c r="E20" s="1078">
        <v>1484.7729999999999</v>
      </c>
      <c r="F20" s="1075" t="s">
        <v>434</v>
      </c>
      <c r="G20" s="1076">
        <v>2129.1469999999999</v>
      </c>
      <c r="H20" s="1077">
        <v>9122.5210000000006</v>
      </c>
      <c r="I20" s="1079">
        <v>1452.556</v>
      </c>
      <c r="M20" s="234" t="s">
        <v>131</v>
      </c>
      <c r="N20" s="581">
        <v>499.34300000000002</v>
      </c>
      <c r="O20" s="582">
        <v>2095.9940000000001</v>
      </c>
      <c r="P20" s="583">
        <v>365.79700000000003</v>
      </c>
      <c r="Q20" s="233" t="s">
        <v>113</v>
      </c>
      <c r="R20" s="585">
        <v>360.64499999999998</v>
      </c>
      <c r="S20" s="586">
        <v>1545.221</v>
      </c>
      <c r="T20" s="587">
        <v>146.63499999999999</v>
      </c>
    </row>
    <row r="21" spans="2:29">
      <c r="B21" s="1075" t="s">
        <v>110</v>
      </c>
      <c r="C21" s="1076">
        <v>2452.58</v>
      </c>
      <c r="D21" s="1077">
        <v>10294.696</v>
      </c>
      <c r="E21" s="1078">
        <v>1259.4459999999999</v>
      </c>
      <c r="F21" s="1075" t="s">
        <v>252</v>
      </c>
      <c r="G21" s="1076">
        <v>1889.396</v>
      </c>
      <c r="H21" s="1077">
        <v>8095.299</v>
      </c>
      <c r="I21" s="1079">
        <v>1167.5119999999999</v>
      </c>
      <c r="M21" s="234" t="s">
        <v>168</v>
      </c>
      <c r="N21" s="585">
        <v>375.62599999999998</v>
      </c>
      <c r="O21" s="586">
        <v>1576.6880000000001</v>
      </c>
      <c r="P21" s="587">
        <v>238.51499999999999</v>
      </c>
      <c r="Q21" s="234" t="s">
        <v>117</v>
      </c>
      <c r="R21" s="581">
        <v>230.108</v>
      </c>
      <c r="S21" s="582">
        <v>985.91899999999998</v>
      </c>
      <c r="T21" s="583">
        <v>89.069000000000003</v>
      </c>
    </row>
    <row r="22" spans="2:29" ht="13.5" thickBot="1">
      <c r="B22" s="1075" t="s">
        <v>115</v>
      </c>
      <c r="C22" s="1076">
        <v>2067.4720000000002</v>
      </c>
      <c r="D22" s="1077">
        <v>8678.2109999999993</v>
      </c>
      <c r="E22" s="1078">
        <v>844.87</v>
      </c>
      <c r="F22" s="1075" t="s">
        <v>110</v>
      </c>
      <c r="G22" s="1076">
        <v>1746.6079999999999</v>
      </c>
      <c r="H22" s="1077">
        <v>7483.5169999999998</v>
      </c>
      <c r="I22" s="1079">
        <v>976.22799999999995</v>
      </c>
      <c r="M22" s="1231" t="s">
        <v>112</v>
      </c>
      <c r="N22" s="1131">
        <v>147.61600000000001</v>
      </c>
      <c r="O22" s="1132">
        <v>619.61800000000005</v>
      </c>
      <c r="P22" s="1133">
        <v>63.246000000000002</v>
      </c>
      <c r="Q22" s="1231" t="s">
        <v>131</v>
      </c>
      <c r="R22" s="1131">
        <v>211.142</v>
      </c>
      <c r="S22" s="1132">
        <v>904.66200000000003</v>
      </c>
      <c r="T22" s="1133">
        <v>187.87100000000001</v>
      </c>
    </row>
    <row r="23" spans="2:29">
      <c r="B23" s="1075" t="s">
        <v>126</v>
      </c>
      <c r="C23" s="1076">
        <v>1760.5319999999999</v>
      </c>
      <c r="D23" s="1077">
        <v>7389.8320000000003</v>
      </c>
      <c r="E23" s="1078">
        <v>842.80200000000002</v>
      </c>
      <c r="F23" s="1075" t="s">
        <v>126</v>
      </c>
      <c r="G23" s="1076">
        <v>1602.623</v>
      </c>
      <c r="H23" s="1077">
        <v>6866.5929999999998</v>
      </c>
      <c r="I23" s="1079">
        <v>781.33799999999997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252</v>
      </c>
      <c r="C24" s="1076">
        <v>1665.26</v>
      </c>
      <c r="D24" s="1077">
        <v>6989.9219999999996</v>
      </c>
      <c r="E24" s="1078">
        <v>880.48699999999997</v>
      </c>
      <c r="F24" s="1075" t="s">
        <v>112</v>
      </c>
      <c r="G24" s="1076">
        <v>1372.547</v>
      </c>
      <c r="H24" s="1077">
        <v>5880.8140000000003</v>
      </c>
      <c r="I24" s="1079">
        <v>531.56299999999999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291</v>
      </c>
      <c r="C25" s="1076">
        <v>1374.0160000000001</v>
      </c>
      <c r="D25" s="1077">
        <v>5767.424</v>
      </c>
      <c r="E25" s="1078">
        <v>692.77</v>
      </c>
      <c r="F25" s="1068" t="s">
        <v>130</v>
      </c>
      <c r="G25" s="1076">
        <v>1134.2149999999999</v>
      </c>
      <c r="H25" s="1077">
        <v>4859.6400000000003</v>
      </c>
      <c r="I25" s="1079">
        <v>558.04399999999998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130</v>
      </c>
      <c r="C26" s="1076">
        <v>1309.2349999999999</v>
      </c>
      <c r="D26" s="1077">
        <v>5495.5110000000004</v>
      </c>
      <c r="E26" s="1078">
        <v>656.97799999999995</v>
      </c>
      <c r="F26" s="1068" t="s">
        <v>292</v>
      </c>
      <c r="G26" s="1076">
        <v>1026.473</v>
      </c>
      <c r="H26" s="1077">
        <v>4398.0209999999997</v>
      </c>
      <c r="I26" s="1079">
        <v>1414.259</v>
      </c>
      <c r="N26" s="926"/>
      <c r="O26" s="916"/>
      <c r="P26" s="916"/>
    </row>
    <row r="27" spans="2:29">
      <c r="B27" s="1068" t="s">
        <v>119</v>
      </c>
      <c r="C27" s="1076">
        <v>928.40599999999995</v>
      </c>
      <c r="D27" s="1077">
        <v>3896.9879999999998</v>
      </c>
      <c r="E27" s="1078">
        <v>1064.1780000000001</v>
      </c>
      <c r="F27" s="1068" t="s">
        <v>119</v>
      </c>
      <c r="G27" s="1076">
        <v>1011.135</v>
      </c>
      <c r="H27" s="1077">
        <v>4332.3140000000003</v>
      </c>
      <c r="I27" s="1079">
        <v>969.38199999999995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818.56600000000003</v>
      </c>
      <c r="D28" s="1077">
        <v>3435.9259999999999</v>
      </c>
      <c r="E28" s="1078">
        <v>500.06799999999998</v>
      </c>
      <c r="F28" s="1068" t="s">
        <v>186</v>
      </c>
      <c r="G28" s="1076">
        <v>952.24300000000005</v>
      </c>
      <c r="H28" s="1077">
        <v>4079.9740000000002</v>
      </c>
      <c r="I28" s="1079">
        <v>1251.9880000000001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716.33399999999995</v>
      </c>
      <c r="D29" s="1077">
        <v>3006.8049999999998</v>
      </c>
      <c r="E29" s="1078">
        <v>273.42599999999999</v>
      </c>
      <c r="F29" s="1075" t="s">
        <v>106</v>
      </c>
      <c r="G29" s="1076">
        <v>718.91600000000005</v>
      </c>
      <c r="H29" s="1077">
        <v>3080.2759999999998</v>
      </c>
      <c r="I29" s="1079">
        <v>398.2</v>
      </c>
      <c r="K29" s="1235"/>
      <c r="L29" s="1236"/>
      <c r="M29" s="1237"/>
      <c r="N29" s="1237"/>
      <c r="O29" s="1168"/>
    </row>
    <row r="30" spans="2:29">
      <c r="B30" s="1068" t="s">
        <v>104</v>
      </c>
      <c r="C30" s="1076">
        <v>677.85799999999995</v>
      </c>
      <c r="D30" s="1077">
        <v>2845.319</v>
      </c>
      <c r="E30" s="1078">
        <v>558.54600000000005</v>
      </c>
      <c r="F30" s="1068" t="s">
        <v>276</v>
      </c>
      <c r="G30" s="1076">
        <v>613.76800000000003</v>
      </c>
      <c r="H30" s="1077">
        <v>2629.748</v>
      </c>
      <c r="I30" s="1079">
        <v>269.03699999999998</v>
      </c>
      <c r="L30" s="584"/>
      <c r="O30" s="584"/>
    </row>
    <row r="31" spans="2:29">
      <c r="B31" s="1068" t="s">
        <v>153</v>
      </c>
      <c r="C31" s="1076">
        <v>533.19899999999996</v>
      </c>
      <c r="D31" s="1077">
        <v>2238.1080000000002</v>
      </c>
      <c r="E31" s="1078">
        <v>321.50799999999998</v>
      </c>
      <c r="F31" s="1068" t="s">
        <v>451</v>
      </c>
      <c r="G31" s="1076">
        <v>548.94899999999996</v>
      </c>
      <c r="H31" s="1077">
        <v>2352.0140000000001</v>
      </c>
      <c r="I31" s="1079">
        <v>223.298</v>
      </c>
      <c r="L31" s="584"/>
      <c r="O31" s="584"/>
    </row>
    <row r="32" spans="2:29">
      <c r="B32" s="1068" t="s">
        <v>472</v>
      </c>
      <c r="C32" s="1076">
        <v>263.18099999999998</v>
      </c>
      <c r="D32" s="1077">
        <v>1104.693</v>
      </c>
      <c r="E32" s="1078">
        <v>320.85000000000002</v>
      </c>
      <c r="F32" s="1068" t="s">
        <v>104</v>
      </c>
      <c r="G32" s="1076">
        <v>498.84500000000003</v>
      </c>
      <c r="H32" s="1077">
        <v>2137.3420000000001</v>
      </c>
      <c r="I32" s="1078">
        <v>463.03300000000002</v>
      </c>
      <c r="K32" s="584"/>
      <c r="L32" s="584"/>
      <c r="N32" s="584"/>
    </row>
    <row r="33" spans="2:26" ht="13.5" customHeight="1" thickBot="1">
      <c r="B33" s="1080" t="s">
        <v>473</v>
      </c>
      <c r="C33" s="1081">
        <v>245.029</v>
      </c>
      <c r="D33" s="1082">
        <v>1028.502</v>
      </c>
      <c r="E33" s="1083">
        <v>567.97299999999996</v>
      </c>
      <c r="F33" s="1080" t="s">
        <v>291</v>
      </c>
      <c r="G33" s="1081">
        <v>461.37200000000001</v>
      </c>
      <c r="H33" s="1082">
        <v>1976.797</v>
      </c>
      <c r="I33" s="1083">
        <v>238.85599999999999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588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589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586</v>
      </c>
      <c r="C40" s="572"/>
      <c r="D40" s="573"/>
      <c r="E40" s="574"/>
      <c r="F40" s="574"/>
      <c r="G40" s="571" t="s">
        <v>590</v>
      </c>
      <c r="H40" s="572"/>
      <c r="I40" s="573"/>
      <c r="J40" s="574"/>
      <c r="K40" s="574"/>
      <c r="M40" s="571" t="s">
        <v>586</v>
      </c>
      <c r="N40" s="572"/>
      <c r="O40" s="573"/>
      <c r="P40" s="574"/>
      <c r="Q40" s="574"/>
      <c r="R40" s="571" t="s">
        <v>590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1249.2529999999999</v>
      </c>
      <c r="D42" s="1264">
        <v>5243.741</v>
      </c>
      <c r="E42" s="1264">
        <v>1137.9269999999999</v>
      </c>
      <c r="F42" s="1339">
        <v>9.109</v>
      </c>
      <c r="G42" s="1440" t="s">
        <v>166</v>
      </c>
      <c r="H42" s="182">
        <v>1494.905</v>
      </c>
      <c r="I42" s="1264">
        <v>6405.067</v>
      </c>
      <c r="J42" s="1264">
        <v>1334.605</v>
      </c>
      <c r="K42" s="1339">
        <v>14.196</v>
      </c>
      <c r="M42" s="580" t="s">
        <v>166</v>
      </c>
      <c r="N42" s="182">
        <v>30135.758999999998</v>
      </c>
      <c r="O42" s="1264">
        <v>126494.85799999999</v>
      </c>
      <c r="P42" s="1264">
        <v>16871.374</v>
      </c>
      <c r="Q42" s="1339">
        <v>525.61500000000001</v>
      </c>
      <c r="R42" s="580" t="s">
        <v>166</v>
      </c>
      <c r="S42" s="182">
        <v>28855.562999999998</v>
      </c>
      <c r="T42" s="1264">
        <v>123634.59</v>
      </c>
      <c r="U42" s="1264">
        <v>17660.978999999999</v>
      </c>
      <c r="V42" s="1339">
        <v>569.048</v>
      </c>
      <c r="Z42" s="584"/>
    </row>
    <row r="43" spans="2:26">
      <c r="B43" s="1276" t="s">
        <v>115</v>
      </c>
      <c r="C43" s="1277">
        <v>611.55499999999995</v>
      </c>
      <c r="D43" s="1274">
        <v>2567.0039999999999</v>
      </c>
      <c r="E43" s="1274">
        <v>571.36599999999999</v>
      </c>
      <c r="F43" s="1342">
        <v>4.7949999999999999</v>
      </c>
      <c r="G43" s="1343" t="s">
        <v>134</v>
      </c>
      <c r="H43" s="1277">
        <v>953.95100000000002</v>
      </c>
      <c r="I43" s="1274">
        <v>4087.2979999999998</v>
      </c>
      <c r="J43" s="1274">
        <v>894.05799999999999</v>
      </c>
      <c r="K43" s="1342">
        <v>7.3230000000000004</v>
      </c>
      <c r="M43" s="1297" t="s">
        <v>106</v>
      </c>
      <c r="N43" s="1298">
        <v>24500.982</v>
      </c>
      <c r="O43" s="1295">
        <v>102842.874</v>
      </c>
      <c r="P43" s="1295">
        <v>13507.23</v>
      </c>
      <c r="Q43" s="1371">
        <v>435.66500000000002</v>
      </c>
      <c r="R43" s="1297" t="s">
        <v>106</v>
      </c>
      <c r="S43" s="1298">
        <v>25429.792000000001</v>
      </c>
      <c r="T43" s="1295">
        <v>108956.499</v>
      </c>
      <c r="U43" s="1295">
        <v>15413.888000000001</v>
      </c>
      <c r="V43" s="1371">
        <v>516.11400000000003</v>
      </c>
      <c r="Z43" s="584"/>
    </row>
    <row r="44" spans="2:26">
      <c r="B44" s="184" t="s">
        <v>134</v>
      </c>
      <c r="C44" s="185">
        <v>496.6</v>
      </c>
      <c r="D44" s="1283">
        <v>2084.4789999999998</v>
      </c>
      <c r="E44" s="1283">
        <v>450.46199999999999</v>
      </c>
      <c r="F44" s="1346">
        <v>3.5910000000000002</v>
      </c>
      <c r="G44" s="235" t="s">
        <v>115</v>
      </c>
      <c r="H44" s="185">
        <v>217.75200000000001</v>
      </c>
      <c r="I44" s="1283">
        <v>932.97900000000004</v>
      </c>
      <c r="J44" s="1283">
        <v>255.40899999999999</v>
      </c>
      <c r="K44" s="1346">
        <v>1.42</v>
      </c>
      <c r="M44" s="184" t="s">
        <v>108</v>
      </c>
      <c r="N44" s="185">
        <v>3424.9470000000001</v>
      </c>
      <c r="O44" s="1283">
        <v>14376.218999999999</v>
      </c>
      <c r="P44" s="1283">
        <v>2036.0640000000001</v>
      </c>
      <c r="Q44" s="1346">
        <v>54.765000000000001</v>
      </c>
      <c r="R44" s="184" t="s">
        <v>108</v>
      </c>
      <c r="S44" s="185">
        <v>1796.9390000000001</v>
      </c>
      <c r="T44" s="1283">
        <v>7699.1760000000004</v>
      </c>
      <c r="U44" s="1283">
        <v>1178.444</v>
      </c>
      <c r="V44" s="1346">
        <v>28.466000000000001</v>
      </c>
      <c r="Z44" s="584"/>
    </row>
    <row r="45" spans="2:26">
      <c r="B45" s="184" t="s">
        <v>113</v>
      </c>
      <c r="C45" s="185">
        <v>118.283</v>
      </c>
      <c r="D45" s="1283">
        <v>496.49299999999999</v>
      </c>
      <c r="E45" s="1283">
        <v>94.099000000000004</v>
      </c>
      <c r="F45" s="1346">
        <v>0.58299999999999996</v>
      </c>
      <c r="G45" s="235" t="s">
        <v>108</v>
      </c>
      <c r="H45" s="185">
        <v>206.42599999999999</v>
      </c>
      <c r="I45" s="1283">
        <v>884.45100000000002</v>
      </c>
      <c r="J45" s="1283">
        <v>116.746</v>
      </c>
      <c r="K45" s="1346">
        <v>4.87</v>
      </c>
      <c r="M45" s="184" t="s">
        <v>115</v>
      </c>
      <c r="N45" s="185">
        <v>1153.7650000000001</v>
      </c>
      <c r="O45" s="1283">
        <v>4842.9309999999996</v>
      </c>
      <c r="P45" s="1283">
        <v>527.12199999999996</v>
      </c>
      <c r="Q45" s="1346">
        <v>22.765000000000001</v>
      </c>
      <c r="R45" s="184" t="s">
        <v>115</v>
      </c>
      <c r="S45" s="185">
        <v>887.7</v>
      </c>
      <c r="T45" s="1283">
        <v>3803.4459999999999</v>
      </c>
      <c r="U45" s="1283">
        <v>476.04300000000001</v>
      </c>
      <c r="V45" s="1346">
        <v>18.681000000000001</v>
      </c>
      <c r="Z45" s="584"/>
    </row>
    <row r="46" spans="2:26" ht="13.5" thickBot="1">
      <c r="B46" s="1307" t="s">
        <v>108</v>
      </c>
      <c r="C46" s="1308">
        <v>22.815000000000001</v>
      </c>
      <c r="D46" s="1305">
        <v>95.765000000000001</v>
      </c>
      <c r="E46" s="1305">
        <v>22</v>
      </c>
      <c r="F46" s="1379">
        <v>0.14000000000000001</v>
      </c>
      <c r="G46" s="1380" t="s">
        <v>113</v>
      </c>
      <c r="H46" s="1308">
        <v>116.776</v>
      </c>
      <c r="I46" s="1305">
        <v>500.339</v>
      </c>
      <c r="J46" s="1305">
        <v>68.391999999999996</v>
      </c>
      <c r="K46" s="1379">
        <v>0.58299999999999996</v>
      </c>
      <c r="M46" s="184" t="s">
        <v>129</v>
      </c>
      <c r="N46" s="185">
        <v>632.43899999999996</v>
      </c>
      <c r="O46" s="1283">
        <v>2654.6660000000002</v>
      </c>
      <c r="P46" s="1283">
        <v>579.17700000000002</v>
      </c>
      <c r="Q46" s="1346">
        <v>6.1890000000000001</v>
      </c>
      <c r="R46" s="184" t="s">
        <v>168</v>
      </c>
      <c r="S46" s="185">
        <v>415.03</v>
      </c>
      <c r="T46" s="1283">
        <v>1778.242</v>
      </c>
      <c r="U46" s="1283">
        <v>278.03300000000002</v>
      </c>
      <c r="V46" s="1346">
        <v>2.5430000000000001</v>
      </c>
    </row>
    <row r="47" spans="2:26">
      <c r="B47" s="588" t="s">
        <v>208</v>
      </c>
      <c r="C47" s="917"/>
      <c r="D47" s="917"/>
      <c r="E47" s="917"/>
      <c r="F47" s="917"/>
      <c r="G47" s="1309"/>
      <c r="H47" s="917"/>
      <c r="I47" s="917"/>
      <c r="J47" s="917"/>
      <c r="K47" s="1384"/>
      <c r="M47" s="233" t="s">
        <v>131</v>
      </c>
      <c r="N47" s="236">
        <v>268.036</v>
      </c>
      <c r="O47" s="1289">
        <v>1125.08</v>
      </c>
      <c r="P47" s="1289">
        <v>128.10599999999999</v>
      </c>
      <c r="Q47" s="1357">
        <v>5.0330000000000004</v>
      </c>
      <c r="R47" s="233" t="s">
        <v>129</v>
      </c>
      <c r="S47" s="236">
        <v>275.12700000000001</v>
      </c>
      <c r="T47" s="1289">
        <v>1178.818</v>
      </c>
      <c r="U47" s="1289">
        <v>260.72399999999999</v>
      </c>
      <c r="V47" s="1357">
        <v>2.5649999999999999</v>
      </c>
    </row>
    <row r="48" spans="2:26">
      <c r="B48" s="1309"/>
      <c r="C48" s="917"/>
      <c r="D48" s="917"/>
      <c r="E48" s="917"/>
      <c r="F48" s="1384"/>
      <c r="G48" s="1309"/>
      <c r="H48" s="917"/>
      <c r="I48" s="917"/>
      <c r="J48" s="917"/>
      <c r="K48" s="1384"/>
      <c r="M48" s="184" t="s">
        <v>111</v>
      </c>
      <c r="N48" s="185">
        <v>118.904</v>
      </c>
      <c r="O48" s="1283">
        <v>499.10199999999998</v>
      </c>
      <c r="P48" s="1283">
        <v>52.265000000000001</v>
      </c>
      <c r="Q48" s="1346">
        <v>0.52900000000000003</v>
      </c>
      <c r="R48" s="184" t="s">
        <v>131</v>
      </c>
      <c r="S48" s="185">
        <v>27.503</v>
      </c>
      <c r="T48" s="1283">
        <v>117.84099999999999</v>
      </c>
      <c r="U48" s="1283">
        <v>16.247</v>
      </c>
      <c r="V48" s="1346">
        <v>0.499</v>
      </c>
    </row>
    <row r="49" spans="2:22">
      <c r="B49" s="1309"/>
      <c r="C49" s="917"/>
      <c r="D49" s="917"/>
      <c r="E49" s="917"/>
      <c r="F49" s="1384"/>
      <c r="G49" s="1309"/>
      <c r="H49" s="917"/>
      <c r="I49" s="917"/>
      <c r="J49" s="917"/>
      <c r="K49" s="1384"/>
      <c r="M49" s="1297" t="s">
        <v>134</v>
      </c>
      <c r="N49" s="1298">
        <v>33.759</v>
      </c>
      <c r="O49" s="1295">
        <v>141.702</v>
      </c>
      <c r="P49" s="1295">
        <v>41.02</v>
      </c>
      <c r="Q49" s="1371">
        <v>0.66600000000000004</v>
      </c>
      <c r="R49" s="1297" t="s">
        <v>134</v>
      </c>
      <c r="S49" s="1298">
        <v>23.472000000000001</v>
      </c>
      <c r="T49" s="1295">
        <v>100.568</v>
      </c>
      <c r="U49" s="1295">
        <v>37.6</v>
      </c>
      <c r="V49" s="1371">
        <v>0.18</v>
      </c>
    </row>
    <row r="50" spans="2:22" ht="13.5" thickBot="1">
      <c r="B50" s="1309"/>
      <c r="C50" s="917"/>
      <c r="D50" s="917"/>
      <c r="E50" s="917"/>
      <c r="F50" s="1384"/>
      <c r="G50" s="1309"/>
      <c r="H50" s="917"/>
      <c r="I50" s="917"/>
      <c r="J50" s="917"/>
      <c r="K50" s="1384"/>
      <c r="M50" s="1307" t="s">
        <v>168</v>
      </c>
      <c r="N50" s="1308">
        <v>2.927</v>
      </c>
      <c r="O50" s="1305">
        <v>12.284000000000001</v>
      </c>
      <c r="P50" s="1305">
        <v>0.39</v>
      </c>
      <c r="Q50" s="1379">
        <v>3.0000000000000001E-3</v>
      </c>
      <c r="R50" s="1307"/>
      <c r="S50" s="1308"/>
      <c r="T50" s="1305"/>
      <c r="U50" s="1305"/>
      <c r="V50" s="1379"/>
    </row>
    <row r="51" spans="2:22">
      <c r="M51" s="588" t="s">
        <v>208</v>
      </c>
      <c r="N51" s="589"/>
      <c r="O51" s="589"/>
      <c r="P51" s="589"/>
      <c r="Q51" s="589"/>
      <c r="S51" s="589"/>
      <c r="T51" s="589"/>
      <c r="U51" s="589"/>
      <c r="V51" s="1665"/>
    </row>
    <row r="54" spans="2:22">
      <c r="R54" s="1309"/>
      <c r="S54" s="917"/>
      <c r="T54" s="917"/>
      <c r="U54" s="917"/>
      <c r="V54" s="1384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74"/>
      <c r="R1" s="1674"/>
      <c r="S1" s="1674"/>
      <c r="T1" s="1674"/>
      <c r="U1" s="1674"/>
      <c r="V1" s="1674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75" t="s">
        <v>544</v>
      </c>
      <c r="B3" s="1676"/>
      <c r="C3" s="1676"/>
      <c r="D3" s="1676"/>
      <c r="E3" s="1676"/>
      <c r="F3" s="1676"/>
      <c r="G3" s="1676"/>
      <c r="H3" s="1676"/>
      <c r="I3" s="1676"/>
      <c r="J3" s="1677"/>
      <c r="K3" s="1675">
        <v>2017</v>
      </c>
      <c r="L3" s="1676"/>
      <c r="M3" s="1677"/>
      <c r="N3" s="1675">
        <v>2016</v>
      </c>
      <c r="O3" s="1676"/>
      <c r="P3" s="1677"/>
      <c r="Q3" s="1675">
        <v>2015</v>
      </c>
      <c r="R3" s="1676"/>
      <c r="S3" s="1677"/>
      <c r="T3" s="1675">
        <v>2014</v>
      </c>
      <c r="U3" s="1676"/>
      <c r="V3" s="1677"/>
    </row>
    <row r="4" spans="1:22" ht="24.75" customHeight="1">
      <c r="A4" s="84" t="s">
        <v>2</v>
      </c>
      <c r="B4" s="1691" t="s">
        <v>159</v>
      </c>
      <c r="C4" s="1692"/>
      <c r="D4" s="1692"/>
      <c r="E4" s="1692"/>
      <c r="F4" s="1693"/>
      <c r="G4" s="1151" t="s">
        <v>209</v>
      </c>
      <c r="H4" s="1152" t="s">
        <v>4</v>
      </c>
      <c r="I4" s="1153" t="s">
        <v>5</v>
      </c>
      <c r="J4" s="1154" t="s">
        <v>210</v>
      </c>
      <c r="K4" s="1454" t="s">
        <v>4</v>
      </c>
      <c r="L4" s="1455" t="s">
        <v>5</v>
      </c>
      <c r="M4" s="1456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94"/>
      <c r="C5" s="1695"/>
      <c r="D5" s="1695"/>
      <c r="E5" s="1695"/>
      <c r="F5" s="1696"/>
      <c r="G5" s="1155" t="s">
        <v>543</v>
      </c>
      <c r="H5" s="1156" t="s">
        <v>8</v>
      </c>
      <c r="I5" s="1157" t="s">
        <v>9</v>
      </c>
      <c r="J5" s="1158" t="s">
        <v>212</v>
      </c>
      <c r="K5" s="1457" t="s">
        <v>8</v>
      </c>
      <c r="L5" s="1458" t="s">
        <v>9</v>
      </c>
      <c r="M5" s="1459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60" t="s">
        <v>10</v>
      </c>
      <c r="L6" s="1461" t="s">
        <v>214</v>
      </c>
      <c r="M6" s="1462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97" t="s">
        <v>11</v>
      </c>
      <c r="B7" s="1686"/>
      <c r="C7" s="1686"/>
      <c r="D7" s="1686"/>
      <c r="E7" s="1686"/>
      <c r="F7" s="1686"/>
      <c r="G7" s="1686"/>
      <c r="H7" s="1686"/>
      <c r="I7" s="1686"/>
      <c r="J7" s="1686"/>
      <c r="K7" s="1686"/>
      <c r="L7" s="1686"/>
      <c r="M7" s="1686"/>
      <c r="N7" s="1686"/>
      <c r="O7" s="1686"/>
      <c r="P7" s="1686"/>
      <c r="Q7" s="1686"/>
      <c r="R7" s="1686"/>
      <c r="S7" s="1686"/>
      <c r="T7" s="1686"/>
      <c r="U7" s="1686"/>
      <c r="V7" s="1687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3">
        <v>61.28</v>
      </c>
      <c r="L8" s="1463">
        <v>92.1</v>
      </c>
      <c r="M8" s="1463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1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4">
        <v>57.54</v>
      </c>
      <c r="L9" s="1464">
        <v>93.5</v>
      </c>
      <c r="M9" s="1464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2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4">
        <v>53.29</v>
      </c>
      <c r="L10" s="1464">
        <v>95.3</v>
      </c>
      <c r="M10" s="1464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2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4">
        <v>48.35</v>
      </c>
      <c r="L11" s="1464">
        <v>97</v>
      </c>
      <c r="M11" s="1464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2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4">
        <v>43.52</v>
      </c>
      <c r="L12" s="1464">
        <v>100</v>
      </c>
      <c r="M12" s="1464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2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4">
        <v>38.409999999999997</v>
      </c>
      <c r="L13" s="1464">
        <v>101.9</v>
      </c>
      <c r="M13" s="1464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2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5">
        <v>57.58</v>
      </c>
      <c r="L14" s="1465">
        <v>93.5</v>
      </c>
      <c r="M14" s="1465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3">
        <v>100</v>
      </c>
    </row>
    <row r="15" spans="1:22" ht="15" thickBot="1">
      <c r="A15" s="1690" t="s">
        <v>46</v>
      </c>
      <c r="B15" s="1684"/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5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3">
        <v>61.12</v>
      </c>
      <c r="L16" s="1463">
        <v>91.8</v>
      </c>
      <c r="M16" s="1463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1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4">
        <v>57.82</v>
      </c>
      <c r="L17" s="1464">
        <v>92.2</v>
      </c>
      <c r="M17" s="1464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2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4">
        <v>53.26</v>
      </c>
      <c r="L18" s="1464">
        <v>94.6</v>
      </c>
      <c r="M18" s="1464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2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4">
        <v>48.25</v>
      </c>
      <c r="L19" s="1464">
        <v>96</v>
      </c>
      <c r="M19" s="1464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2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4">
        <v>43.35</v>
      </c>
      <c r="L20" s="1464">
        <v>96.5</v>
      </c>
      <c r="M20" s="1464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2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4">
        <v>38.39</v>
      </c>
      <c r="L21" s="1464">
        <v>93.4</v>
      </c>
      <c r="M21" s="1464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2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5">
        <v>57.84</v>
      </c>
      <c r="L22" s="1465">
        <v>92.5</v>
      </c>
      <c r="M22" s="1465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3">
        <v>100</v>
      </c>
    </row>
    <row r="23" spans="1:22" ht="15" thickBot="1">
      <c r="A23" s="1690" t="s">
        <v>47</v>
      </c>
      <c r="B23" s="1684"/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5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3">
        <v>61.2</v>
      </c>
      <c r="L24" s="1463">
        <v>92.2</v>
      </c>
      <c r="M24" s="1463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1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4">
        <v>57.03</v>
      </c>
      <c r="L25" s="1464">
        <v>94.1</v>
      </c>
      <c r="M25" s="1464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2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4">
        <v>53.27</v>
      </c>
      <c r="L26" s="1464">
        <v>95.4</v>
      </c>
      <c r="M26" s="1464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2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4">
        <v>48.3</v>
      </c>
      <c r="L27" s="1464">
        <v>96.1</v>
      </c>
      <c r="M27" s="1464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2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4">
        <v>43.45</v>
      </c>
      <c r="L28" s="1464">
        <v>97.6</v>
      </c>
      <c r="M28" s="1464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2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4">
        <v>37.58</v>
      </c>
      <c r="L29" s="1464">
        <v>95.2</v>
      </c>
      <c r="M29" s="1464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2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5">
        <v>57.28</v>
      </c>
      <c r="L30" s="1465">
        <v>93.9</v>
      </c>
      <c r="M30" s="1465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3">
        <v>100</v>
      </c>
    </row>
    <row r="31" spans="1:22" ht="15" thickBot="1">
      <c r="A31" s="1690" t="s">
        <v>188</v>
      </c>
      <c r="B31" s="1684"/>
      <c r="C31" s="1684"/>
      <c r="D31" s="1684"/>
      <c r="E31" s="1684"/>
      <c r="F31" s="1684"/>
      <c r="G31" s="1688"/>
      <c r="H31" s="1688"/>
      <c r="I31" s="1688"/>
      <c r="J31" s="1688"/>
      <c r="K31" s="1688"/>
      <c r="L31" s="1688"/>
      <c r="M31" s="1688"/>
      <c r="N31" s="1688"/>
      <c r="O31" s="1688"/>
      <c r="P31" s="1688"/>
      <c r="Q31" s="1688"/>
      <c r="R31" s="1688"/>
      <c r="S31" s="1688"/>
      <c r="T31" s="1688"/>
      <c r="U31" s="1688"/>
      <c r="V31" s="1689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3">
        <v>61.27</v>
      </c>
      <c r="L32" s="1463">
        <v>92.6</v>
      </c>
      <c r="M32" s="1463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1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4">
        <v>57.79</v>
      </c>
      <c r="L33" s="1464">
        <v>93.8</v>
      </c>
      <c r="M33" s="1464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2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4">
        <v>53.14</v>
      </c>
      <c r="L34" s="1464">
        <v>95.5</v>
      </c>
      <c r="M34" s="1464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2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4">
        <v>48.09</v>
      </c>
      <c r="L35" s="1464">
        <v>97.2</v>
      </c>
      <c r="M35" s="1464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2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4">
        <v>43.26</v>
      </c>
      <c r="L36" s="1464">
        <v>99.6</v>
      </c>
      <c r="M36" s="1464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2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4">
        <v>37.25</v>
      </c>
      <c r="L37" s="1464">
        <v>97.3</v>
      </c>
      <c r="M37" s="1464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2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5">
        <v>57.78</v>
      </c>
      <c r="L38" s="1465">
        <v>93.8</v>
      </c>
      <c r="M38" s="1465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3">
        <v>100</v>
      </c>
    </row>
    <row r="39" spans="1:22" ht="15" thickBot="1">
      <c r="A39" s="1690" t="s">
        <v>48</v>
      </c>
      <c r="B39" s="1684"/>
      <c r="C39" s="1684"/>
      <c r="D39" s="1684"/>
      <c r="E39" s="1684"/>
      <c r="F39" s="1684"/>
      <c r="G39" s="1684"/>
      <c r="H39" s="1684"/>
      <c r="I39" s="1684"/>
      <c r="J39" s="1684"/>
      <c r="K39" s="1684"/>
      <c r="L39" s="1684"/>
      <c r="M39" s="1684"/>
      <c r="N39" s="1684"/>
      <c r="O39" s="1684"/>
      <c r="P39" s="1684"/>
      <c r="Q39" s="1684"/>
      <c r="R39" s="1684"/>
      <c r="S39" s="1684"/>
      <c r="T39" s="1684"/>
      <c r="U39" s="1684"/>
      <c r="V39" s="1685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3">
        <v>61.45</v>
      </c>
      <c r="L40" s="1463">
        <v>91.9</v>
      </c>
      <c r="M40" s="1463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1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4">
        <v>57.83</v>
      </c>
      <c r="L41" s="1464">
        <v>93.7</v>
      </c>
      <c r="M41" s="1464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2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4">
        <v>53.4</v>
      </c>
      <c r="L42" s="1464">
        <v>95.4</v>
      </c>
      <c r="M42" s="1464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2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4">
        <v>48.53</v>
      </c>
      <c r="L43" s="1464">
        <v>98</v>
      </c>
      <c r="M43" s="1464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2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4">
        <v>43.69</v>
      </c>
      <c r="L44" s="1464">
        <v>102.6</v>
      </c>
      <c r="M44" s="1464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2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4">
        <v>38.75</v>
      </c>
      <c r="L45" s="1464">
        <v>104.7</v>
      </c>
      <c r="M45" s="1464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2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5">
        <v>57.67</v>
      </c>
      <c r="L46" s="1465">
        <v>93.7</v>
      </c>
      <c r="M46" s="1465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3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2" sqref="K22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534</v>
      </c>
      <c r="C3"/>
      <c r="F3" s="558"/>
      <c r="G3" s="558"/>
      <c r="H3" s="559"/>
      <c r="I3" s="560"/>
      <c r="M3" s="1437" t="s">
        <v>535</v>
      </c>
      <c r="N3"/>
      <c r="Q3" s="558"/>
      <c r="R3" s="558"/>
      <c r="S3" s="559"/>
    </row>
    <row r="4" spans="2:23" ht="21" customHeight="1">
      <c r="B4" s="564" t="s">
        <v>555</v>
      </c>
      <c r="C4" s="564"/>
      <c r="D4" s="564"/>
      <c r="E4" s="564"/>
      <c r="F4" s="564"/>
      <c r="G4" s="564"/>
      <c r="H4" s="564"/>
      <c r="I4" s="565"/>
      <c r="J4" s="565"/>
      <c r="M4" s="564" t="s">
        <v>556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557</v>
      </c>
      <c r="C7" s="572"/>
      <c r="D7" s="573"/>
      <c r="E7" s="574"/>
      <c r="F7" s="571" t="s">
        <v>558</v>
      </c>
      <c r="G7" s="572"/>
      <c r="H7" s="573"/>
      <c r="I7" s="574"/>
      <c r="M7" s="571" t="s">
        <v>557</v>
      </c>
      <c r="N7" s="572"/>
      <c r="O7" s="573"/>
      <c r="P7" s="574"/>
      <c r="Q7" s="571" t="s">
        <v>558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434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5"/>
      <c r="L29" s="1236"/>
      <c r="M29" s="1237"/>
      <c r="N29" s="1237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510</v>
      </c>
      <c r="C36"/>
      <c r="H36" s="584"/>
      <c r="I36" s="584"/>
      <c r="J36" s="584"/>
      <c r="M36" s="1437" t="s">
        <v>527</v>
      </c>
    </row>
    <row r="37" spans="2:26" ht="15.75">
      <c r="B37" s="564" t="s">
        <v>561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559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557</v>
      </c>
      <c r="C40" s="572"/>
      <c r="D40" s="573"/>
      <c r="E40" s="574"/>
      <c r="F40" s="574"/>
      <c r="G40" s="571" t="s">
        <v>560</v>
      </c>
      <c r="H40" s="572"/>
      <c r="I40" s="573"/>
      <c r="J40" s="574"/>
      <c r="K40" s="574"/>
      <c r="M40" s="571" t="s">
        <v>557</v>
      </c>
      <c r="N40" s="572"/>
      <c r="O40" s="573"/>
      <c r="P40" s="574"/>
      <c r="Q40" s="574"/>
      <c r="R40" s="571" t="s">
        <v>560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513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513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513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513</v>
      </c>
    </row>
    <row r="42" spans="2:26" ht="15" thickBot="1">
      <c r="B42" s="580" t="s">
        <v>166</v>
      </c>
      <c r="C42" s="182">
        <v>14993.558999999999</v>
      </c>
      <c r="D42" s="1264">
        <v>63837.267999999996</v>
      </c>
      <c r="E42" s="1264">
        <v>10024.598</v>
      </c>
      <c r="F42" s="1339">
        <v>111.795</v>
      </c>
      <c r="G42" s="1440" t="s">
        <v>166</v>
      </c>
      <c r="H42" s="182">
        <v>13289.868</v>
      </c>
      <c r="I42" s="1264">
        <v>56554.45</v>
      </c>
      <c r="J42" s="1264">
        <v>9888.4709999999995</v>
      </c>
      <c r="K42" s="1339">
        <v>126.578</v>
      </c>
      <c r="M42" s="580" t="s">
        <v>166</v>
      </c>
      <c r="N42" s="182">
        <v>510626.23599999998</v>
      </c>
      <c r="O42" s="1264">
        <v>2179408.2740000002</v>
      </c>
      <c r="P42" s="1264">
        <v>225925.68900000001</v>
      </c>
      <c r="Q42" s="1339">
        <v>6974.0389999999998</v>
      </c>
      <c r="R42" s="580" t="s">
        <v>166</v>
      </c>
      <c r="S42" s="182">
        <v>415322.50900000002</v>
      </c>
      <c r="T42" s="1264">
        <v>1763685.8230000001</v>
      </c>
      <c r="U42" s="1264">
        <v>234888.16099999999</v>
      </c>
      <c r="V42" s="1339">
        <v>8207.9650000000001</v>
      </c>
      <c r="Z42" s="584"/>
    </row>
    <row r="43" spans="2:26">
      <c r="B43" s="1276" t="s">
        <v>134</v>
      </c>
      <c r="C43" s="1277">
        <v>4915.7359999999999</v>
      </c>
      <c r="D43" s="1274">
        <v>20898.137999999999</v>
      </c>
      <c r="E43" s="1274">
        <v>3329.9540000000002</v>
      </c>
      <c r="F43" s="1342">
        <v>37.606000000000002</v>
      </c>
      <c r="G43" s="1343" t="s">
        <v>134</v>
      </c>
      <c r="H43" s="1277">
        <v>5298.0150000000003</v>
      </c>
      <c r="I43" s="1274">
        <v>22665.214</v>
      </c>
      <c r="J43" s="1274">
        <v>4431.2669999999998</v>
      </c>
      <c r="K43" s="1342">
        <v>37.561</v>
      </c>
      <c r="M43" s="1297" t="s">
        <v>106</v>
      </c>
      <c r="N43" s="1298">
        <v>407998.73700000002</v>
      </c>
      <c r="O43" s="1295">
        <v>1741680.4569999999</v>
      </c>
      <c r="P43" s="1295">
        <v>170345.04</v>
      </c>
      <c r="Q43" s="1371">
        <v>5727.51</v>
      </c>
      <c r="R43" s="1297" t="s">
        <v>106</v>
      </c>
      <c r="S43" s="1298">
        <v>334789.04499999998</v>
      </c>
      <c r="T43" s="1295">
        <v>1421654.2420000001</v>
      </c>
      <c r="U43" s="1295">
        <v>184252.96400000001</v>
      </c>
      <c r="V43" s="1371">
        <v>7057.21</v>
      </c>
      <c r="Z43" s="584"/>
    </row>
    <row r="44" spans="2:26">
      <c r="B44" s="184" t="s">
        <v>113</v>
      </c>
      <c r="C44" s="185">
        <v>3954.174</v>
      </c>
      <c r="D44" s="1283">
        <v>16846.137999999999</v>
      </c>
      <c r="E44" s="1283">
        <v>2734.6660000000002</v>
      </c>
      <c r="F44" s="1346">
        <v>23.190999999999999</v>
      </c>
      <c r="G44" s="235" t="s">
        <v>115</v>
      </c>
      <c r="H44" s="185">
        <v>3783.7730000000001</v>
      </c>
      <c r="I44" s="1283">
        <v>16026.200999999999</v>
      </c>
      <c r="J44" s="1283">
        <v>3149.0250000000001</v>
      </c>
      <c r="K44" s="1346">
        <v>32.204000000000001</v>
      </c>
      <c r="M44" s="184" t="s">
        <v>108</v>
      </c>
      <c r="N44" s="185">
        <v>51240.137999999999</v>
      </c>
      <c r="O44" s="1283">
        <v>218463.19</v>
      </c>
      <c r="P44" s="1283">
        <v>23815.822</v>
      </c>
      <c r="Q44" s="1346">
        <v>638.79399999999998</v>
      </c>
      <c r="R44" s="184" t="s">
        <v>108</v>
      </c>
      <c r="S44" s="185">
        <v>41992.423999999999</v>
      </c>
      <c r="T44" s="1283">
        <v>177910.239</v>
      </c>
      <c r="U44" s="1283">
        <v>25394.585999999999</v>
      </c>
      <c r="V44" s="1346">
        <v>666.93100000000004</v>
      </c>
      <c r="Z44" s="584"/>
    </row>
    <row r="45" spans="2:26">
      <c r="B45" s="184" t="s">
        <v>108</v>
      </c>
      <c r="C45" s="185">
        <v>3613.5189999999998</v>
      </c>
      <c r="D45" s="1283">
        <v>15396.4</v>
      </c>
      <c r="E45" s="1283">
        <v>1988.125</v>
      </c>
      <c r="F45" s="1346">
        <v>36.709000000000003</v>
      </c>
      <c r="G45" s="235" t="s">
        <v>108</v>
      </c>
      <c r="H45" s="185">
        <v>1816.5129999999999</v>
      </c>
      <c r="I45" s="1283">
        <v>7725.5680000000002</v>
      </c>
      <c r="J45" s="1283">
        <v>1013.883</v>
      </c>
      <c r="K45" s="1346">
        <v>32.927999999999997</v>
      </c>
      <c r="M45" s="184" t="s">
        <v>129</v>
      </c>
      <c r="N45" s="185">
        <v>24762.204000000002</v>
      </c>
      <c r="O45" s="1283">
        <v>105657.167</v>
      </c>
      <c r="P45" s="1283">
        <v>20312.241000000002</v>
      </c>
      <c r="Q45" s="1346">
        <v>197.26900000000001</v>
      </c>
      <c r="R45" s="184" t="s">
        <v>129</v>
      </c>
      <c r="S45" s="185">
        <v>14238.475</v>
      </c>
      <c r="T45" s="1283">
        <v>60590.752999999997</v>
      </c>
      <c r="U45" s="1283">
        <v>13327.187</v>
      </c>
      <c r="V45" s="1346">
        <v>126.768</v>
      </c>
      <c r="Z45" s="584"/>
    </row>
    <row r="46" spans="2:26">
      <c r="B46" s="184" t="s">
        <v>115</v>
      </c>
      <c r="C46" s="185">
        <v>2065.3539999999998</v>
      </c>
      <c r="D46" s="1283">
        <v>8780.1460000000006</v>
      </c>
      <c r="E46" s="1283">
        <v>1748.884</v>
      </c>
      <c r="F46" s="1346">
        <v>12.361000000000001</v>
      </c>
      <c r="G46" s="235" t="s">
        <v>113</v>
      </c>
      <c r="H46" s="185">
        <v>1475.5319999999999</v>
      </c>
      <c r="I46" s="1283">
        <v>6219.2619999999997</v>
      </c>
      <c r="J46" s="1283">
        <v>933.93399999999997</v>
      </c>
      <c r="K46" s="1346">
        <v>14.17</v>
      </c>
      <c r="M46" s="184" t="s">
        <v>115</v>
      </c>
      <c r="N46" s="185">
        <v>17636.246999999999</v>
      </c>
      <c r="O46" s="1283">
        <v>75157.864000000001</v>
      </c>
      <c r="P46" s="1283">
        <v>7602.81</v>
      </c>
      <c r="Q46" s="1346">
        <v>280.47300000000001</v>
      </c>
      <c r="R46" s="184" t="s">
        <v>115</v>
      </c>
      <c r="S46" s="185">
        <v>12894.915999999999</v>
      </c>
      <c r="T46" s="1283">
        <v>54915.709000000003</v>
      </c>
      <c r="U46" s="1283">
        <v>6533.1779999999999</v>
      </c>
      <c r="V46" s="1346">
        <v>248.92</v>
      </c>
    </row>
    <row r="47" spans="2:26">
      <c r="B47" s="233" t="s">
        <v>434</v>
      </c>
      <c r="C47" s="236">
        <v>202.131</v>
      </c>
      <c r="D47" s="1289">
        <v>862.46799999999996</v>
      </c>
      <c r="E47" s="1289">
        <v>19.905000000000001</v>
      </c>
      <c r="F47" s="1357">
        <v>0.25900000000000001</v>
      </c>
      <c r="G47" s="235" t="s">
        <v>168</v>
      </c>
      <c r="H47" s="185">
        <v>512.89499999999998</v>
      </c>
      <c r="I47" s="1283">
        <v>2190.4989999999998</v>
      </c>
      <c r="J47" s="1283">
        <v>262.75200000000001</v>
      </c>
      <c r="K47" s="1346">
        <v>8.7609999999999992</v>
      </c>
      <c r="M47" s="233" t="s">
        <v>134</v>
      </c>
      <c r="N47" s="236">
        <v>2986.5720000000001</v>
      </c>
      <c r="O47" s="1289">
        <v>12782.244000000001</v>
      </c>
      <c r="P47" s="1289">
        <v>1410.433</v>
      </c>
      <c r="Q47" s="1357">
        <v>46.802999999999997</v>
      </c>
      <c r="R47" s="233" t="s">
        <v>168</v>
      </c>
      <c r="S47" s="236">
        <v>5206.076</v>
      </c>
      <c r="T47" s="1289">
        <v>22358.316999999999</v>
      </c>
      <c r="U47" s="1289">
        <v>2353.81</v>
      </c>
      <c r="V47" s="1357">
        <v>16.984999999999999</v>
      </c>
    </row>
    <row r="48" spans="2:26">
      <c r="B48" s="184" t="s">
        <v>129</v>
      </c>
      <c r="C48" s="185">
        <v>178.256</v>
      </c>
      <c r="D48" s="1283">
        <v>779.06899999999996</v>
      </c>
      <c r="E48" s="1283">
        <v>159.63300000000001</v>
      </c>
      <c r="F48" s="1346">
        <v>1.3149999999999999</v>
      </c>
      <c r="G48" s="235" t="s">
        <v>434</v>
      </c>
      <c r="H48" s="185">
        <v>343.45100000000002</v>
      </c>
      <c r="I48" s="1283">
        <v>1473.865</v>
      </c>
      <c r="J48" s="1283">
        <v>46.984000000000002</v>
      </c>
      <c r="K48" s="1346">
        <v>0.52500000000000002</v>
      </c>
      <c r="M48" s="184" t="s">
        <v>131</v>
      </c>
      <c r="N48" s="185">
        <v>2966.404</v>
      </c>
      <c r="O48" s="1283">
        <v>12696.609</v>
      </c>
      <c r="P48" s="1283">
        <v>1137.3599999999999</v>
      </c>
      <c r="Q48" s="1346">
        <v>44.802</v>
      </c>
      <c r="R48" s="184" t="s">
        <v>134</v>
      </c>
      <c r="S48" s="185">
        <v>2199.0439999999999</v>
      </c>
      <c r="T48" s="1283">
        <v>9292.893</v>
      </c>
      <c r="U48" s="1283">
        <v>1353.627</v>
      </c>
      <c r="V48" s="1346">
        <v>46.621000000000002</v>
      </c>
    </row>
    <row r="49" spans="2:22">
      <c r="B49" s="1297" t="s">
        <v>131</v>
      </c>
      <c r="C49" s="1298">
        <v>55.927999999999997</v>
      </c>
      <c r="D49" s="1295">
        <v>239.19200000000001</v>
      </c>
      <c r="E49" s="1295">
        <v>39.798999999999999</v>
      </c>
      <c r="F49" s="1371">
        <v>0.28899999999999998</v>
      </c>
      <c r="G49" s="1372" t="s">
        <v>484</v>
      </c>
      <c r="H49" s="1298">
        <v>59.689</v>
      </c>
      <c r="I49" s="1295">
        <v>253.84100000000001</v>
      </c>
      <c r="J49" s="1295">
        <v>50.625999999999998</v>
      </c>
      <c r="K49" s="1371">
        <v>0.42899999999999999</v>
      </c>
      <c r="M49" s="1297" t="s">
        <v>130</v>
      </c>
      <c r="N49" s="1298">
        <v>2000.067</v>
      </c>
      <c r="O49" s="1295">
        <v>8565.33</v>
      </c>
      <c r="P49" s="1295">
        <v>917.82299999999998</v>
      </c>
      <c r="Q49" s="1371">
        <v>30.445</v>
      </c>
      <c r="R49" s="1297" t="s">
        <v>131</v>
      </c>
      <c r="S49" s="1298">
        <v>2097.9899999999998</v>
      </c>
      <c r="T49" s="1295">
        <v>8857.518</v>
      </c>
      <c r="U49" s="1295">
        <v>932.17100000000005</v>
      </c>
      <c r="V49" s="1371">
        <v>34.917999999999999</v>
      </c>
    </row>
    <row r="50" spans="2:22" ht="13.5" thickBot="1">
      <c r="B50" s="1307" t="s">
        <v>168</v>
      </c>
      <c r="C50" s="1308">
        <v>8.4610000000000003</v>
      </c>
      <c r="D50" s="1305">
        <v>35.716999999999999</v>
      </c>
      <c r="E50" s="1305">
        <v>3.6320000000000001</v>
      </c>
      <c r="F50" s="1379">
        <v>6.5000000000000002E-2</v>
      </c>
      <c r="G50" s="1380"/>
      <c r="H50" s="1308"/>
      <c r="I50" s="1305"/>
      <c r="J50" s="1305"/>
      <c r="K50" s="1379"/>
      <c r="M50" s="184" t="s">
        <v>111</v>
      </c>
      <c r="N50" s="185">
        <v>615.35699999999997</v>
      </c>
      <c r="O50" s="1283">
        <v>2615.6080000000002</v>
      </c>
      <c r="P50" s="1283">
        <v>218.5</v>
      </c>
      <c r="Q50" s="1346">
        <v>2.6469999999999998</v>
      </c>
      <c r="R50" s="184" t="s">
        <v>111</v>
      </c>
      <c r="S50" s="185">
        <v>1790.8140000000001</v>
      </c>
      <c r="T50" s="1283">
        <v>7619.8940000000002</v>
      </c>
      <c r="U50" s="1283">
        <v>626.43600000000004</v>
      </c>
      <c r="V50" s="1346">
        <v>6.984</v>
      </c>
    </row>
    <row r="51" spans="2:22">
      <c r="B51" s="588" t="s">
        <v>208</v>
      </c>
      <c r="M51" s="1297" t="s">
        <v>104</v>
      </c>
      <c r="N51" s="1298">
        <v>305.10199999999998</v>
      </c>
      <c r="O51" s="1295">
        <v>1296.9880000000001</v>
      </c>
      <c r="P51" s="1295">
        <v>134.16</v>
      </c>
      <c r="Q51" s="1371">
        <v>4.5670000000000002</v>
      </c>
      <c r="R51" s="1297" t="s">
        <v>119</v>
      </c>
      <c r="S51" s="1298">
        <v>55.768999999999998</v>
      </c>
      <c r="T51" s="1295">
        <v>239.78700000000001</v>
      </c>
      <c r="U51" s="1295">
        <v>63.941000000000003</v>
      </c>
      <c r="V51" s="1371">
        <v>2.1800000000000002</v>
      </c>
    </row>
    <row r="52" spans="2:22" ht="13.5" thickBot="1">
      <c r="M52" s="239" t="s">
        <v>168</v>
      </c>
      <c r="N52" s="240">
        <v>115.408</v>
      </c>
      <c r="O52" s="1441">
        <v>492.81700000000001</v>
      </c>
      <c r="P52" s="1441">
        <v>31.5</v>
      </c>
      <c r="Q52" s="1442">
        <v>0.72899999999999998</v>
      </c>
      <c r="R52" s="1297" t="s">
        <v>114</v>
      </c>
      <c r="S52" s="1298">
        <v>31.765999999999998</v>
      </c>
      <c r="T52" s="1295">
        <v>136.767</v>
      </c>
      <c r="U52" s="1295">
        <v>15.821</v>
      </c>
      <c r="V52" s="1371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1">
        <v>109.70399999999999</v>
      </c>
      <c r="U53" s="1441">
        <v>34.44</v>
      </c>
      <c r="V53" s="1442">
        <v>0.30299999999999999</v>
      </c>
    </row>
    <row r="57" spans="2:22">
      <c r="R57" s="1309"/>
      <c r="S57" s="917"/>
      <c r="T57" s="917"/>
      <c r="U57" s="917"/>
      <c r="V57" s="1384"/>
    </row>
    <row r="58" spans="2:22">
      <c r="R58" s="1309"/>
      <c r="S58" s="917"/>
      <c r="T58" s="917"/>
      <c r="U58" s="917"/>
      <c r="V58" s="138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zoomScale="90" zoomScaleNormal="90" workbookViewId="0">
      <selection activeCell="P34" sqref="P34"/>
    </sheetView>
  </sheetViews>
  <sheetFormatPr defaultRowHeight="12.75"/>
  <cols>
    <col min="1" max="1" width="2.5703125" style="1318" customWidth="1"/>
    <col min="2" max="2" width="14.7109375" style="1318" customWidth="1"/>
    <col min="3" max="3" width="10.5703125" style="1318" customWidth="1"/>
    <col min="4" max="4" width="11.42578125" style="1318" customWidth="1"/>
    <col min="5" max="5" width="14.85546875" style="1318" customWidth="1"/>
    <col min="6" max="6" width="10.42578125" style="1318" customWidth="1"/>
    <col min="7" max="7" width="16.85546875" style="1318" customWidth="1"/>
    <col min="8" max="9" width="11.85546875" style="1318" customWidth="1"/>
    <col min="10" max="10" width="10.42578125" style="1318" customWidth="1"/>
    <col min="11" max="11" width="11.140625" style="1318" customWidth="1"/>
    <col min="12" max="12" width="6.42578125" style="1318" customWidth="1"/>
    <col min="13" max="13" width="11" style="1318" customWidth="1"/>
    <col min="14" max="14" width="6.7109375" style="1318" customWidth="1"/>
    <col min="15" max="15" width="14.5703125" style="1318" customWidth="1"/>
    <col min="16" max="16" width="58.140625" style="1318" customWidth="1"/>
    <col min="17" max="17" width="12.5703125" style="1318" customWidth="1"/>
    <col min="18" max="18" width="10.140625" style="1318" customWidth="1"/>
    <col min="19" max="22" width="10" style="1318" customWidth="1"/>
    <col min="23" max="16384" width="9.140625" style="1318"/>
  </cols>
  <sheetData>
    <row r="1" spans="2:24" ht="18.75">
      <c r="B1" s="1315" t="s">
        <v>456</v>
      </c>
      <c r="C1" s="1316"/>
      <c r="D1" s="1316"/>
      <c r="E1" s="1316"/>
      <c r="F1" s="1316"/>
      <c r="G1" s="1316"/>
      <c r="H1" s="1316"/>
      <c r="I1" s="1316"/>
      <c r="J1" s="1316"/>
      <c r="K1" s="1316"/>
      <c r="L1" s="1317"/>
    </row>
    <row r="2" spans="2:24" ht="25.5">
      <c r="B2" s="1319" t="s">
        <v>510</v>
      </c>
      <c r="C2" s="1320"/>
      <c r="H2" s="1321"/>
      <c r="I2" s="1321"/>
      <c r="J2" s="1321"/>
    </row>
    <row r="3" spans="2:24" ht="51.75" customHeight="1">
      <c r="B3" s="1322" t="s">
        <v>511</v>
      </c>
      <c r="C3" s="1322"/>
      <c r="D3" s="1322"/>
      <c r="E3" s="1322"/>
      <c r="F3" s="1322"/>
      <c r="G3" s="1322"/>
      <c r="H3" s="1322"/>
      <c r="I3" s="1322"/>
      <c r="J3" s="1322"/>
      <c r="K3" s="1323"/>
      <c r="L3" s="1322"/>
      <c r="P3" s="1324"/>
    </row>
    <row r="4" spans="2:24" ht="13.5" thickBot="1"/>
    <row r="5" spans="2:24" ht="21" thickBot="1">
      <c r="B5" s="1325" t="s">
        <v>165</v>
      </c>
      <c r="C5" s="1326"/>
      <c r="D5" s="1326"/>
      <c r="E5" s="1326"/>
      <c r="F5" s="1327"/>
      <c r="G5" s="1326"/>
      <c r="H5" s="1326"/>
      <c r="I5" s="1326"/>
      <c r="J5" s="1326"/>
      <c r="K5" s="1327"/>
    </row>
    <row r="6" spans="2:24" ht="16.5" thickBot="1">
      <c r="B6" s="1328" t="s">
        <v>461</v>
      </c>
      <c r="C6" s="1329"/>
      <c r="D6" s="1330"/>
      <c r="E6" s="1330"/>
      <c r="F6" s="1331"/>
      <c r="G6" s="1332" t="s">
        <v>512</v>
      </c>
      <c r="H6" s="1329"/>
      <c r="I6" s="1330"/>
      <c r="J6" s="1330"/>
      <c r="K6" s="1331"/>
    </row>
    <row r="7" spans="2:24" ht="43.5" thickBot="1">
      <c r="B7" s="1333" t="s">
        <v>206</v>
      </c>
      <c r="C7" s="1334" t="s">
        <v>203</v>
      </c>
      <c r="D7" s="577" t="s">
        <v>207</v>
      </c>
      <c r="E7" s="1335" t="s">
        <v>169</v>
      </c>
      <c r="F7" s="1336" t="s">
        <v>513</v>
      </c>
      <c r="G7" s="1337" t="s">
        <v>206</v>
      </c>
      <c r="H7" s="1334" t="s">
        <v>203</v>
      </c>
      <c r="I7" s="577" t="s">
        <v>207</v>
      </c>
      <c r="J7" s="1335" t="s">
        <v>169</v>
      </c>
      <c r="K7" s="1336" t="s">
        <v>513</v>
      </c>
    </row>
    <row r="8" spans="2:24" ht="19.5" thickBot="1">
      <c r="B8" s="1338" t="s">
        <v>166</v>
      </c>
      <c r="C8" s="182">
        <v>10516.995000000001</v>
      </c>
      <c r="D8" s="1264">
        <v>45740.214999999997</v>
      </c>
      <c r="E8" s="1264">
        <v>8932.5910000000003</v>
      </c>
      <c r="F8" s="1339">
        <v>60.143999999999998</v>
      </c>
      <c r="G8" s="1340" t="s">
        <v>166</v>
      </c>
      <c r="H8" s="182">
        <v>14993.558999999999</v>
      </c>
      <c r="I8" s="1264">
        <v>63837.267999999996</v>
      </c>
      <c r="J8" s="1264">
        <v>10024.598</v>
      </c>
      <c r="K8" s="1339">
        <v>111.795</v>
      </c>
      <c r="O8" s="1341" t="s">
        <v>514</v>
      </c>
      <c r="P8" s="1341"/>
      <c r="Q8" s="1341"/>
      <c r="R8" s="1341"/>
      <c r="S8" s="1341"/>
      <c r="T8" s="1341"/>
      <c r="U8" s="1341"/>
      <c r="V8" s="1341"/>
      <c r="W8" s="1341"/>
      <c r="X8" s="561"/>
    </row>
    <row r="9" spans="2:24" ht="19.5" thickBot="1">
      <c r="B9" s="1276" t="s">
        <v>108</v>
      </c>
      <c r="C9" s="1277">
        <v>4872.1540000000005</v>
      </c>
      <c r="D9" s="1274">
        <v>21182.715</v>
      </c>
      <c r="E9" s="1274">
        <v>4327.6059999999998</v>
      </c>
      <c r="F9" s="1342">
        <v>25.68</v>
      </c>
      <c r="G9" s="1343" t="s">
        <v>134</v>
      </c>
      <c r="H9" s="1277">
        <v>4915.7359999999999</v>
      </c>
      <c r="I9" s="1274">
        <v>20898.137999999999</v>
      </c>
      <c r="J9" s="1274">
        <v>3329.9540000000002</v>
      </c>
      <c r="K9" s="1342">
        <v>37.606000000000002</v>
      </c>
      <c r="O9" s="1344"/>
      <c r="P9" s="1344"/>
      <c r="Q9" s="562"/>
      <c r="R9" s="562"/>
      <c r="S9" s="1345"/>
      <c r="T9" s="561"/>
      <c r="U9" s="561"/>
      <c r="V9" s="1344"/>
      <c r="W9" s="563"/>
      <c r="X9" s="561"/>
    </row>
    <row r="10" spans="2:24" ht="21" thickBot="1">
      <c r="B10" s="184" t="s">
        <v>168</v>
      </c>
      <c r="C10" s="185">
        <v>2479.732</v>
      </c>
      <c r="D10" s="1283">
        <v>10815.904</v>
      </c>
      <c r="E10" s="1283">
        <v>2048.123</v>
      </c>
      <c r="F10" s="1346">
        <v>11.872</v>
      </c>
      <c r="G10" s="235" t="s">
        <v>113</v>
      </c>
      <c r="H10" s="185">
        <v>3954.174</v>
      </c>
      <c r="I10" s="1283">
        <v>16846.137999999999</v>
      </c>
      <c r="J10" s="1283">
        <v>2734.6660000000002</v>
      </c>
      <c r="K10" s="1346">
        <v>23.190999999999999</v>
      </c>
      <c r="O10" s="1347"/>
      <c r="P10" s="1347" t="s">
        <v>205</v>
      </c>
      <c r="Q10" s="1348"/>
      <c r="R10" s="1348"/>
      <c r="S10" s="1348"/>
      <c r="T10" s="1348"/>
      <c r="U10" s="1348"/>
      <c r="V10" s="1349"/>
      <c r="W10" s="561"/>
      <c r="X10" s="561"/>
    </row>
    <row r="11" spans="2:24" ht="19.5" thickBot="1">
      <c r="B11" s="184" t="s">
        <v>113</v>
      </c>
      <c r="C11" s="185">
        <v>1354.9749999999999</v>
      </c>
      <c r="D11" s="1283">
        <v>5869.3639999999996</v>
      </c>
      <c r="E11" s="1283">
        <v>1054.355</v>
      </c>
      <c r="F11" s="1346">
        <v>12.113</v>
      </c>
      <c r="G11" s="235" t="s">
        <v>108</v>
      </c>
      <c r="H11" s="185">
        <v>3613.5189999999998</v>
      </c>
      <c r="I11" s="1283">
        <v>15396.4</v>
      </c>
      <c r="J11" s="1283">
        <v>1988.125</v>
      </c>
      <c r="K11" s="1346">
        <v>36.709000000000003</v>
      </c>
      <c r="O11" s="1350"/>
      <c r="P11" s="1766" t="s">
        <v>515</v>
      </c>
      <c r="Q11" s="1767"/>
      <c r="R11" s="1767"/>
      <c r="S11" s="1768"/>
      <c r="T11" s="1766" t="s">
        <v>516</v>
      </c>
      <c r="U11" s="1767"/>
      <c r="V11" s="1768"/>
      <c r="W11" s="1320"/>
      <c r="X11" s="561"/>
    </row>
    <row r="12" spans="2:24" ht="43.5" thickBot="1">
      <c r="B12" s="184" t="s">
        <v>134</v>
      </c>
      <c r="C12" s="185">
        <v>1213.3019999999999</v>
      </c>
      <c r="D12" s="1283">
        <v>5287.4049999999997</v>
      </c>
      <c r="E12" s="1283">
        <v>960.92499999999995</v>
      </c>
      <c r="F12" s="1346">
        <v>7.9219999999999997</v>
      </c>
      <c r="G12" s="235" t="s">
        <v>115</v>
      </c>
      <c r="H12" s="185">
        <v>2065.3539999999998</v>
      </c>
      <c r="I12" s="1283">
        <v>8780.1460000000006</v>
      </c>
      <c r="J12" s="1283">
        <v>1748.884</v>
      </c>
      <c r="K12" s="1346">
        <v>12.361000000000001</v>
      </c>
      <c r="O12" s="1351" t="s">
        <v>517</v>
      </c>
      <c r="P12" s="1352" t="s">
        <v>518</v>
      </c>
      <c r="Q12" s="1353" t="s">
        <v>203</v>
      </c>
      <c r="R12" s="1354" t="s">
        <v>519</v>
      </c>
      <c r="S12" s="1355" t="s">
        <v>513</v>
      </c>
      <c r="T12" s="1356" t="s">
        <v>203</v>
      </c>
      <c r="U12" s="1354" t="s">
        <v>519</v>
      </c>
      <c r="V12" s="1355" t="s">
        <v>513</v>
      </c>
      <c r="W12" s="1320"/>
      <c r="X12" s="561"/>
    </row>
    <row r="13" spans="2:24" ht="16.5" thickBot="1">
      <c r="B13" s="233" t="s">
        <v>131</v>
      </c>
      <c r="C13" s="236">
        <v>391.96699999999998</v>
      </c>
      <c r="D13" s="1289">
        <v>1695.825</v>
      </c>
      <c r="E13" s="1289">
        <v>365.15300000000002</v>
      </c>
      <c r="F13" s="1357">
        <v>1.6950000000000001</v>
      </c>
      <c r="G13" s="1358" t="s">
        <v>434</v>
      </c>
      <c r="H13" s="236">
        <v>202.131</v>
      </c>
      <c r="I13" s="1289">
        <v>862.46799999999996</v>
      </c>
      <c r="J13" s="1289">
        <v>19.905000000000001</v>
      </c>
      <c r="K13" s="1357">
        <v>0.25900000000000001</v>
      </c>
      <c r="O13" s="1359" t="s">
        <v>520</v>
      </c>
      <c r="P13" s="1360" t="s">
        <v>521</v>
      </c>
      <c r="Q13" s="1361">
        <v>394938.69900000002</v>
      </c>
      <c r="R13" s="1362">
        <v>214600.79</v>
      </c>
      <c r="S13" s="1363">
        <v>6370.8990000000003</v>
      </c>
      <c r="T13" s="1364">
        <v>510626.23599999998</v>
      </c>
      <c r="U13" s="1362">
        <v>225925.68900000001</v>
      </c>
      <c r="V13" s="1363">
        <v>6974.0389999999998</v>
      </c>
      <c r="W13" s="1320"/>
      <c r="X13" s="561"/>
    </row>
    <row r="14" spans="2:24" ht="16.5" thickBot="1">
      <c r="B14" s="184" t="s">
        <v>152</v>
      </c>
      <c r="C14" s="185">
        <v>151.12200000000001</v>
      </c>
      <c r="D14" s="1283">
        <v>654.29300000000001</v>
      </c>
      <c r="E14" s="1283">
        <v>146.85</v>
      </c>
      <c r="F14" s="1346">
        <v>0.64900000000000002</v>
      </c>
      <c r="G14" s="235" t="s">
        <v>129</v>
      </c>
      <c r="H14" s="185">
        <v>178.256</v>
      </c>
      <c r="I14" s="1283">
        <v>779.06899999999996</v>
      </c>
      <c r="J14" s="1283">
        <v>159.63300000000001</v>
      </c>
      <c r="K14" s="1346">
        <v>1.3149999999999999</v>
      </c>
      <c r="O14" s="1365" t="s">
        <v>522</v>
      </c>
      <c r="P14" s="1366" t="s">
        <v>523</v>
      </c>
      <c r="Q14" s="1367">
        <v>306621.554</v>
      </c>
      <c r="R14" s="1368">
        <v>158877.67000000001</v>
      </c>
      <c r="S14" s="1369">
        <v>5358.22</v>
      </c>
      <c r="T14" s="1370">
        <v>412176.28899999999</v>
      </c>
      <c r="U14" s="1368">
        <v>171606.008</v>
      </c>
      <c r="V14" s="1369">
        <v>5844.0839999999998</v>
      </c>
      <c r="W14" s="1320"/>
      <c r="X14" s="561"/>
    </row>
    <row r="15" spans="2:24" ht="16.5" thickBot="1">
      <c r="B15" s="1297" t="s">
        <v>434</v>
      </c>
      <c r="C15" s="1298">
        <v>32.628</v>
      </c>
      <c r="D15" s="1295">
        <v>140.41200000000001</v>
      </c>
      <c r="E15" s="1295">
        <v>5.8140000000000001</v>
      </c>
      <c r="F15" s="1371">
        <v>0.06</v>
      </c>
      <c r="G15" s="1372" t="s">
        <v>131</v>
      </c>
      <c r="H15" s="1298">
        <v>55.927999999999997</v>
      </c>
      <c r="I15" s="1295">
        <v>239.19200000000001</v>
      </c>
      <c r="J15" s="1295">
        <v>39.798999999999999</v>
      </c>
      <c r="K15" s="1371">
        <v>0.28899999999999998</v>
      </c>
      <c r="O15" s="1373" t="s">
        <v>524</v>
      </c>
      <c r="P15" s="1374" t="s">
        <v>525</v>
      </c>
      <c r="Q15" s="1375">
        <v>33652.767999999996</v>
      </c>
      <c r="R15" s="1376">
        <v>27518.473999999998</v>
      </c>
      <c r="S15" s="1377">
        <v>266.08999999999997</v>
      </c>
      <c r="T15" s="1378">
        <v>31462.311000000002</v>
      </c>
      <c r="U15" s="1376">
        <v>23990.956999999999</v>
      </c>
      <c r="V15" s="1377">
        <v>227.63900000000001</v>
      </c>
      <c r="W15" s="1320"/>
      <c r="X15" s="561"/>
    </row>
    <row r="16" spans="2:24" ht="13.5" thickBot="1">
      <c r="B16" s="1307" t="s">
        <v>115</v>
      </c>
      <c r="C16" s="1308">
        <v>21.114999999999998</v>
      </c>
      <c r="D16" s="1305">
        <v>94.296999999999997</v>
      </c>
      <c r="E16" s="1305">
        <v>23.765000000000001</v>
      </c>
      <c r="F16" s="1379">
        <v>0.153</v>
      </c>
      <c r="G16" s="1380" t="s">
        <v>168</v>
      </c>
      <c r="H16" s="1308">
        <v>8.4610000000000003</v>
      </c>
      <c r="I16" s="1305">
        <v>35.716999999999999</v>
      </c>
      <c r="J16" s="1305">
        <v>3.6320000000000001</v>
      </c>
      <c r="K16" s="1379">
        <v>6.5000000000000002E-2</v>
      </c>
      <c r="O16" s="588" t="s">
        <v>471</v>
      </c>
      <c r="Q16" s="1381"/>
      <c r="R16" s="1381"/>
      <c r="S16" s="1381"/>
      <c r="V16" s="1381"/>
    </row>
    <row r="17" spans="2:23">
      <c r="B17" s="588" t="s">
        <v>471</v>
      </c>
      <c r="C17" s="1381"/>
      <c r="D17" s="1381"/>
      <c r="E17" s="1381"/>
      <c r="F17" s="1382"/>
      <c r="H17" s="1381"/>
      <c r="I17" s="1381"/>
      <c r="J17" s="1381"/>
      <c r="K17" s="1382"/>
    </row>
    <row r="18" spans="2:23" ht="15.75">
      <c r="B18" s="1383"/>
      <c r="C18" s="917"/>
      <c r="D18" s="917"/>
      <c r="E18" s="917"/>
      <c r="F18" s="1384"/>
      <c r="G18" s="1384"/>
      <c r="H18" s="1384"/>
      <c r="I18" s="1384"/>
      <c r="J18" s="1384"/>
      <c r="K18" s="1384"/>
      <c r="O18" s="1385" t="s">
        <v>526</v>
      </c>
      <c r="P18" s="1385"/>
      <c r="Q18" s="1386"/>
      <c r="R18" s="1386"/>
      <c r="S18" s="1386"/>
      <c r="T18" s="1387"/>
      <c r="U18" s="1387"/>
      <c r="V18" s="1387"/>
      <c r="W18" s="1388"/>
    </row>
    <row r="19" spans="2:23" ht="15.75">
      <c r="B19" s="1389"/>
      <c r="P19" s="1390"/>
      <c r="Q19" s="1386"/>
      <c r="R19" s="1386"/>
      <c r="S19" s="1386"/>
      <c r="T19" s="1390"/>
      <c r="U19" s="1390"/>
    </row>
    <row r="20" spans="2:23" ht="25.5">
      <c r="B20" s="1319" t="s">
        <v>527</v>
      </c>
      <c r="M20" s="1381"/>
      <c r="P20" s="1390"/>
      <c r="Q20" s="1390"/>
      <c r="R20" s="1390"/>
      <c r="S20" s="1390"/>
      <c r="T20" s="1390"/>
      <c r="U20" s="1390"/>
      <c r="V20" s="1390"/>
    </row>
    <row r="21" spans="2:23" ht="15.75">
      <c r="B21" s="1322" t="s">
        <v>528</v>
      </c>
      <c r="C21" s="1324"/>
      <c r="D21" s="1324"/>
      <c r="E21" s="1324"/>
      <c r="F21" s="1324"/>
      <c r="G21" s="1324"/>
      <c r="H21" s="1324"/>
      <c r="I21" s="1324"/>
      <c r="J21" s="1324"/>
      <c r="K21" s="1391"/>
      <c r="P21" s="1390"/>
      <c r="Q21" s="1387"/>
      <c r="R21" s="1387"/>
      <c r="S21" s="1387"/>
      <c r="T21" s="1390"/>
      <c r="U21" s="1390"/>
    </row>
    <row r="22" spans="2:23" ht="16.5" thickBot="1">
      <c r="P22" s="1392"/>
      <c r="Q22" s="1386"/>
      <c r="R22" s="1386"/>
      <c r="S22" s="1386"/>
      <c r="T22" s="1390"/>
      <c r="U22" s="1390"/>
    </row>
    <row r="23" spans="2:23" ht="21" thickBot="1">
      <c r="B23" s="1325" t="s">
        <v>205</v>
      </c>
      <c r="C23" s="1326"/>
      <c r="D23" s="1326"/>
      <c r="E23" s="1326"/>
      <c r="F23" s="1326"/>
      <c r="G23" s="1326"/>
      <c r="H23" s="1326"/>
      <c r="I23" s="1326"/>
      <c r="J23" s="1326"/>
      <c r="K23" s="1327"/>
      <c r="P23" s="1392"/>
      <c r="Q23" s="1392"/>
      <c r="R23" s="1392"/>
      <c r="S23" s="1392"/>
      <c r="T23" s="1390"/>
      <c r="U23" s="1390"/>
    </row>
    <row r="24" spans="2:23" ht="16.5" thickBot="1">
      <c r="B24" s="1328" t="s">
        <v>461</v>
      </c>
      <c r="C24" s="1329"/>
      <c r="D24" s="1330"/>
      <c r="E24" s="1330"/>
      <c r="F24" s="1330"/>
      <c r="G24" s="1328" t="s">
        <v>460</v>
      </c>
      <c r="H24" s="1329"/>
      <c r="I24" s="1330"/>
      <c r="J24" s="1330"/>
      <c r="K24" s="1331"/>
      <c r="P24" s="1392"/>
      <c r="Q24" s="1392"/>
      <c r="R24" s="1392"/>
      <c r="S24" s="1392"/>
      <c r="T24" s="1390"/>
      <c r="U24" s="1390"/>
    </row>
    <row r="25" spans="2:23" ht="43.5" thickBot="1">
      <c r="B25" s="1333" t="s">
        <v>206</v>
      </c>
      <c r="C25" s="1334" t="s">
        <v>203</v>
      </c>
      <c r="D25" s="577" t="s">
        <v>207</v>
      </c>
      <c r="E25" s="1335" t="s">
        <v>169</v>
      </c>
      <c r="F25" s="1393" t="s">
        <v>513</v>
      </c>
      <c r="G25" s="1333" t="s">
        <v>206</v>
      </c>
      <c r="H25" s="1334" t="s">
        <v>203</v>
      </c>
      <c r="I25" s="577" t="s">
        <v>207</v>
      </c>
      <c r="J25" s="1335" t="s">
        <v>169</v>
      </c>
      <c r="K25" s="1336" t="s">
        <v>513</v>
      </c>
      <c r="P25" s="1392"/>
      <c r="Q25" s="1394"/>
      <c r="R25" s="1394"/>
      <c r="S25" s="1394"/>
      <c r="T25" s="1390"/>
      <c r="U25" s="1390"/>
    </row>
    <row r="26" spans="2:23" ht="15.75" thickBot="1">
      <c r="B26" s="1338" t="s">
        <v>166</v>
      </c>
      <c r="C26" s="182">
        <v>394938.69900000002</v>
      </c>
      <c r="D26" s="1264">
        <v>1717296.9839999999</v>
      </c>
      <c r="E26" s="1264">
        <v>214600.79</v>
      </c>
      <c r="F26" s="183">
        <v>6370.8990000000003</v>
      </c>
      <c r="G26" s="1338" t="s">
        <v>166</v>
      </c>
      <c r="H26" s="182">
        <v>510626.23599999998</v>
      </c>
      <c r="I26" s="1264">
        <v>2179408.2740000002</v>
      </c>
      <c r="J26" s="1264">
        <v>225925.68900000001</v>
      </c>
      <c r="K26" s="183">
        <v>6974.0389999999998</v>
      </c>
      <c r="P26" s="1392"/>
      <c r="Q26" s="1394"/>
      <c r="R26" s="1394"/>
      <c r="S26" s="1394"/>
      <c r="T26" s="1390"/>
      <c r="U26" s="1390"/>
    </row>
    <row r="27" spans="2:23">
      <c r="B27" s="1297" t="s">
        <v>106</v>
      </c>
      <c r="C27" s="1298">
        <v>290278.42099999997</v>
      </c>
      <c r="D27" s="1295">
        <v>1262434.977</v>
      </c>
      <c r="E27" s="1295">
        <v>147176.239</v>
      </c>
      <c r="F27" s="1296">
        <v>4888.857</v>
      </c>
      <c r="G27" s="1297" t="s">
        <v>106</v>
      </c>
      <c r="H27" s="1298">
        <v>407998.73700000002</v>
      </c>
      <c r="I27" s="1295">
        <v>1741680.4569999999</v>
      </c>
      <c r="J27" s="1295">
        <v>170345.04</v>
      </c>
      <c r="K27" s="1296">
        <v>5727.51</v>
      </c>
      <c r="P27" s="1390"/>
      <c r="Q27" s="1390"/>
      <c r="R27" s="1390"/>
      <c r="S27" s="1390"/>
      <c r="T27" s="1390"/>
      <c r="U27" s="1390"/>
    </row>
    <row r="28" spans="2:23">
      <c r="B28" s="184" t="s">
        <v>108</v>
      </c>
      <c r="C28" s="185">
        <v>48073.803999999996</v>
      </c>
      <c r="D28" s="1283">
        <v>208974.42199999999</v>
      </c>
      <c r="E28" s="1283">
        <v>28046.829000000002</v>
      </c>
      <c r="F28" s="186">
        <v>675.29499999999996</v>
      </c>
      <c r="G28" s="184" t="s">
        <v>108</v>
      </c>
      <c r="H28" s="185">
        <v>51240.137999999999</v>
      </c>
      <c r="I28" s="1283">
        <v>218463.19</v>
      </c>
      <c r="J28" s="1283">
        <v>23815.822</v>
      </c>
      <c r="K28" s="186">
        <v>638.79399999999998</v>
      </c>
      <c r="P28" s="1390"/>
      <c r="Q28" s="1390"/>
      <c r="R28" s="1390"/>
      <c r="S28" s="1390"/>
      <c r="T28" s="1390"/>
      <c r="U28" s="1390"/>
    </row>
    <row r="29" spans="2:23">
      <c r="B29" s="184" t="s">
        <v>115</v>
      </c>
      <c r="C29" s="185">
        <v>24140.545999999998</v>
      </c>
      <c r="D29" s="1283">
        <v>104823.094</v>
      </c>
      <c r="E29" s="1283">
        <v>12288.465</v>
      </c>
      <c r="F29" s="186">
        <v>462.95499999999998</v>
      </c>
      <c r="G29" s="184" t="s">
        <v>129</v>
      </c>
      <c r="H29" s="185">
        <v>24762.204000000002</v>
      </c>
      <c r="I29" s="1283">
        <v>105657.167</v>
      </c>
      <c r="J29" s="1283">
        <v>20312.241000000002</v>
      </c>
      <c r="K29" s="186">
        <v>197.26900000000001</v>
      </c>
      <c r="P29" s="1390"/>
      <c r="Q29" s="1390"/>
      <c r="R29" s="1390"/>
      <c r="S29" s="1390"/>
      <c r="T29" s="1390"/>
      <c r="U29" s="1390"/>
    </row>
    <row r="30" spans="2:23">
      <c r="B30" s="184" t="s">
        <v>129</v>
      </c>
      <c r="C30" s="185">
        <v>22607.736000000001</v>
      </c>
      <c r="D30" s="1283">
        <v>98376.184999999998</v>
      </c>
      <c r="E30" s="1283">
        <v>20410.044999999998</v>
      </c>
      <c r="F30" s="186">
        <v>191.49299999999999</v>
      </c>
      <c r="G30" s="184" t="s">
        <v>115</v>
      </c>
      <c r="H30" s="185">
        <v>17636.246999999999</v>
      </c>
      <c r="I30" s="1283">
        <v>75157.864000000001</v>
      </c>
      <c r="J30" s="1283">
        <v>7602.81</v>
      </c>
      <c r="K30" s="186">
        <v>280.47300000000001</v>
      </c>
      <c r="P30" s="1390"/>
      <c r="Q30" s="1390"/>
      <c r="R30" s="1390"/>
      <c r="S30" s="1390"/>
      <c r="T30" s="1390"/>
      <c r="U30" s="1390"/>
    </row>
    <row r="31" spans="2:23">
      <c r="B31" s="233" t="s">
        <v>130</v>
      </c>
      <c r="C31" s="236">
        <v>4544.7510000000002</v>
      </c>
      <c r="D31" s="1289">
        <v>19735.851999999999</v>
      </c>
      <c r="E31" s="1289">
        <v>3262.4920000000002</v>
      </c>
      <c r="F31" s="237">
        <v>56.286999999999999</v>
      </c>
      <c r="G31" s="233" t="s">
        <v>134</v>
      </c>
      <c r="H31" s="236">
        <v>2986.5720000000001</v>
      </c>
      <c r="I31" s="1289">
        <v>12782.244000000001</v>
      </c>
      <c r="J31" s="1289">
        <v>1410.433</v>
      </c>
      <c r="K31" s="237">
        <v>46.802999999999997</v>
      </c>
      <c r="P31" s="1390"/>
      <c r="Q31" s="1390"/>
      <c r="R31" s="1390"/>
      <c r="S31" s="1390"/>
      <c r="T31" s="1390"/>
      <c r="U31" s="1390"/>
    </row>
    <row r="32" spans="2:23">
      <c r="B32" s="184" t="s">
        <v>118</v>
      </c>
      <c r="C32" s="185">
        <v>2633.212</v>
      </c>
      <c r="D32" s="1283">
        <v>11422.879000000001</v>
      </c>
      <c r="E32" s="1283">
        <v>1796.9090000000001</v>
      </c>
      <c r="F32" s="186">
        <v>62.365000000000002</v>
      </c>
      <c r="G32" s="184" t="s">
        <v>131</v>
      </c>
      <c r="H32" s="185">
        <v>2966.404</v>
      </c>
      <c r="I32" s="1283">
        <v>12696.609</v>
      </c>
      <c r="J32" s="1283">
        <v>1137.3599999999999</v>
      </c>
      <c r="K32" s="186">
        <v>44.802</v>
      </c>
      <c r="P32" s="1390"/>
      <c r="Q32" s="1390"/>
      <c r="R32" s="1390"/>
      <c r="S32" s="1390"/>
      <c r="T32" s="1390"/>
      <c r="U32" s="1390"/>
    </row>
    <row r="33" spans="2:21">
      <c r="B33" s="1297" t="s">
        <v>168</v>
      </c>
      <c r="C33" s="1298">
        <v>1138.4069999999999</v>
      </c>
      <c r="D33" s="1295">
        <v>4904.5590000000002</v>
      </c>
      <c r="E33" s="1295">
        <v>767.15499999999997</v>
      </c>
      <c r="F33" s="1296">
        <v>11.754</v>
      </c>
      <c r="G33" s="1297" t="s">
        <v>130</v>
      </c>
      <c r="H33" s="1298">
        <v>2000.067</v>
      </c>
      <c r="I33" s="1295">
        <v>8565.33</v>
      </c>
      <c r="J33" s="1295">
        <v>917.82299999999998</v>
      </c>
      <c r="K33" s="1296">
        <v>30.445</v>
      </c>
      <c r="P33" s="1390"/>
      <c r="Q33" s="1390"/>
      <c r="R33" s="1390"/>
      <c r="S33" s="1390"/>
      <c r="T33" s="1390"/>
      <c r="U33" s="1390"/>
    </row>
    <row r="34" spans="2:21">
      <c r="B34" s="184" t="s">
        <v>134</v>
      </c>
      <c r="C34" s="185">
        <v>695.20899999999995</v>
      </c>
      <c r="D34" s="1283">
        <v>3006.5909999999999</v>
      </c>
      <c r="E34" s="1283">
        <v>378.75299999999999</v>
      </c>
      <c r="F34" s="186">
        <v>11.019</v>
      </c>
      <c r="G34" s="184" t="s">
        <v>111</v>
      </c>
      <c r="H34" s="185">
        <v>615.35699999999997</v>
      </c>
      <c r="I34" s="1283">
        <v>2615.6080000000002</v>
      </c>
      <c r="J34" s="1283">
        <v>218.5</v>
      </c>
      <c r="K34" s="186">
        <v>2.6469999999999998</v>
      </c>
      <c r="P34" s="1390"/>
      <c r="Q34" s="1390"/>
      <c r="R34" s="1390"/>
      <c r="S34" s="1390"/>
      <c r="T34" s="1390"/>
      <c r="U34" s="1390"/>
    </row>
    <row r="35" spans="2:21">
      <c r="B35" s="1297" t="s">
        <v>131</v>
      </c>
      <c r="C35" s="1298">
        <v>492.45100000000002</v>
      </c>
      <c r="D35" s="1295">
        <v>2173.2359999999999</v>
      </c>
      <c r="E35" s="1295">
        <v>248.43</v>
      </c>
      <c r="F35" s="1296">
        <v>8.4610000000000003</v>
      </c>
      <c r="G35" s="1297" t="s">
        <v>104</v>
      </c>
      <c r="H35" s="1298">
        <v>305.10199999999998</v>
      </c>
      <c r="I35" s="1295">
        <v>1296.9880000000001</v>
      </c>
      <c r="J35" s="1295">
        <v>134.16</v>
      </c>
      <c r="K35" s="1296">
        <v>4.5670000000000002</v>
      </c>
      <c r="P35" s="1390"/>
      <c r="Q35" s="1390"/>
      <c r="R35" s="1390"/>
      <c r="S35" s="1390"/>
      <c r="T35" s="1390"/>
      <c r="U35" s="1390"/>
    </row>
    <row r="36" spans="2:21">
      <c r="B36" s="1297" t="s">
        <v>126</v>
      </c>
      <c r="C36" s="1298">
        <v>309.036</v>
      </c>
      <c r="D36" s="1295">
        <v>1337.1369999999999</v>
      </c>
      <c r="E36" s="1295">
        <v>222.37299999999999</v>
      </c>
      <c r="F36" s="1296">
        <v>2.3929999999999998</v>
      </c>
      <c r="G36" s="1297" t="s">
        <v>168</v>
      </c>
      <c r="H36" s="1298">
        <v>115.408</v>
      </c>
      <c r="I36" s="1295">
        <v>492.81700000000001</v>
      </c>
      <c r="J36" s="1295">
        <v>31.5</v>
      </c>
      <c r="K36" s="1296">
        <v>0.72899999999999998</v>
      </c>
      <c r="P36" s="1390"/>
      <c r="Q36" s="1390"/>
      <c r="R36" s="1390"/>
      <c r="S36" s="1390"/>
      <c r="T36" s="1390"/>
      <c r="U36" s="1390"/>
    </row>
    <row r="37" spans="2:21" ht="13.5" thickBot="1">
      <c r="B37" s="1307" t="s">
        <v>104</v>
      </c>
      <c r="C37" s="1308">
        <v>25.126000000000001</v>
      </c>
      <c r="D37" s="1305">
        <v>108.05200000000001</v>
      </c>
      <c r="E37" s="1305">
        <v>3.1</v>
      </c>
      <c r="F37" s="1306">
        <v>0.02</v>
      </c>
      <c r="G37" s="1307"/>
      <c r="H37" s="1308"/>
      <c r="I37" s="1305"/>
      <c r="J37" s="1305"/>
      <c r="K37" s="1306"/>
      <c r="P37" s="1390"/>
      <c r="Q37" s="1390"/>
      <c r="R37" s="1390"/>
      <c r="S37" s="1390"/>
      <c r="T37" s="1390"/>
      <c r="U37" s="1390"/>
    </row>
    <row r="38" spans="2:21">
      <c r="B38" s="588" t="s">
        <v>471</v>
      </c>
      <c r="P38" s="1390"/>
      <c r="Q38" s="1390"/>
      <c r="R38" s="1390"/>
      <c r="S38" s="1390"/>
      <c r="T38" s="1390"/>
      <c r="U38" s="1390"/>
    </row>
    <row r="39" spans="2:21">
      <c r="P39" s="1390"/>
      <c r="Q39" s="1390"/>
      <c r="R39" s="1390"/>
      <c r="S39" s="1390"/>
      <c r="T39" s="1390"/>
      <c r="U39" s="1390"/>
    </row>
    <row r="40" spans="2:21">
      <c r="P40" s="1390"/>
      <c r="Q40" s="1390"/>
      <c r="R40" s="1390"/>
      <c r="S40" s="1390"/>
      <c r="T40" s="1390"/>
      <c r="U40" s="1390"/>
    </row>
    <row r="41" spans="2:21">
      <c r="P41" s="1390"/>
      <c r="Q41" s="1390"/>
      <c r="R41" s="1390"/>
      <c r="S41" s="1390"/>
      <c r="T41" s="1390"/>
      <c r="U41" s="1390"/>
    </row>
    <row r="42" spans="2:21">
      <c r="P42" s="1390"/>
      <c r="Q42" s="1390"/>
      <c r="R42" s="1390"/>
      <c r="S42" s="1390"/>
      <c r="T42" s="1390"/>
      <c r="U42" s="1390"/>
    </row>
    <row r="43" spans="2:21">
      <c r="P43" s="1390"/>
      <c r="Q43" s="1390"/>
      <c r="R43" s="1390"/>
      <c r="S43" s="1390"/>
      <c r="T43" s="1390"/>
      <c r="U43" s="1390"/>
    </row>
    <row r="44" spans="2:21">
      <c r="P44" s="1390"/>
      <c r="Q44" s="1390"/>
      <c r="R44" s="1390"/>
      <c r="S44" s="1390"/>
      <c r="T44" s="1390"/>
      <c r="U44" s="1390"/>
    </row>
    <row r="45" spans="2:21">
      <c r="P45" s="1390"/>
      <c r="Q45" s="1390"/>
      <c r="R45" s="1390"/>
      <c r="S45" s="1390"/>
      <c r="T45" s="1390"/>
      <c r="U45" s="1390"/>
    </row>
    <row r="46" spans="2:21">
      <c r="P46" s="1390"/>
      <c r="Q46" s="1390"/>
      <c r="R46" s="1390"/>
      <c r="S46" s="1390"/>
      <c r="T46" s="1390"/>
      <c r="U46" s="1390"/>
    </row>
    <row r="47" spans="2:21">
      <c r="P47" s="1390"/>
      <c r="Q47" s="1390"/>
      <c r="R47" s="1390"/>
      <c r="S47" s="1390"/>
      <c r="T47" s="1390"/>
      <c r="U47" s="1390"/>
    </row>
    <row r="48" spans="2:21">
      <c r="P48" s="1390"/>
      <c r="Q48" s="1390"/>
      <c r="R48" s="1390"/>
      <c r="S48" s="1390"/>
      <c r="T48" s="1390"/>
      <c r="U48" s="1390"/>
    </row>
    <row r="49" spans="16:21">
      <c r="P49" s="1390"/>
      <c r="Q49" s="1390"/>
      <c r="R49" s="1390"/>
      <c r="S49" s="1390"/>
      <c r="T49" s="1390"/>
      <c r="U49" s="1390"/>
    </row>
    <row r="50" spans="16:21">
      <c r="P50" s="1390"/>
      <c r="Q50" s="1390"/>
      <c r="R50" s="1390"/>
      <c r="S50" s="1390"/>
      <c r="T50" s="1390"/>
      <c r="U50" s="1390"/>
    </row>
    <row r="51" spans="16:21">
      <c r="P51" s="1390"/>
      <c r="Q51" s="1390"/>
      <c r="R51" s="1390"/>
      <c r="S51" s="1390"/>
      <c r="T51" s="1390"/>
      <c r="U51" s="1390"/>
    </row>
    <row r="52" spans="16:21">
      <c r="P52" s="1390"/>
      <c r="Q52" s="1390"/>
      <c r="R52" s="1390"/>
      <c r="S52" s="1390"/>
      <c r="T52" s="1390"/>
      <c r="U52" s="1390"/>
    </row>
    <row r="53" spans="16:21">
      <c r="P53" s="1390"/>
      <c r="Q53" s="1390"/>
      <c r="R53" s="1390"/>
      <c r="S53" s="1390"/>
      <c r="T53" s="1390"/>
      <c r="U53" s="1390"/>
    </row>
    <row r="54" spans="16:21">
      <c r="P54" s="1390"/>
      <c r="Q54" s="1390"/>
      <c r="R54" s="1390"/>
      <c r="S54" s="1390"/>
      <c r="T54" s="1390"/>
      <c r="U54" s="1390"/>
    </row>
    <row r="55" spans="16:21">
      <c r="P55" s="1390"/>
      <c r="Q55" s="1390"/>
      <c r="R55" s="1390"/>
      <c r="S55" s="1390"/>
      <c r="T55" s="1390"/>
      <c r="U55" s="1390"/>
    </row>
    <row r="56" spans="16:21">
      <c r="P56" s="1390"/>
      <c r="Q56" s="1390"/>
      <c r="R56" s="1390"/>
      <c r="S56" s="1390"/>
      <c r="T56" s="1390"/>
      <c r="U56" s="1390"/>
    </row>
    <row r="57" spans="16:21">
      <c r="P57" s="1390"/>
      <c r="Q57" s="1390"/>
      <c r="R57" s="1390"/>
      <c r="S57" s="1390"/>
      <c r="T57" s="1390"/>
      <c r="U57" s="1390"/>
    </row>
    <row r="58" spans="16:21">
      <c r="P58" s="1390"/>
      <c r="Q58" s="1390"/>
      <c r="R58" s="1390"/>
      <c r="S58" s="1390"/>
      <c r="T58" s="1390"/>
      <c r="U58" s="1390"/>
    </row>
    <row r="59" spans="16:21">
      <c r="P59" s="1390"/>
      <c r="Q59" s="1390"/>
      <c r="R59" s="1390"/>
      <c r="S59" s="1390"/>
      <c r="T59" s="1390"/>
      <c r="U59" s="1390"/>
    </row>
    <row r="60" spans="16:21">
      <c r="P60" s="1390"/>
      <c r="Q60" s="1390"/>
      <c r="R60" s="1390"/>
      <c r="S60" s="1390"/>
      <c r="T60" s="1390"/>
      <c r="U60" s="1390"/>
    </row>
    <row r="61" spans="16:21">
      <c r="P61" s="1390"/>
      <c r="Q61" s="1390"/>
      <c r="R61" s="1390"/>
      <c r="S61" s="1390"/>
      <c r="T61" s="1390"/>
      <c r="U61" s="1390"/>
    </row>
    <row r="62" spans="16:21">
      <c r="P62" s="1390"/>
      <c r="Q62" s="1390"/>
      <c r="R62" s="1390"/>
      <c r="S62" s="1390"/>
      <c r="T62" s="1390"/>
      <c r="U62" s="1390"/>
    </row>
    <row r="63" spans="16:21">
      <c r="P63" s="1390"/>
      <c r="Q63" s="1390"/>
      <c r="R63" s="1390"/>
      <c r="S63" s="1390"/>
      <c r="T63" s="1390"/>
      <c r="U63" s="1390"/>
    </row>
    <row r="64" spans="16:21">
      <c r="P64" s="1390"/>
      <c r="Q64" s="1390"/>
      <c r="R64" s="1390"/>
      <c r="S64" s="1390"/>
      <c r="T64" s="1390"/>
      <c r="U64" s="1390"/>
    </row>
    <row r="65" spans="16:21">
      <c r="P65" s="1390"/>
      <c r="Q65" s="1390"/>
      <c r="R65" s="1390"/>
      <c r="S65" s="1390"/>
      <c r="T65" s="1390"/>
      <c r="U65" s="1390"/>
    </row>
    <row r="66" spans="16:21">
      <c r="P66" s="1390"/>
      <c r="Q66" s="1390"/>
      <c r="R66" s="1390"/>
      <c r="S66" s="1390"/>
      <c r="T66" s="1390"/>
      <c r="U66" s="1390"/>
    </row>
    <row r="67" spans="16:21">
      <c r="P67" s="1390"/>
      <c r="Q67" s="1390"/>
      <c r="R67" s="1390"/>
      <c r="S67" s="1390"/>
      <c r="T67" s="1390"/>
      <c r="U67" s="1390"/>
    </row>
    <row r="68" spans="16:21">
      <c r="P68" s="1390"/>
      <c r="Q68" s="1390"/>
      <c r="R68" s="1390"/>
      <c r="S68" s="1390"/>
      <c r="T68" s="1390"/>
      <c r="U68" s="1390"/>
    </row>
    <row r="69" spans="16:21">
      <c r="P69" s="1390"/>
      <c r="Q69" s="1390"/>
      <c r="R69" s="1390"/>
      <c r="S69" s="1390"/>
      <c r="T69" s="1390"/>
      <c r="U69" s="1390"/>
    </row>
    <row r="70" spans="16:21">
      <c r="P70" s="1390"/>
      <c r="Q70" s="1390"/>
      <c r="R70" s="1390"/>
      <c r="S70" s="1390"/>
      <c r="T70" s="1390"/>
      <c r="U70" s="1390"/>
    </row>
    <row r="71" spans="16:21">
      <c r="P71" s="1390"/>
      <c r="Q71" s="1390"/>
      <c r="R71" s="1390"/>
      <c r="S71" s="1390"/>
      <c r="T71" s="1390"/>
      <c r="U71" s="1390"/>
    </row>
    <row r="72" spans="16:21">
      <c r="P72" s="1390"/>
      <c r="Q72" s="1390"/>
      <c r="R72" s="1390"/>
      <c r="S72" s="1390"/>
      <c r="T72" s="1390"/>
      <c r="U72" s="1390"/>
    </row>
    <row r="73" spans="16:21">
      <c r="P73" s="1390"/>
      <c r="Q73" s="1390"/>
      <c r="R73" s="1390"/>
      <c r="S73" s="1390"/>
      <c r="T73" s="1390"/>
      <c r="U73" s="1390"/>
    </row>
    <row r="74" spans="16:21">
      <c r="P74" s="1390"/>
      <c r="Q74" s="1390"/>
      <c r="R74" s="1390"/>
      <c r="S74" s="1390"/>
      <c r="T74" s="1390"/>
      <c r="U74" s="1390"/>
    </row>
    <row r="75" spans="16:21">
      <c r="P75" s="1390"/>
      <c r="Q75" s="1390"/>
      <c r="R75" s="1390"/>
      <c r="S75" s="1390"/>
      <c r="T75" s="1390"/>
      <c r="U75" s="1390"/>
    </row>
    <row r="76" spans="16:21">
      <c r="P76" s="1390"/>
      <c r="Q76" s="1390"/>
      <c r="R76" s="1390"/>
      <c r="S76" s="1390"/>
      <c r="T76" s="1390"/>
      <c r="U76" s="1390"/>
    </row>
    <row r="77" spans="16:21">
      <c r="P77" s="1390"/>
      <c r="Q77" s="1390"/>
      <c r="R77" s="1390"/>
      <c r="S77" s="1390"/>
      <c r="T77" s="1390"/>
      <c r="U77" s="1390"/>
    </row>
    <row r="78" spans="16:21">
      <c r="P78" s="1390"/>
      <c r="Q78" s="1390"/>
      <c r="R78" s="1390"/>
      <c r="S78" s="1390"/>
      <c r="T78" s="1390"/>
      <c r="U78" s="1390"/>
    </row>
    <row r="79" spans="16:21">
      <c r="P79" s="1390"/>
      <c r="Q79" s="1390"/>
      <c r="R79" s="1390"/>
      <c r="S79" s="1390"/>
      <c r="T79" s="1390"/>
      <c r="U79" s="1390"/>
    </row>
    <row r="80" spans="16:21">
      <c r="P80" s="1390"/>
      <c r="Q80" s="1390"/>
      <c r="R80" s="1390"/>
      <c r="S80" s="1390"/>
      <c r="T80" s="1390"/>
      <c r="U80" s="1390"/>
    </row>
    <row r="81" spans="16:21">
      <c r="P81" s="1390"/>
      <c r="Q81" s="1390"/>
      <c r="R81" s="1390"/>
      <c r="S81" s="1390"/>
      <c r="T81" s="1390"/>
      <c r="U81" s="1390"/>
    </row>
    <row r="82" spans="16:21">
      <c r="P82" s="1390"/>
      <c r="Q82" s="1390"/>
      <c r="R82" s="1390"/>
      <c r="S82" s="1390"/>
      <c r="T82" s="1390"/>
      <c r="U82" s="1390"/>
    </row>
    <row r="83" spans="16:21">
      <c r="P83" s="1390"/>
      <c r="Q83" s="1390"/>
      <c r="R83" s="1390"/>
      <c r="S83" s="1390"/>
      <c r="T83" s="1390"/>
      <c r="U83" s="1390"/>
    </row>
    <row r="84" spans="16:21">
      <c r="P84" s="1390"/>
      <c r="Q84" s="1390"/>
      <c r="R84" s="1390"/>
      <c r="S84" s="1390"/>
      <c r="T84" s="1390"/>
      <c r="U84" s="1390"/>
    </row>
    <row r="85" spans="16:21">
      <c r="P85" s="1390"/>
      <c r="Q85" s="1390"/>
      <c r="R85" s="1390"/>
      <c r="S85" s="1390"/>
      <c r="T85" s="1390"/>
      <c r="U85" s="1390"/>
    </row>
    <row r="86" spans="16:21">
      <c r="P86" s="1390"/>
      <c r="Q86" s="1390"/>
      <c r="R86" s="1390"/>
      <c r="S86" s="1390"/>
      <c r="T86" s="1390"/>
      <c r="U86" s="1390"/>
    </row>
    <row r="87" spans="16:21">
      <c r="P87" s="1390"/>
      <c r="Q87" s="1390"/>
      <c r="R87" s="1390"/>
      <c r="S87" s="1390"/>
      <c r="T87" s="1390"/>
      <c r="U87" s="1390"/>
    </row>
    <row r="88" spans="16:21">
      <c r="P88" s="1390"/>
      <c r="Q88" s="1390"/>
      <c r="R88" s="1390"/>
      <c r="S88" s="1390"/>
      <c r="T88" s="1390"/>
      <c r="U88" s="1390"/>
    </row>
    <row r="89" spans="16:21">
      <c r="P89" s="1390"/>
      <c r="Q89" s="1390"/>
      <c r="R89" s="1390"/>
      <c r="S89" s="1390"/>
      <c r="T89" s="1390"/>
      <c r="U89" s="1390"/>
    </row>
    <row r="90" spans="16:21">
      <c r="P90" s="1390"/>
      <c r="Q90" s="1390"/>
      <c r="R90" s="1390"/>
      <c r="S90" s="1390"/>
      <c r="T90" s="1390"/>
      <c r="U90" s="1390"/>
    </row>
    <row r="91" spans="16:21">
      <c r="P91" s="1390"/>
      <c r="Q91" s="1390"/>
      <c r="R91" s="1390"/>
      <c r="S91" s="1390"/>
      <c r="T91" s="1390"/>
      <c r="U91" s="1390"/>
    </row>
    <row r="92" spans="16:21">
      <c r="P92" s="1390"/>
      <c r="Q92" s="1390"/>
      <c r="R92" s="1390"/>
      <c r="S92" s="1390"/>
      <c r="T92" s="1390"/>
      <c r="U92" s="1390"/>
    </row>
    <row r="93" spans="16:21">
      <c r="P93" s="1390"/>
      <c r="Q93" s="1390"/>
      <c r="R93" s="1390"/>
      <c r="S93" s="1390"/>
      <c r="T93" s="1390"/>
      <c r="U93" s="1390"/>
    </row>
    <row r="94" spans="16:21">
      <c r="P94" s="1390"/>
      <c r="Q94" s="1390"/>
      <c r="R94" s="1390"/>
      <c r="S94" s="1390"/>
      <c r="T94" s="1390"/>
      <c r="U94" s="1390"/>
    </row>
    <row r="95" spans="16:21">
      <c r="P95" s="1390"/>
      <c r="Q95" s="1390"/>
      <c r="R95" s="1390"/>
      <c r="S95" s="1390"/>
      <c r="T95" s="1390"/>
      <c r="U95" s="1390"/>
    </row>
    <row r="96" spans="16:21">
      <c r="P96" s="1390"/>
      <c r="Q96" s="1390"/>
      <c r="R96" s="1390"/>
      <c r="S96" s="1390"/>
      <c r="T96" s="1390"/>
      <c r="U96" s="1390"/>
    </row>
    <row r="97" spans="16:21">
      <c r="P97" s="1390"/>
      <c r="Q97" s="1390"/>
      <c r="R97" s="1390"/>
      <c r="S97" s="1390"/>
      <c r="T97" s="1390"/>
      <c r="U97" s="1390"/>
    </row>
    <row r="98" spans="16:21">
      <c r="P98" s="1390"/>
      <c r="Q98" s="1390"/>
      <c r="R98" s="1390"/>
      <c r="S98" s="1390"/>
      <c r="T98" s="1390"/>
      <c r="U98" s="1390"/>
    </row>
    <row r="99" spans="16:21">
      <c r="P99" s="1390"/>
      <c r="Q99" s="1390"/>
      <c r="R99" s="1390"/>
      <c r="S99" s="1390"/>
      <c r="T99" s="1390"/>
      <c r="U99" s="1390"/>
    </row>
    <row r="100" spans="16:21">
      <c r="P100" s="1390"/>
      <c r="Q100" s="1390"/>
      <c r="R100" s="1390"/>
      <c r="S100" s="1390"/>
      <c r="T100" s="1390"/>
      <c r="U100" s="1390"/>
    </row>
    <row r="101" spans="16:21">
      <c r="P101" s="1390"/>
      <c r="Q101" s="1390"/>
      <c r="R101" s="1390"/>
      <c r="S101" s="1390"/>
      <c r="T101" s="1390"/>
      <c r="U101" s="1390"/>
    </row>
    <row r="102" spans="16:21">
      <c r="P102" s="1390"/>
      <c r="Q102" s="1390"/>
      <c r="R102" s="1390"/>
      <c r="S102" s="1390"/>
      <c r="T102" s="1390"/>
      <c r="U102" s="1390"/>
    </row>
    <row r="103" spans="16:21">
      <c r="P103" s="1390"/>
      <c r="Q103" s="1390"/>
      <c r="R103" s="1390"/>
      <c r="S103" s="1390"/>
      <c r="T103" s="1390"/>
      <c r="U103" s="1390"/>
    </row>
    <row r="104" spans="16:21">
      <c r="P104" s="1390"/>
      <c r="Q104" s="1390"/>
      <c r="R104" s="1390"/>
      <c r="S104" s="1390"/>
      <c r="T104" s="1390"/>
      <c r="U104" s="1390"/>
    </row>
    <row r="105" spans="16:21">
      <c r="P105" s="1390"/>
      <c r="Q105" s="1390"/>
      <c r="R105" s="1390"/>
      <c r="S105" s="1390"/>
      <c r="T105" s="1390"/>
      <c r="U105" s="1390"/>
    </row>
    <row r="106" spans="16:21">
      <c r="P106" s="1390"/>
      <c r="Q106" s="1390"/>
      <c r="R106" s="1390"/>
      <c r="S106" s="1390"/>
      <c r="T106" s="1390"/>
      <c r="U106" s="1390"/>
    </row>
    <row r="107" spans="16:21">
      <c r="P107" s="1390"/>
      <c r="Q107" s="1390"/>
      <c r="R107" s="1390"/>
      <c r="S107" s="1390"/>
      <c r="T107" s="1390"/>
      <c r="U107" s="1390"/>
    </row>
    <row r="108" spans="16:21">
      <c r="P108" s="1390"/>
      <c r="Q108" s="1390"/>
      <c r="R108" s="1390"/>
      <c r="S108" s="1390"/>
      <c r="T108" s="1390"/>
      <c r="U108" s="1390"/>
    </row>
    <row r="109" spans="16:21">
      <c r="P109" s="1390"/>
      <c r="Q109" s="1390"/>
      <c r="R109" s="1390"/>
      <c r="S109" s="1390"/>
      <c r="T109" s="1390"/>
      <c r="U109" s="139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5" customWidth="1"/>
    <col min="12" max="12" width="10.7109375" style="1235" customWidth="1"/>
    <col min="13" max="13" width="10.140625" style="1235" customWidth="1"/>
    <col min="14" max="14" width="13.140625" style="1235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456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457</v>
      </c>
      <c r="C3" s="564"/>
      <c r="D3" s="564"/>
      <c r="E3" s="564"/>
      <c r="F3" s="564"/>
      <c r="G3" s="564"/>
      <c r="H3" s="564"/>
      <c r="I3" s="564"/>
      <c r="J3" s="564"/>
      <c r="K3" s="564" t="s">
        <v>458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459</v>
      </c>
      <c r="C6" s="572"/>
      <c r="D6" s="573"/>
      <c r="E6" s="574"/>
      <c r="F6" s="571" t="s">
        <v>460</v>
      </c>
      <c r="G6" s="572"/>
      <c r="H6" s="573"/>
      <c r="I6" s="574"/>
      <c r="K6" s="1257" t="s">
        <v>461</v>
      </c>
      <c r="L6" s="1257"/>
      <c r="M6" s="574"/>
      <c r="N6" s="571"/>
      <c r="O6" s="572" t="s">
        <v>460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8" t="s">
        <v>206</v>
      </c>
      <c r="L7" s="1259" t="s">
        <v>203</v>
      </c>
      <c r="M7" s="1260" t="s">
        <v>207</v>
      </c>
      <c r="N7" s="1261" t="s">
        <v>169</v>
      </c>
      <c r="O7" s="1262" t="s">
        <v>206</v>
      </c>
      <c r="P7" s="1263" t="s">
        <v>203</v>
      </c>
      <c r="Q7" s="1260" t="s">
        <v>207</v>
      </c>
      <c r="R7" s="1261" t="s">
        <v>169</v>
      </c>
    </row>
    <row r="8" spans="2:18" ht="15" thickBot="1">
      <c r="B8" s="580" t="s">
        <v>166</v>
      </c>
      <c r="C8" s="182">
        <v>796322.95299999998</v>
      </c>
      <c r="D8" s="1264">
        <v>3462471.577</v>
      </c>
      <c r="E8" s="183">
        <v>437016.13500000001</v>
      </c>
      <c r="F8" s="1265" t="s">
        <v>166</v>
      </c>
      <c r="G8" s="182">
        <v>974825.59600000002</v>
      </c>
      <c r="H8" s="1264">
        <v>4162520.4670000002</v>
      </c>
      <c r="I8" s="183">
        <v>484480.65500000003</v>
      </c>
      <c r="K8" s="1266" t="s">
        <v>166</v>
      </c>
      <c r="L8" s="1267">
        <v>1315110.882</v>
      </c>
      <c r="M8" s="1264">
        <v>5717202.9579999996</v>
      </c>
      <c r="N8" s="183">
        <v>689326.52899999998</v>
      </c>
      <c r="O8" s="1268" t="s">
        <v>166</v>
      </c>
      <c r="P8" s="182">
        <v>1482617.8219999999</v>
      </c>
      <c r="Q8" s="1264">
        <v>6325180.0279999999</v>
      </c>
      <c r="R8" s="183">
        <v>717122.66599999997</v>
      </c>
    </row>
    <row r="9" spans="2:18">
      <c r="B9" s="1269" t="s">
        <v>113</v>
      </c>
      <c r="C9" s="1270">
        <v>86089.241999999998</v>
      </c>
      <c r="D9" s="1271">
        <v>374342.09299999999</v>
      </c>
      <c r="E9" s="1272">
        <v>55246.857000000004</v>
      </c>
      <c r="F9" s="1269" t="s">
        <v>366</v>
      </c>
      <c r="G9" s="1270">
        <v>176821.84700000001</v>
      </c>
      <c r="H9" s="1271">
        <v>754395.91</v>
      </c>
      <c r="I9" s="1272">
        <v>58529.315000000002</v>
      </c>
      <c r="K9" s="1273" t="s">
        <v>108</v>
      </c>
      <c r="L9" s="904">
        <v>379376.80800000002</v>
      </c>
      <c r="M9" s="1274">
        <v>1649360.747</v>
      </c>
      <c r="N9" s="1275">
        <v>174220.019</v>
      </c>
      <c r="O9" s="1276" t="s">
        <v>108</v>
      </c>
      <c r="P9" s="1277">
        <v>435817.73800000001</v>
      </c>
      <c r="Q9" s="1274">
        <v>1859881.67</v>
      </c>
      <c r="R9" s="1275">
        <v>184803.913</v>
      </c>
    </row>
    <row r="10" spans="2:18">
      <c r="B10" s="1278" t="s">
        <v>366</v>
      </c>
      <c r="C10" s="1279">
        <v>82337.907000000007</v>
      </c>
      <c r="D10" s="1280">
        <v>358574.08399999997</v>
      </c>
      <c r="E10" s="1281">
        <v>30007.784</v>
      </c>
      <c r="F10" s="1278" t="s">
        <v>113</v>
      </c>
      <c r="G10" s="1279">
        <v>101504.694</v>
      </c>
      <c r="H10" s="1280">
        <v>433113.89600000001</v>
      </c>
      <c r="I10" s="1281">
        <v>61375.086000000003</v>
      </c>
      <c r="K10" s="1282" t="s">
        <v>104</v>
      </c>
      <c r="L10" s="233">
        <v>301976.60200000001</v>
      </c>
      <c r="M10" s="1283">
        <v>1312595.9210000001</v>
      </c>
      <c r="N10" s="186">
        <v>182254.82</v>
      </c>
      <c r="O10" s="184" t="s">
        <v>104</v>
      </c>
      <c r="P10" s="185">
        <v>332656.72499999998</v>
      </c>
      <c r="Q10" s="1283">
        <v>1419638.2830000001</v>
      </c>
      <c r="R10" s="186">
        <v>182343.693</v>
      </c>
    </row>
    <row r="11" spans="2:18">
      <c r="B11" s="1278" t="s">
        <v>168</v>
      </c>
      <c r="C11" s="1279">
        <v>79639.217000000004</v>
      </c>
      <c r="D11" s="1280">
        <v>346413.62800000003</v>
      </c>
      <c r="E11" s="1281">
        <v>31227.940999999999</v>
      </c>
      <c r="F11" s="1278" t="s">
        <v>108</v>
      </c>
      <c r="G11" s="1279">
        <v>96313.601999999999</v>
      </c>
      <c r="H11" s="1280">
        <v>411542.72600000002</v>
      </c>
      <c r="I11" s="1281">
        <v>70582.646999999997</v>
      </c>
      <c r="K11" s="1282" t="s">
        <v>106</v>
      </c>
      <c r="L11" s="233">
        <v>201304.60500000001</v>
      </c>
      <c r="M11" s="1283">
        <v>874796.85499999998</v>
      </c>
      <c r="N11" s="186">
        <v>127687.061</v>
      </c>
      <c r="O11" s="184" t="s">
        <v>106</v>
      </c>
      <c r="P11" s="185">
        <v>229460.91500000001</v>
      </c>
      <c r="Q11" s="1283">
        <v>977816.85199999996</v>
      </c>
      <c r="R11" s="186">
        <v>132195.02299999999</v>
      </c>
    </row>
    <row r="12" spans="2:18">
      <c r="B12" s="1278" t="s">
        <v>108</v>
      </c>
      <c r="C12" s="1279">
        <v>66536.085999999996</v>
      </c>
      <c r="D12" s="1280">
        <v>289464.57699999999</v>
      </c>
      <c r="E12" s="1281">
        <v>54381.296999999999</v>
      </c>
      <c r="F12" s="1278" t="s">
        <v>168</v>
      </c>
      <c r="G12" s="1279">
        <v>76715.539999999994</v>
      </c>
      <c r="H12" s="1280">
        <v>327420.75699999998</v>
      </c>
      <c r="I12" s="1281">
        <v>28554.544000000002</v>
      </c>
      <c r="K12" s="1282" t="s">
        <v>110</v>
      </c>
      <c r="L12" s="233">
        <v>153370.231</v>
      </c>
      <c r="M12" s="1283">
        <v>667004.66500000004</v>
      </c>
      <c r="N12" s="186">
        <v>62836.624000000003</v>
      </c>
      <c r="O12" s="184" t="s">
        <v>110</v>
      </c>
      <c r="P12" s="185">
        <v>165292</v>
      </c>
      <c r="Q12" s="1283">
        <v>705060.93099999998</v>
      </c>
      <c r="R12" s="186">
        <v>62186.703999999998</v>
      </c>
    </row>
    <row r="13" spans="2:18">
      <c r="B13" s="1284" t="s">
        <v>134</v>
      </c>
      <c r="C13" s="1285">
        <v>64140.92</v>
      </c>
      <c r="D13" s="1286">
        <v>278747.766</v>
      </c>
      <c r="E13" s="1287">
        <v>31419.945</v>
      </c>
      <c r="F13" s="1284" t="s">
        <v>134</v>
      </c>
      <c r="G13" s="1285">
        <v>74975.794999999998</v>
      </c>
      <c r="H13" s="1286">
        <v>320066.64299999998</v>
      </c>
      <c r="I13" s="1287">
        <v>32990.338000000003</v>
      </c>
      <c r="K13" s="1288" t="s">
        <v>115</v>
      </c>
      <c r="L13" s="238">
        <v>116145.783</v>
      </c>
      <c r="M13" s="1289">
        <v>505129.12800000003</v>
      </c>
      <c r="N13" s="237">
        <v>72912.005999999994</v>
      </c>
      <c r="O13" s="233" t="s">
        <v>115</v>
      </c>
      <c r="P13" s="236">
        <v>142088.516</v>
      </c>
      <c r="Q13" s="1289">
        <v>606252.27599999995</v>
      </c>
      <c r="R13" s="237">
        <v>81658.2</v>
      </c>
    </row>
    <row r="14" spans="2:18">
      <c r="B14" s="1278" t="s">
        <v>186</v>
      </c>
      <c r="C14" s="1279">
        <v>48620.211000000003</v>
      </c>
      <c r="D14" s="1280">
        <v>211307.57800000001</v>
      </c>
      <c r="E14" s="1281">
        <v>38874.432000000001</v>
      </c>
      <c r="F14" s="1278" t="s">
        <v>186</v>
      </c>
      <c r="G14" s="1279">
        <v>47785.457000000002</v>
      </c>
      <c r="H14" s="1280">
        <v>204411.008</v>
      </c>
      <c r="I14" s="1281">
        <v>34618.81</v>
      </c>
      <c r="K14" s="1282" t="s">
        <v>167</v>
      </c>
      <c r="L14" s="233">
        <v>75195.032000000007</v>
      </c>
      <c r="M14" s="1283">
        <v>326753.00400000002</v>
      </c>
      <c r="N14" s="186">
        <v>27822.257000000001</v>
      </c>
      <c r="O14" s="184" t="s">
        <v>167</v>
      </c>
      <c r="P14" s="185">
        <v>73033.317999999999</v>
      </c>
      <c r="Q14" s="1283">
        <v>311946.32299999997</v>
      </c>
      <c r="R14" s="186">
        <v>28663.128000000001</v>
      </c>
    </row>
    <row r="15" spans="2:18">
      <c r="B15" s="1290" t="s">
        <v>167</v>
      </c>
      <c r="C15" s="1291">
        <v>44162.082999999999</v>
      </c>
      <c r="D15" s="1292">
        <v>192069.33900000001</v>
      </c>
      <c r="E15" s="1293">
        <v>17244.046999999999</v>
      </c>
      <c r="F15" s="1290" t="s">
        <v>167</v>
      </c>
      <c r="G15" s="1291">
        <v>46433.809000000001</v>
      </c>
      <c r="H15" s="1292">
        <v>198193.492</v>
      </c>
      <c r="I15" s="1293">
        <v>17640.675999999999</v>
      </c>
      <c r="K15" s="1294" t="s">
        <v>111</v>
      </c>
      <c r="L15" s="234">
        <v>27034.852999999999</v>
      </c>
      <c r="M15" s="1295">
        <v>117489.48299999999</v>
      </c>
      <c r="N15" s="1296">
        <v>16891.835999999999</v>
      </c>
      <c r="O15" s="1297" t="s">
        <v>111</v>
      </c>
      <c r="P15" s="1298">
        <v>31502.45</v>
      </c>
      <c r="Q15" s="1295">
        <v>134434.299</v>
      </c>
      <c r="R15" s="1296">
        <v>18347.786</v>
      </c>
    </row>
    <row r="16" spans="2:18">
      <c r="B16" s="1278" t="s">
        <v>129</v>
      </c>
      <c r="C16" s="1279">
        <v>39991.508000000002</v>
      </c>
      <c r="D16" s="1280">
        <v>173798.02100000001</v>
      </c>
      <c r="E16" s="1281">
        <v>21139.893</v>
      </c>
      <c r="F16" s="1278" t="s">
        <v>152</v>
      </c>
      <c r="G16" s="1279">
        <v>38461.451000000001</v>
      </c>
      <c r="H16" s="1280">
        <v>163724.652</v>
      </c>
      <c r="I16" s="1281">
        <v>19026.938999999998</v>
      </c>
      <c r="K16" s="1282" t="s">
        <v>119</v>
      </c>
      <c r="L16" s="233">
        <v>19193.973000000002</v>
      </c>
      <c r="M16" s="1283">
        <v>83445.379000000001</v>
      </c>
      <c r="N16" s="186">
        <v>5711.2669999999998</v>
      </c>
      <c r="O16" s="184" t="s">
        <v>113</v>
      </c>
      <c r="P16" s="185">
        <v>21224.988000000001</v>
      </c>
      <c r="Q16" s="1283">
        <v>90534.198999999993</v>
      </c>
      <c r="R16" s="186">
        <v>7139.03</v>
      </c>
    </row>
    <row r="17" spans="2:18">
      <c r="B17" s="1278" t="s">
        <v>130</v>
      </c>
      <c r="C17" s="1279">
        <v>34500.991999999998</v>
      </c>
      <c r="D17" s="1280">
        <v>150054.18799999999</v>
      </c>
      <c r="E17" s="1281">
        <v>16369.422</v>
      </c>
      <c r="F17" s="1278" t="s">
        <v>129</v>
      </c>
      <c r="G17" s="1279">
        <v>36256.828000000001</v>
      </c>
      <c r="H17" s="1280">
        <v>154846.57800000001</v>
      </c>
      <c r="I17" s="1281">
        <v>19188.571</v>
      </c>
      <c r="K17" s="1282" t="s">
        <v>113</v>
      </c>
      <c r="L17" s="233">
        <v>15043.888000000001</v>
      </c>
      <c r="M17" s="1283">
        <v>65397.834000000003</v>
      </c>
      <c r="N17" s="186">
        <v>5733.0910000000003</v>
      </c>
      <c r="O17" s="184" t="s">
        <v>131</v>
      </c>
      <c r="P17" s="185">
        <v>20166.089</v>
      </c>
      <c r="Q17" s="1283">
        <v>85700.25</v>
      </c>
      <c r="R17" s="186">
        <v>8498.8700000000008</v>
      </c>
    </row>
    <row r="18" spans="2:18">
      <c r="B18" s="1278" t="s">
        <v>110</v>
      </c>
      <c r="C18" s="1279">
        <v>31482.149000000001</v>
      </c>
      <c r="D18" s="1280">
        <v>136960.19</v>
      </c>
      <c r="E18" s="1281">
        <v>16996.63</v>
      </c>
      <c r="F18" s="1278" t="s">
        <v>131</v>
      </c>
      <c r="G18" s="1279">
        <v>34749.777999999998</v>
      </c>
      <c r="H18" s="1280">
        <v>148671.886</v>
      </c>
      <c r="I18" s="1281">
        <v>15062.355</v>
      </c>
      <c r="K18" s="1282" t="s">
        <v>131</v>
      </c>
      <c r="L18" s="233">
        <v>9387.7070000000003</v>
      </c>
      <c r="M18" s="1283">
        <v>40914.972000000002</v>
      </c>
      <c r="N18" s="186">
        <v>4470.9989999999998</v>
      </c>
      <c r="O18" s="184" t="s">
        <v>119</v>
      </c>
      <c r="P18" s="185">
        <v>14242.089</v>
      </c>
      <c r="Q18" s="1283">
        <v>60938.279000000002</v>
      </c>
      <c r="R18" s="186">
        <v>3953.64</v>
      </c>
    </row>
    <row r="19" spans="2:18">
      <c r="B19" s="1284" t="s">
        <v>131</v>
      </c>
      <c r="C19" s="1285">
        <v>31456.86</v>
      </c>
      <c r="D19" s="1286">
        <v>136631.149</v>
      </c>
      <c r="E19" s="1287">
        <v>15570.102999999999</v>
      </c>
      <c r="F19" s="1284" t="s">
        <v>276</v>
      </c>
      <c r="G19" s="1285">
        <v>32183.124</v>
      </c>
      <c r="H19" s="1286">
        <v>137680.44200000001</v>
      </c>
      <c r="I19" s="1287">
        <v>10770.831</v>
      </c>
      <c r="K19" s="1288" t="s">
        <v>118</v>
      </c>
      <c r="L19" s="238">
        <v>5653.2979999999998</v>
      </c>
      <c r="M19" s="1289">
        <v>24579.913</v>
      </c>
      <c r="N19" s="237">
        <v>1869.9849999999999</v>
      </c>
      <c r="O19" s="233" t="s">
        <v>118</v>
      </c>
      <c r="P19" s="236">
        <v>5640.4589999999998</v>
      </c>
      <c r="Q19" s="1289">
        <v>24065.281999999999</v>
      </c>
      <c r="R19" s="237">
        <v>2014.2170000000001</v>
      </c>
    </row>
    <row r="20" spans="2:18">
      <c r="B20" s="1278" t="s">
        <v>115</v>
      </c>
      <c r="C20" s="1279">
        <v>27334.41</v>
      </c>
      <c r="D20" s="1280">
        <v>118558.89</v>
      </c>
      <c r="E20" s="1281">
        <v>13942.63</v>
      </c>
      <c r="F20" s="1278" t="s">
        <v>130</v>
      </c>
      <c r="G20" s="1279">
        <v>26778.661</v>
      </c>
      <c r="H20" s="1280">
        <v>114499.72100000001</v>
      </c>
      <c r="I20" s="1281">
        <v>12082.661</v>
      </c>
      <c r="K20" s="1282" t="s">
        <v>112</v>
      </c>
      <c r="L20" s="233">
        <v>3045.0929999999998</v>
      </c>
      <c r="M20" s="1283">
        <v>13321.508</v>
      </c>
      <c r="N20" s="186">
        <v>1149.617</v>
      </c>
      <c r="O20" s="184" t="s">
        <v>129</v>
      </c>
      <c r="P20" s="185">
        <v>3020.942</v>
      </c>
      <c r="Q20" s="1283">
        <v>12934.638999999999</v>
      </c>
      <c r="R20" s="186">
        <v>1382.4639999999999</v>
      </c>
    </row>
    <row r="21" spans="2:18">
      <c r="B21" s="1290" t="s">
        <v>152</v>
      </c>
      <c r="C21" s="1291">
        <v>24831.505000000001</v>
      </c>
      <c r="D21" s="1292">
        <v>107862.185</v>
      </c>
      <c r="E21" s="1293">
        <v>14162.642</v>
      </c>
      <c r="F21" s="1290" t="s">
        <v>110</v>
      </c>
      <c r="G21" s="1291">
        <v>25678.913</v>
      </c>
      <c r="H21" s="1292">
        <v>109445.368</v>
      </c>
      <c r="I21" s="1293">
        <v>12692.145</v>
      </c>
      <c r="K21" s="1294" t="s">
        <v>129</v>
      </c>
      <c r="L21" s="234">
        <v>2534.3789999999999</v>
      </c>
      <c r="M21" s="1295">
        <v>11043.968999999999</v>
      </c>
      <c r="N21" s="1296">
        <v>1756.1880000000001</v>
      </c>
      <c r="O21" s="1297" t="s">
        <v>112</v>
      </c>
      <c r="P21" s="1298">
        <v>2782.1680000000001</v>
      </c>
      <c r="Q21" s="1295">
        <v>11808.209000000001</v>
      </c>
      <c r="R21" s="1296">
        <v>1127.0150000000001</v>
      </c>
    </row>
    <row r="22" spans="2:18">
      <c r="B22" s="1278" t="s">
        <v>126</v>
      </c>
      <c r="C22" s="1279">
        <v>21134.782999999999</v>
      </c>
      <c r="D22" s="1280">
        <v>91754.005000000005</v>
      </c>
      <c r="E22" s="1281">
        <v>11009.332</v>
      </c>
      <c r="F22" s="1278" t="s">
        <v>115</v>
      </c>
      <c r="G22" s="1279">
        <v>22399.932000000001</v>
      </c>
      <c r="H22" s="1280">
        <v>95715.631999999998</v>
      </c>
      <c r="I22" s="1281">
        <v>11102.143</v>
      </c>
      <c r="K22" s="1282" t="s">
        <v>117</v>
      </c>
      <c r="L22" s="233">
        <v>1617.587</v>
      </c>
      <c r="M22" s="1283">
        <v>7024.6980000000003</v>
      </c>
      <c r="N22" s="186">
        <v>675.83199999999999</v>
      </c>
      <c r="O22" s="184" t="s">
        <v>168</v>
      </c>
      <c r="P22" s="185">
        <v>1846.3889999999999</v>
      </c>
      <c r="Q22" s="1283">
        <v>7841.7460000000001</v>
      </c>
      <c r="R22" s="186">
        <v>1119.452</v>
      </c>
    </row>
    <row r="23" spans="2:18">
      <c r="B23" s="1278" t="s">
        <v>276</v>
      </c>
      <c r="C23" s="1279">
        <v>16234.880999999999</v>
      </c>
      <c r="D23" s="1280">
        <v>70601.841</v>
      </c>
      <c r="E23" s="1281">
        <v>5059.7089999999998</v>
      </c>
      <c r="F23" s="1290" t="s">
        <v>126</v>
      </c>
      <c r="G23" s="1291">
        <v>15248.41</v>
      </c>
      <c r="H23" s="1292">
        <v>65131.114000000001</v>
      </c>
      <c r="I23" s="1293">
        <v>7008.6769999999997</v>
      </c>
      <c r="K23" s="1282" t="s">
        <v>134</v>
      </c>
      <c r="L23" s="233">
        <v>1456.8779999999999</v>
      </c>
      <c r="M23" s="1283">
        <v>6331.5110000000004</v>
      </c>
      <c r="N23" s="186">
        <v>1335.671</v>
      </c>
      <c r="O23" s="184" t="s">
        <v>117</v>
      </c>
      <c r="P23" s="185">
        <v>1532.4449999999999</v>
      </c>
      <c r="Q23" s="1283">
        <v>6517.5950000000003</v>
      </c>
      <c r="R23" s="186">
        <v>618.75400000000002</v>
      </c>
    </row>
    <row r="24" spans="2:18">
      <c r="B24" s="1278" t="s">
        <v>291</v>
      </c>
      <c r="C24" s="1279">
        <v>11708.411</v>
      </c>
      <c r="D24" s="1280">
        <v>50916.241000000002</v>
      </c>
      <c r="E24" s="1281">
        <v>6246.991</v>
      </c>
      <c r="F24" s="1278" t="s">
        <v>252</v>
      </c>
      <c r="G24" s="1279">
        <v>12201.641</v>
      </c>
      <c r="H24" s="1280">
        <v>52178.862999999998</v>
      </c>
      <c r="I24" s="1281">
        <v>5641.741</v>
      </c>
      <c r="K24" s="1288" t="s">
        <v>126</v>
      </c>
      <c r="L24" s="233">
        <v>728.29499999999996</v>
      </c>
      <c r="M24" s="1283">
        <v>3113.114</v>
      </c>
      <c r="N24" s="186">
        <v>331.31900000000002</v>
      </c>
      <c r="O24" s="233" t="s">
        <v>126</v>
      </c>
      <c r="P24" s="185">
        <v>1061.2750000000001</v>
      </c>
      <c r="Q24" s="1283">
        <v>4492.5439999999999</v>
      </c>
      <c r="R24" s="186">
        <v>460.755</v>
      </c>
    </row>
    <row r="25" spans="2:18">
      <c r="B25" s="1284" t="s">
        <v>292</v>
      </c>
      <c r="C25" s="1285">
        <v>8418.7440000000006</v>
      </c>
      <c r="D25" s="1286">
        <v>36628.343000000001</v>
      </c>
      <c r="E25" s="1287">
        <v>7629.93</v>
      </c>
      <c r="F25" s="1278" t="s">
        <v>116</v>
      </c>
      <c r="G25" s="1279">
        <v>11030.501</v>
      </c>
      <c r="H25" s="1280">
        <v>47065.838000000003</v>
      </c>
      <c r="I25" s="1281">
        <v>5387.8050000000003</v>
      </c>
      <c r="K25" s="1294" t="s">
        <v>168</v>
      </c>
      <c r="L25" s="234">
        <v>708.09500000000003</v>
      </c>
      <c r="M25" s="1295">
        <v>3069.598</v>
      </c>
      <c r="N25" s="1296">
        <v>690.428</v>
      </c>
      <c r="O25" s="1297" t="s">
        <v>462</v>
      </c>
      <c r="P25" s="1298">
        <v>627.83500000000004</v>
      </c>
      <c r="Q25" s="1295">
        <v>2673.55</v>
      </c>
      <c r="R25" s="1296">
        <v>212.70099999999999</v>
      </c>
    </row>
    <row r="26" spans="2:18">
      <c r="B26" s="1278" t="s">
        <v>116</v>
      </c>
      <c r="C26" s="1279">
        <v>7994.9740000000002</v>
      </c>
      <c r="D26" s="1280">
        <v>34780.084999999999</v>
      </c>
      <c r="E26" s="1281">
        <v>4485.6360000000004</v>
      </c>
      <c r="F26" s="1278" t="s">
        <v>106</v>
      </c>
      <c r="G26" s="1279">
        <v>10808.098</v>
      </c>
      <c r="H26" s="1280">
        <v>46144.214999999997</v>
      </c>
      <c r="I26" s="1281">
        <v>5291.6840000000002</v>
      </c>
      <c r="K26" s="1282" t="s">
        <v>116</v>
      </c>
      <c r="L26" s="233">
        <v>631.07299999999998</v>
      </c>
      <c r="M26" s="1283">
        <v>2742.183</v>
      </c>
      <c r="N26" s="186">
        <v>671.18700000000001</v>
      </c>
      <c r="O26" s="184" t="s">
        <v>435</v>
      </c>
      <c r="P26" s="185">
        <v>128.36099999999999</v>
      </c>
      <c r="Q26" s="1283">
        <v>542.94399999999996</v>
      </c>
      <c r="R26" s="186">
        <v>62.337000000000003</v>
      </c>
    </row>
    <row r="27" spans="2:18">
      <c r="B27" s="1290" t="s">
        <v>119</v>
      </c>
      <c r="C27" s="1291">
        <v>7619.0150000000003</v>
      </c>
      <c r="D27" s="1292">
        <v>33122.695</v>
      </c>
      <c r="E27" s="1293">
        <v>2810.556</v>
      </c>
      <c r="F27" s="1284" t="s">
        <v>291</v>
      </c>
      <c r="G27" s="1285">
        <v>10377.119000000001</v>
      </c>
      <c r="H27" s="1286">
        <v>44766.427000000003</v>
      </c>
      <c r="I27" s="1287">
        <v>4983.9709999999995</v>
      </c>
      <c r="K27" s="1282" t="s">
        <v>463</v>
      </c>
      <c r="L27" s="233">
        <v>456.37099999999998</v>
      </c>
      <c r="M27" s="1283">
        <v>2001.1320000000001</v>
      </c>
      <c r="N27" s="186">
        <v>158.96600000000001</v>
      </c>
      <c r="O27" s="184" t="s">
        <v>464</v>
      </c>
      <c r="P27" s="185">
        <v>102.816</v>
      </c>
      <c r="Q27" s="1283">
        <v>439.73700000000002</v>
      </c>
      <c r="R27" s="186">
        <v>39.720999999999997</v>
      </c>
    </row>
    <row r="28" spans="2:18">
      <c r="B28" s="1278" t="s">
        <v>153</v>
      </c>
      <c r="C28" s="1279">
        <v>7203.7049999999999</v>
      </c>
      <c r="D28" s="1280">
        <v>31293.326000000001</v>
      </c>
      <c r="E28" s="1281">
        <v>5077.482</v>
      </c>
      <c r="F28" s="1278" t="s">
        <v>112</v>
      </c>
      <c r="G28" s="1279">
        <v>8317.3119999999999</v>
      </c>
      <c r="H28" s="1280">
        <v>35514.991000000002</v>
      </c>
      <c r="I28" s="1281">
        <v>2871.3049999999998</v>
      </c>
      <c r="K28" s="1282" t="s">
        <v>462</v>
      </c>
      <c r="L28" s="233">
        <v>82.552999999999997</v>
      </c>
      <c r="M28" s="1283">
        <v>359.94600000000003</v>
      </c>
      <c r="N28" s="186">
        <v>29.681999999999999</v>
      </c>
      <c r="O28" s="184" t="s">
        <v>116</v>
      </c>
      <c r="P28" s="185">
        <v>96.263999999999996</v>
      </c>
      <c r="Q28" s="1283">
        <v>411.178</v>
      </c>
      <c r="R28" s="186">
        <v>125.874</v>
      </c>
    </row>
    <row r="29" spans="2:18">
      <c r="B29" s="1278" t="s">
        <v>106</v>
      </c>
      <c r="C29" s="1279">
        <v>6952.8860000000004</v>
      </c>
      <c r="D29" s="1280">
        <v>30211.557000000001</v>
      </c>
      <c r="E29" s="1281">
        <v>4021.9189999999999</v>
      </c>
      <c r="F29" s="1290" t="s">
        <v>119</v>
      </c>
      <c r="G29" s="1291">
        <v>6654.8149999999996</v>
      </c>
      <c r="H29" s="1292">
        <v>28428.791000000001</v>
      </c>
      <c r="I29" s="1293">
        <v>1994.277</v>
      </c>
      <c r="K29" s="1288" t="s">
        <v>130</v>
      </c>
      <c r="L29" s="238">
        <v>81.977000000000004</v>
      </c>
      <c r="M29" s="1289">
        <v>354.77800000000002</v>
      </c>
      <c r="N29" s="237">
        <v>47.124000000000002</v>
      </c>
      <c r="O29" s="233" t="s">
        <v>152</v>
      </c>
      <c r="P29" s="236">
        <v>94.725999999999999</v>
      </c>
      <c r="Q29" s="1289">
        <v>405.233</v>
      </c>
      <c r="R29" s="237">
        <v>39.29</v>
      </c>
    </row>
    <row r="30" spans="2:18">
      <c r="B30" s="1278" t="s">
        <v>252</v>
      </c>
      <c r="C30" s="1279">
        <v>6518.223</v>
      </c>
      <c r="D30" s="1280">
        <v>28297.445</v>
      </c>
      <c r="E30" s="1281">
        <v>3009.509</v>
      </c>
      <c r="F30" s="1278" t="s">
        <v>104</v>
      </c>
      <c r="G30" s="1279">
        <v>6552.5060000000003</v>
      </c>
      <c r="H30" s="1280">
        <v>27945.942999999999</v>
      </c>
      <c r="I30" s="1281">
        <v>6320.59</v>
      </c>
      <c r="K30" s="1282" t="s">
        <v>465</v>
      </c>
      <c r="L30" s="233">
        <v>32.743000000000002</v>
      </c>
      <c r="M30" s="1283">
        <v>141.20400000000001</v>
      </c>
      <c r="N30" s="186">
        <v>26.814</v>
      </c>
      <c r="O30" s="184" t="s">
        <v>134</v>
      </c>
      <c r="P30" s="185">
        <v>93.177999999999997</v>
      </c>
      <c r="Q30" s="1283">
        <v>396.96199999999999</v>
      </c>
      <c r="R30" s="186">
        <v>71.317999999999998</v>
      </c>
    </row>
    <row r="31" spans="2:18">
      <c r="B31" s="1284" t="s">
        <v>112</v>
      </c>
      <c r="C31" s="1285">
        <v>6172.7809999999999</v>
      </c>
      <c r="D31" s="1286">
        <v>26756.435000000001</v>
      </c>
      <c r="E31" s="1287">
        <v>2395.9380000000001</v>
      </c>
      <c r="F31" s="1290" t="s">
        <v>292</v>
      </c>
      <c r="G31" s="1291">
        <v>5940.1180000000004</v>
      </c>
      <c r="H31" s="1292">
        <v>25539.717000000001</v>
      </c>
      <c r="I31" s="1293">
        <v>5378.5280000000002</v>
      </c>
      <c r="K31" s="1282" t="s">
        <v>152</v>
      </c>
      <c r="L31" s="233">
        <v>26.324999999999999</v>
      </c>
      <c r="M31" s="1283">
        <v>115.58</v>
      </c>
      <c r="N31" s="186">
        <v>19.753</v>
      </c>
      <c r="O31" s="184" t="s">
        <v>138</v>
      </c>
      <c r="P31" s="185">
        <v>59.244</v>
      </c>
      <c r="Q31" s="1283">
        <v>249.928</v>
      </c>
      <c r="R31" s="186">
        <v>21.518000000000001</v>
      </c>
    </row>
    <row r="32" spans="2:18">
      <c r="B32" s="1278" t="s">
        <v>104</v>
      </c>
      <c r="C32" s="1279">
        <v>4557.2</v>
      </c>
      <c r="D32" s="1280">
        <v>19797.243999999999</v>
      </c>
      <c r="E32" s="1281">
        <v>6894.9279999999999</v>
      </c>
      <c r="F32" s="1278" t="s">
        <v>111</v>
      </c>
      <c r="G32" s="1279">
        <v>5855.9780000000001</v>
      </c>
      <c r="H32" s="1280">
        <v>24922.58</v>
      </c>
      <c r="I32" s="1281">
        <v>2584.2930000000001</v>
      </c>
      <c r="K32" s="1282" t="s">
        <v>153</v>
      </c>
      <c r="L32" s="233">
        <v>17.991</v>
      </c>
      <c r="M32" s="1283">
        <v>77.728999999999999</v>
      </c>
      <c r="N32" s="186">
        <v>9.5250000000000004</v>
      </c>
      <c r="O32" s="184" t="s">
        <v>252</v>
      </c>
      <c r="P32" s="185">
        <v>45.279000000000003</v>
      </c>
      <c r="Q32" s="1283">
        <v>190.10400000000001</v>
      </c>
      <c r="R32" s="186">
        <v>36.792999999999999</v>
      </c>
    </row>
    <row r="33" spans="2:19">
      <c r="B33" s="1278" t="s">
        <v>111</v>
      </c>
      <c r="C33" s="1279">
        <v>4440.2290000000003</v>
      </c>
      <c r="D33" s="1280">
        <v>19313.830000000002</v>
      </c>
      <c r="E33" s="1281">
        <v>1994.8150000000001</v>
      </c>
      <c r="F33" s="1278" t="s">
        <v>153</v>
      </c>
      <c r="G33" s="1279">
        <v>5564.9719999999998</v>
      </c>
      <c r="H33" s="1280">
        <v>23800.600999999999</v>
      </c>
      <c r="I33" s="1281">
        <v>2954.5659999999998</v>
      </c>
      <c r="K33" s="1299" t="s">
        <v>138</v>
      </c>
      <c r="L33" s="1300">
        <v>7.2649999999999997</v>
      </c>
      <c r="M33" s="1301">
        <v>31.606000000000002</v>
      </c>
      <c r="N33" s="1302">
        <v>13.365</v>
      </c>
      <c r="O33" s="234" t="s">
        <v>366</v>
      </c>
      <c r="P33" s="1303">
        <v>0.99</v>
      </c>
      <c r="Q33" s="1301">
        <v>4.375</v>
      </c>
      <c r="R33" s="1302">
        <v>0.44</v>
      </c>
    </row>
    <row r="34" spans="2:19">
      <c r="B34" s="1278" t="s">
        <v>466</v>
      </c>
      <c r="C34" s="1279">
        <v>3576.0639999999999</v>
      </c>
      <c r="D34" s="1280">
        <v>15551.939</v>
      </c>
      <c r="E34" s="1281">
        <v>1709.979</v>
      </c>
      <c r="F34" s="1278" t="s">
        <v>451</v>
      </c>
      <c r="G34" s="1279">
        <v>5537.1719999999996</v>
      </c>
      <c r="H34" s="1280">
        <v>23692.339</v>
      </c>
      <c r="I34" s="1281">
        <v>1894.7460000000001</v>
      </c>
      <c r="K34" s="1282" t="s">
        <v>467</v>
      </c>
      <c r="L34" s="233">
        <v>0.75600000000000001</v>
      </c>
      <c r="M34" s="1283">
        <v>3.335</v>
      </c>
      <c r="N34" s="186">
        <v>1.0529999999999999</v>
      </c>
      <c r="O34" s="184" t="s">
        <v>463</v>
      </c>
      <c r="P34" s="185">
        <v>0.623</v>
      </c>
      <c r="Q34" s="1283">
        <v>2.64</v>
      </c>
      <c r="R34" s="186">
        <v>0.03</v>
      </c>
    </row>
    <row r="35" spans="2:19" ht="13.5" thickBot="1">
      <c r="B35" s="1278" t="s">
        <v>451</v>
      </c>
      <c r="C35" s="1279">
        <v>2952.1149999999998</v>
      </c>
      <c r="D35" s="1280">
        <v>12863.763000000001</v>
      </c>
      <c r="E35" s="1281">
        <v>1105.3040000000001</v>
      </c>
      <c r="F35" s="1284" t="s">
        <v>466</v>
      </c>
      <c r="G35" s="1285">
        <v>5441.4750000000004</v>
      </c>
      <c r="H35" s="1286">
        <v>23210.273000000001</v>
      </c>
      <c r="I35" s="1287">
        <v>2432.502</v>
      </c>
      <c r="K35" s="1304" t="s">
        <v>468</v>
      </c>
      <c r="L35" s="1130">
        <v>0.72099999999999997</v>
      </c>
      <c r="M35" s="1305">
        <v>3.1659999999999999</v>
      </c>
      <c r="N35" s="1306">
        <v>0.04</v>
      </c>
      <c r="O35" s="1307"/>
      <c r="P35" s="1308"/>
      <c r="Q35" s="1305"/>
      <c r="R35" s="1306"/>
    </row>
    <row r="36" spans="2:19">
      <c r="B36" s="1278" t="s">
        <v>469</v>
      </c>
      <c r="C36" s="1279">
        <v>2738.3220000000001</v>
      </c>
      <c r="D36" s="1280">
        <v>11892.766</v>
      </c>
      <c r="E36" s="1281">
        <v>1129.7809999999999</v>
      </c>
      <c r="F36" s="1278" t="s">
        <v>470</v>
      </c>
      <c r="G36" s="1279">
        <v>3344.915</v>
      </c>
      <c r="H36" s="1280">
        <v>14256.851000000001</v>
      </c>
      <c r="I36" s="1281">
        <v>1522.828</v>
      </c>
      <c r="K36" s="588" t="s">
        <v>471</v>
      </c>
      <c r="L36" s="1167"/>
      <c r="M36" s="1167"/>
      <c r="N36" s="589"/>
      <c r="O36" s="1309"/>
      <c r="P36" s="917"/>
      <c r="Q36" s="917"/>
      <c r="R36" s="917"/>
      <c r="S36" s="1235"/>
    </row>
    <row r="37" spans="2:19">
      <c r="B37" s="1284" t="s">
        <v>470</v>
      </c>
      <c r="C37" s="1285">
        <v>2715.0540000000001</v>
      </c>
      <c r="D37" s="1286">
        <v>11801.904</v>
      </c>
      <c r="E37" s="1287">
        <v>1327.0160000000001</v>
      </c>
      <c r="F37" s="1284" t="s">
        <v>472</v>
      </c>
      <c r="G37" s="1285">
        <v>2567.212</v>
      </c>
      <c r="H37" s="1286">
        <v>10936.625</v>
      </c>
      <c r="I37" s="1287">
        <v>2651.84</v>
      </c>
      <c r="L37" s="1167"/>
      <c r="M37" s="1167"/>
      <c r="N37" s="1167"/>
      <c r="O37" s="1309"/>
      <c r="P37" s="917"/>
      <c r="Q37" s="1309"/>
      <c r="R37" s="917"/>
      <c r="S37" s="917"/>
    </row>
    <row r="38" spans="2:19" ht="15">
      <c r="B38" s="1278" t="s">
        <v>138</v>
      </c>
      <c r="C38" s="1279">
        <v>1634.8820000000001</v>
      </c>
      <c r="D38" s="1280">
        <v>7143.549</v>
      </c>
      <c r="E38" s="1281">
        <v>794.66</v>
      </c>
      <c r="F38" s="1278" t="s">
        <v>473</v>
      </c>
      <c r="G38" s="1279">
        <v>2431.384</v>
      </c>
      <c r="H38" s="1280">
        <v>10398.633</v>
      </c>
      <c r="I38" s="1281">
        <v>5468.5889999999999</v>
      </c>
      <c r="K38" s="1310"/>
      <c r="L38" s="1167"/>
      <c r="M38" s="1167"/>
      <c r="N38" s="1167"/>
      <c r="O38" s="1309"/>
      <c r="P38" s="917"/>
      <c r="Q38" s="917"/>
      <c r="R38" s="917"/>
      <c r="S38" s="1235"/>
    </row>
    <row r="39" spans="2:19" ht="15">
      <c r="B39" s="1290" t="s">
        <v>128</v>
      </c>
      <c r="C39" s="1291">
        <v>1448.6880000000001</v>
      </c>
      <c r="D39" s="1292">
        <v>6306.7160000000003</v>
      </c>
      <c r="E39" s="1293">
        <v>849.41700000000003</v>
      </c>
      <c r="F39" s="1290" t="s">
        <v>434</v>
      </c>
      <c r="G39" s="1291">
        <v>2360.663</v>
      </c>
      <c r="H39" s="1292">
        <v>10049.308999999999</v>
      </c>
      <c r="I39" s="1293">
        <v>1902.8969999999999</v>
      </c>
      <c r="K39" s="1310"/>
      <c r="L39" s="1167"/>
      <c r="M39" s="1167"/>
      <c r="N39" s="1167"/>
      <c r="O39" s="1309"/>
      <c r="P39" s="917"/>
      <c r="Q39" s="917"/>
      <c r="R39" s="917"/>
      <c r="S39" s="1235"/>
    </row>
    <row r="40" spans="2:19" ht="15">
      <c r="B40" s="1278" t="s">
        <v>472</v>
      </c>
      <c r="C40" s="1279">
        <v>1331.5239999999999</v>
      </c>
      <c r="D40" s="1280">
        <v>5792.42</v>
      </c>
      <c r="E40" s="1281">
        <v>1710.8150000000001</v>
      </c>
      <c r="F40" s="1284" t="s">
        <v>474</v>
      </c>
      <c r="G40" s="1285">
        <v>1739.08</v>
      </c>
      <c r="H40" s="1286">
        <v>7395.7740000000003</v>
      </c>
      <c r="I40" s="1287">
        <v>2074.73</v>
      </c>
      <c r="K40" s="1310"/>
      <c r="L40" s="1167"/>
      <c r="M40" s="1167"/>
      <c r="N40" s="1167"/>
      <c r="O40" s="1309"/>
      <c r="P40" s="917"/>
      <c r="Q40" s="917"/>
      <c r="R40" s="917"/>
      <c r="S40" s="1235"/>
    </row>
    <row r="41" spans="2:19" ht="15">
      <c r="B41" s="1278" t="s">
        <v>475</v>
      </c>
      <c r="C41" s="1279">
        <v>1102.1320000000001</v>
      </c>
      <c r="D41" s="1280">
        <v>4786.7619999999997</v>
      </c>
      <c r="E41" s="1281">
        <v>2222.2350000000001</v>
      </c>
      <c r="F41" s="1278" t="s">
        <v>476</v>
      </c>
      <c r="G41" s="1279">
        <v>1554.66</v>
      </c>
      <c r="H41" s="1280">
        <v>6589.4579999999996</v>
      </c>
      <c r="I41" s="1281">
        <v>739.43899999999996</v>
      </c>
      <c r="K41" s="1310"/>
      <c r="L41" s="1167"/>
      <c r="M41" s="1167"/>
      <c r="N41" s="1167"/>
      <c r="O41" s="917"/>
      <c r="P41" s="917"/>
      <c r="Q41" s="917"/>
      <c r="R41" s="917"/>
      <c r="S41" s="1235"/>
    </row>
    <row r="42" spans="2:19" ht="15">
      <c r="B42" s="1278" t="s">
        <v>477</v>
      </c>
      <c r="C42" s="1279">
        <v>1031.354</v>
      </c>
      <c r="D42" s="1280">
        <v>4483.299</v>
      </c>
      <c r="E42" s="1281">
        <v>491.16300000000001</v>
      </c>
      <c r="F42" s="1290" t="s">
        <v>477</v>
      </c>
      <c r="G42" s="1291">
        <v>1519.056</v>
      </c>
      <c r="H42" s="1292">
        <v>6453.3230000000003</v>
      </c>
      <c r="I42" s="1293">
        <v>671.50900000000001</v>
      </c>
      <c r="K42" s="1310"/>
      <c r="L42" s="1167"/>
      <c r="M42" s="1167"/>
      <c r="N42" s="1167"/>
      <c r="O42" s="1309"/>
      <c r="P42" s="917"/>
      <c r="Q42" s="917"/>
      <c r="R42" s="917"/>
      <c r="S42" s="1235"/>
    </row>
    <row r="43" spans="2:19" ht="15">
      <c r="B43" s="1284" t="s">
        <v>473</v>
      </c>
      <c r="C43" s="1285">
        <v>920.40099999999995</v>
      </c>
      <c r="D43" s="1286">
        <v>4010.7370000000001</v>
      </c>
      <c r="E43" s="1287">
        <v>2519.489</v>
      </c>
      <c r="F43" s="1278" t="s">
        <v>475</v>
      </c>
      <c r="G43" s="1279">
        <v>1398.4559999999999</v>
      </c>
      <c r="H43" s="1280">
        <v>5961.3689999999997</v>
      </c>
      <c r="I43" s="1281">
        <v>2739.0749999999998</v>
      </c>
      <c r="K43" s="1310"/>
      <c r="L43" s="1167"/>
      <c r="M43" s="1167"/>
      <c r="N43" s="1167"/>
      <c r="O43" s="1309"/>
      <c r="P43" s="917"/>
      <c r="Q43" s="917"/>
      <c r="R43" s="917"/>
      <c r="S43" s="1235"/>
    </row>
    <row r="44" spans="2:19" ht="15">
      <c r="B44" s="1278" t="s">
        <v>434</v>
      </c>
      <c r="C44" s="1279">
        <v>656.72</v>
      </c>
      <c r="D44" s="1280">
        <v>2856.7060000000001</v>
      </c>
      <c r="E44" s="1281">
        <v>662.71500000000003</v>
      </c>
      <c r="F44" s="1278" t="s">
        <v>469</v>
      </c>
      <c r="G44" s="1279">
        <v>1369.0319999999999</v>
      </c>
      <c r="H44" s="1280">
        <v>5918.299</v>
      </c>
      <c r="I44" s="1281">
        <v>577.93200000000002</v>
      </c>
      <c r="K44" s="1310"/>
      <c r="L44" s="1167"/>
      <c r="M44" s="1167"/>
      <c r="N44" s="1167"/>
      <c r="O44" s="1309"/>
      <c r="P44" s="917"/>
      <c r="Q44" s="917"/>
      <c r="R44" s="917"/>
      <c r="S44" s="1235"/>
    </row>
    <row r="45" spans="2:19" ht="15">
      <c r="B45" s="1290" t="s">
        <v>478</v>
      </c>
      <c r="C45" s="1291">
        <v>642.56899999999996</v>
      </c>
      <c r="D45" s="1292">
        <v>2804.194</v>
      </c>
      <c r="E45" s="1293">
        <v>509.51</v>
      </c>
      <c r="F45" s="1278" t="s">
        <v>479</v>
      </c>
      <c r="G45" s="1279">
        <v>1133.6410000000001</v>
      </c>
      <c r="H45" s="1280">
        <v>4836.9629999999997</v>
      </c>
      <c r="I45" s="1281">
        <v>534.79200000000003</v>
      </c>
      <c r="K45" s="1310"/>
      <c r="L45" s="1167"/>
      <c r="M45" s="1167"/>
      <c r="N45" s="1167"/>
      <c r="O45" s="1309"/>
      <c r="P45" s="917"/>
      <c r="Q45" s="917"/>
      <c r="R45" s="917"/>
      <c r="S45" s="1235"/>
    </row>
    <row r="46" spans="2:19" ht="15">
      <c r="B46" s="1278" t="s">
        <v>109</v>
      </c>
      <c r="C46" s="1279">
        <v>636.94000000000005</v>
      </c>
      <c r="D46" s="1280">
        <v>2778.1280000000002</v>
      </c>
      <c r="E46" s="1281">
        <v>294.30799999999999</v>
      </c>
      <c r="F46" s="1284" t="s">
        <v>128</v>
      </c>
      <c r="G46" s="1285">
        <v>1120.846</v>
      </c>
      <c r="H46" s="1286">
        <v>4788.7529999999997</v>
      </c>
      <c r="I46" s="1287">
        <v>707.31700000000001</v>
      </c>
      <c r="K46" s="1310"/>
      <c r="L46" s="1167"/>
      <c r="M46" s="1167"/>
      <c r="N46" s="1167"/>
      <c r="O46" s="1309"/>
      <c r="P46" s="917"/>
      <c r="Q46" s="917"/>
      <c r="R46" s="917"/>
      <c r="S46" s="1235"/>
    </row>
    <row r="47" spans="2:19" ht="15">
      <c r="B47" s="1278" t="s">
        <v>480</v>
      </c>
      <c r="C47" s="1279">
        <v>582.70699999999999</v>
      </c>
      <c r="D47" s="1280">
        <v>2548.8620000000001</v>
      </c>
      <c r="E47" s="1281">
        <v>480.56900000000002</v>
      </c>
      <c r="F47" s="1278" t="s">
        <v>481</v>
      </c>
      <c r="G47" s="1279">
        <v>959.23299999999995</v>
      </c>
      <c r="H47" s="1280">
        <v>4076.6120000000001</v>
      </c>
      <c r="I47" s="1281">
        <v>536.82500000000005</v>
      </c>
      <c r="K47" s="1310"/>
      <c r="L47" s="1167"/>
      <c r="M47" s="1167"/>
      <c r="N47" s="1167"/>
      <c r="O47" s="917"/>
      <c r="P47" s="917"/>
      <c r="Q47" s="917"/>
      <c r="R47" s="917"/>
      <c r="S47" s="1235"/>
    </row>
    <row r="48" spans="2:19" ht="15">
      <c r="B48" s="1278" t="s">
        <v>482</v>
      </c>
      <c r="C48" s="1279">
        <v>520.48099999999999</v>
      </c>
      <c r="D48" s="1280">
        <v>2268.09</v>
      </c>
      <c r="E48" s="1281">
        <v>1313.26</v>
      </c>
      <c r="F48" s="1290" t="s">
        <v>109</v>
      </c>
      <c r="G48" s="1291">
        <v>930.86500000000001</v>
      </c>
      <c r="H48" s="1292">
        <v>3969.422</v>
      </c>
      <c r="I48" s="1293">
        <v>419.62900000000002</v>
      </c>
      <c r="K48" s="1310"/>
      <c r="L48" s="1167"/>
      <c r="M48" s="1167"/>
      <c r="N48" s="1167"/>
      <c r="O48" s="1309"/>
      <c r="P48" s="917"/>
      <c r="Q48" s="917"/>
      <c r="R48" s="917"/>
      <c r="S48" s="1235"/>
    </row>
    <row r="49" spans="2:19" ht="15">
      <c r="B49" s="1284" t="s">
        <v>479</v>
      </c>
      <c r="C49" s="1285">
        <v>479.01</v>
      </c>
      <c r="D49" s="1286">
        <v>2081.9969999999998</v>
      </c>
      <c r="E49" s="1287">
        <v>220.20400000000001</v>
      </c>
      <c r="F49" s="1278" t="s">
        <v>138</v>
      </c>
      <c r="G49" s="1279">
        <v>875.21400000000006</v>
      </c>
      <c r="H49" s="1280">
        <v>3740.808</v>
      </c>
      <c r="I49" s="1281">
        <v>472.99400000000003</v>
      </c>
      <c r="K49" s="1310"/>
      <c r="L49" s="1167"/>
      <c r="M49" s="1167"/>
      <c r="N49" s="1167"/>
      <c r="O49" s="1309"/>
      <c r="P49" s="917"/>
      <c r="Q49" s="917"/>
      <c r="R49" s="917"/>
      <c r="S49" s="1235"/>
    </row>
    <row r="50" spans="2:19" ht="15">
      <c r="B50" s="1278" t="s">
        <v>483</v>
      </c>
      <c r="C50" s="1279">
        <v>403.84199999999998</v>
      </c>
      <c r="D50" s="1280">
        <v>1755.423</v>
      </c>
      <c r="E50" s="1281">
        <v>144.79499999999999</v>
      </c>
      <c r="F50" s="1278" t="s">
        <v>484</v>
      </c>
      <c r="G50" s="1279">
        <v>778.00900000000001</v>
      </c>
      <c r="H50" s="1280">
        <v>3319.0909999999999</v>
      </c>
      <c r="I50" s="1281">
        <v>542.596</v>
      </c>
      <c r="K50" s="1310"/>
      <c r="L50" s="1167"/>
      <c r="M50" s="1167"/>
      <c r="N50" s="1167"/>
      <c r="O50" s="1309"/>
      <c r="P50" s="917"/>
      <c r="Q50" s="917"/>
      <c r="R50" s="917"/>
      <c r="S50" s="1235"/>
    </row>
    <row r="51" spans="2:19" ht="15">
      <c r="B51" s="1290" t="s">
        <v>463</v>
      </c>
      <c r="C51" s="1291">
        <v>393.43299999999999</v>
      </c>
      <c r="D51" s="1292">
        <v>1703.768</v>
      </c>
      <c r="E51" s="1293">
        <v>355.62</v>
      </c>
      <c r="F51" s="1278" t="s">
        <v>463</v>
      </c>
      <c r="G51" s="1279">
        <v>606.21199999999999</v>
      </c>
      <c r="H51" s="1280">
        <v>2605.9</v>
      </c>
      <c r="I51" s="1281">
        <v>503.68</v>
      </c>
      <c r="K51" s="1310"/>
      <c r="L51" s="1167"/>
      <c r="M51" s="1167"/>
      <c r="N51" s="1167"/>
      <c r="O51" s="1309"/>
      <c r="P51" s="917"/>
      <c r="Q51" s="917"/>
      <c r="R51" s="917"/>
      <c r="S51" s="1235"/>
    </row>
    <row r="52" spans="2:19" ht="15">
      <c r="B52" s="1278" t="s">
        <v>474</v>
      </c>
      <c r="C52" s="1279">
        <v>358.39</v>
      </c>
      <c r="D52" s="1280">
        <v>1564.067</v>
      </c>
      <c r="E52" s="1281">
        <v>563.21699999999998</v>
      </c>
      <c r="F52" s="1284" t="s">
        <v>478</v>
      </c>
      <c r="G52" s="1285">
        <v>595.577</v>
      </c>
      <c r="H52" s="1286">
        <v>2561.3069999999998</v>
      </c>
      <c r="I52" s="1287">
        <v>469.57</v>
      </c>
      <c r="K52" s="1310"/>
      <c r="L52" s="1167"/>
      <c r="M52" s="1167"/>
      <c r="N52" s="1167"/>
      <c r="O52" s="917"/>
      <c r="P52" s="917"/>
      <c r="Q52" s="917"/>
      <c r="R52" s="917"/>
      <c r="S52" s="1235"/>
    </row>
    <row r="53" spans="2:19" ht="15">
      <c r="B53" s="1278" t="s">
        <v>485</v>
      </c>
      <c r="C53" s="1279">
        <v>276.18</v>
      </c>
      <c r="D53" s="1280">
        <v>1208.614</v>
      </c>
      <c r="E53" s="1281">
        <v>124.53100000000001</v>
      </c>
      <c r="F53" s="1278" t="s">
        <v>482</v>
      </c>
      <c r="G53" s="1279">
        <v>531.64400000000001</v>
      </c>
      <c r="H53" s="1280">
        <v>2260.2739999999999</v>
      </c>
      <c r="I53" s="1281">
        <v>1511.3</v>
      </c>
      <c r="K53" s="1310"/>
      <c r="L53" s="1167"/>
      <c r="M53" s="1167"/>
      <c r="N53" s="1167"/>
      <c r="O53" s="1309"/>
      <c r="P53" s="917"/>
      <c r="Q53" s="917"/>
      <c r="R53" s="917"/>
      <c r="S53" s="1235"/>
    </row>
    <row r="54" spans="2:19" ht="15">
      <c r="B54" s="1278" t="s">
        <v>118</v>
      </c>
      <c r="C54" s="1279">
        <v>269.93299999999999</v>
      </c>
      <c r="D54" s="1280">
        <v>1172.7049999999999</v>
      </c>
      <c r="E54" s="1281">
        <v>103.49299999999999</v>
      </c>
      <c r="F54" s="1290" t="s">
        <v>480</v>
      </c>
      <c r="G54" s="1291">
        <v>529.41200000000003</v>
      </c>
      <c r="H54" s="1292">
        <v>2254.442</v>
      </c>
      <c r="I54" s="1293">
        <v>445.57100000000003</v>
      </c>
      <c r="K54" s="1310"/>
      <c r="L54" s="1167"/>
      <c r="M54" s="1167"/>
      <c r="N54" s="1167"/>
      <c r="O54" s="1309"/>
      <c r="P54" s="917"/>
      <c r="Q54" s="917"/>
      <c r="R54" s="917"/>
      <c r="S54" s="1235"/>
    </row>
    <row r="55" spans="2:19" ht="15">
      <c r="B55" s="1284" t="s">
        <v>486</v>
      </c>
      <c r="C55" s="1285">
        <v>242.87</v>
      </c>
      <c r="D55" s="1286">
        <v>1057.153</v>
      </c>
      <c r="E55" s="1287">
        <v>91.995999999999995</v>
      </c>
      <c r="F55" s="1278" t="s">
        <v>118</v>
      </c>
      <c r="G55" s="1279">
        <v>262.70499999999998</v>
      </c>
      <c r="H55" s="1280">
        <v>1125.528</v>
      </c>
      <c r="I55" s="1281">
        <v>105.105</v>
      </c>
      <c r="K55" s="1310"/>
      <c r="L55" s="1167"/>
      <c r="M55" s="1167"/>
      <c r="N55" s="1167"/>
      <c r="O55" s="1309"/>
      <c r="P55" s="917"/>
      <c r="Q55" s="917"/>
      <c r="R55" s="917"/>
      <c r="S55" s="1235"/>
    </row>
    <row r="56" spans="2:19" ht="15">
      <c r="B56" s="1278" t="s">
        <v>481</v>
      </c>
      <c r="C56" s="1279">
        <v>211.072</v>
      </c>
      <c r="D56" s="1280">
        <v>919.07</v>
      </c>
      <c r="E56" s="1281">
        <v>156.41999999999999</v>
      </c>
      <c r="F56" s="1278" t="s">
        <v>483</v>
      </c>
      <c r="G56" s="1279">
        <v>253.357</v>
      </c>
      <c r="H56" s="1280">
        <v>1073.3800000000001</v>
      </c>
      <c r="I56" s="1281">
        <v>77.528000000000006</v>
      </c>
      <c r="K56" s="1310"/>
      <c r="L56" s="1167"/>
      <c r="M56" s="1167"/>
      <c r="N56" s="1167"/>
      <c r="O56" s="1309"/>
      <c r="P56" s="917"/>
      <c r="Q56" s="917"/>
      <c r="R56" s="917"/>
      <c r="S56" s="1235"/>
    </row>
    <row r="57" spans="2:19" ht="15">
      <c r="B57" s="1290" t="s">
        <v>487</v>
      </c>
      <c r="C57" s="1291">
        <v>168.941</v>
      </c>
      <c r="D57" s="1292">
        <v>735.625</v>
      </c>
      <c r="E57" s="1293">
        <v>265.19</v>
      </c>
      <c r="F57" s="1278" t="s">
        <v>488</v>
      </c>
      <c r="G57" s="1279">
        <v>235.607</v>
      </c>
      <c r="H57" s="1280">
        <v>1011.327</v>
      </c>
      <c r="I57" s="1281">
        <v>174.8</v>
      </c>
      <c r="K57" s="1310"/>
      <c r="L57" s="1167"/>
      <c r="M57" s="1167"/>
      <c r="N57" s="1167"/>
      <c r="O57" s="917"/>
      <c r="P57" s="917"/>
      <c r="Q57" s="917"/>
      <c r="R57" s="917"/>
      <c r="S57" s="1235"/>
    </row>
    <row r="58" spans="2:19" ht="15">
      <c r="B58" s="1278" t="s">
        <v>489</v>
      </c>
      <c r="C58" s="1279">
        <v>149.48500000000001</v>
      </c>
      <c r="D58" s="1280">
        <v>652.60799999999995</v>
      </c>
      <c r="E58" s="1281">
        <v>99.644999999999996</v>
      </c>
      <c r="F58" s="1284" t="s">
        <v>490</v>
      </c>
      <c r="G58" s="1285">
        <v>189.16399999999999</v>
      </c>
      <c r="H58" s="1286">
        <v>810.63800000000003</v>
      </c>
      <c r="I58" s="1287">
        <v>110.73</v>
      </c>
      <c r="K58" s="1310"/>
      <c r="L58" s="1167"/>
      <c r="M58" s="1167"/>
      <c r="N58" s="1167"/>
      <c r="O58" s="1309"/>
      <c r="P58" s="917"/>
      <c r="Q58" s="917"/>
      <c r="R58" s="917"/>
      <c r="S58" s="1235"/>
    </row>
    <row r="59" spans="2:19" ht="15">
      <c r="B59" s="1278" t="s">
        <v>491</v>
      </c>
      <c r="C59" s="1279">
        <v>146.446</v>
      </c>
      <c r="D59" s="1280">
        <v>642.45899999999995</v>
      </c>
      <c r="E59" s="1281">
        <v>58.454999999999998</v>
      </c>
      <c r="F59" s="1278" t="s">
        <v>486</v>
      </c>
      <c r="G59" s="1279">
        <v>162.05699999999999</v>
      </c>
      <c r="H59" s="1280">
        <v>699.25199999999995</v>
      </c>
      <c r="I59" s="1281">
        <v>47.881</v>
      </c>
      <c r="K59" s="1310"/>
      <c r="L59" s="1167"/>
      <c r="M59" s="1167"/>
      <c r="N59" s="1167"/>
      <c r="O59" s="1309"/>
      <c r="P59" s="917"/>
      <c r="Q59" s="917"/>
      <c r="R59" s="917"/>
      <c r="S59" s="1235"/>
    </row>
    <row r="60" spans="2:19" ht="15">
      <c r="B60" s="1278" t="s">
        <v>490</v>
      </c>
      <c r="C60" s="1279">
        <v>91.593999999999994</v>
      </c>
      <c r="D60" s="1280">
        <v>393.84100000000001</v>
      </c>
      <c r="E60" s="1281">
        <v>108.175</v>
      </c>
      <c r="F60" s="1290" t="s">
        <v>492</v>
      </c>
      <c r="G60" s="1291">
        <v>141.15</v>
      </c>
      <c r="H60" s="1292">
        <v>599.23199999999997</v>
      </c>
      <c r="I60" s="1293">
        <v>50</v>
      </c>
      <c r="K60" s="1310"/>
      <c r="L60" s="1167"/>
      <c r="M60" s="1167"/>
      <c r="N60" s="1167"/>
      <c r="O60" s="1309"/>
      <c r="P60" s="917"/>
      <c r="Q60" s="917"/>
      <c r="R60" s="917"/>
      <c r="S60" s="1235"/>
    </row>
    <row r="61" spans="2:19" ht="15">
      <c r="B61" s="1284" t="s">
        <v>493</v>
      </c>
      <c r="C61" s="1285">
        <v>74.134</v>
      </c>
      <c r="D61" s="1286">
        <v>319.02699999999999</v>
      </c>
      <c r="E61" s="1287">
        <v>24.760999999999999</v>
      </c>
      <c r="F61" s="1278" t="s">
        <v>485</v>
      </c>
      <c r="G61" s="1279">
        <v>107.226</v>
      </c>
      <c r="H61" s="1280">
        <v>455.089</v>
      </c>
      <c r="I61" s="1281">
        <v>42.55</v>
      </c>
      <c r="K61" s="1310"/>
      <c r="L61" s="1167"/>
      <c r="M61" s="1167"/>
      <c r="N61" s="1167"/>
      <c r="O61" s="1235"/>
      <c r="P61" s="1235"/>
      <c r="Q61" s="1235"/>
      <c r="R61" s="1235"/>
      <c r="S61" s="1235"/>
    </row>
    <row r="62" spans="2:19" ht="15">
      <c r="B62" s="1278" t="s">
        <v>488</v>
      </c>
      <c r="C62" s="1279">
        <v>72.534000000000006</v>
      </c>
      <c r="D62" s="1280">
        <v>314.12099999999998</v>
      </c>
      <c r="E62" s="1281">
        <v>75</v>
      </c>
      <c r="F62" s="1278" t="s">
        <v>494</v>
      </c>
      <c r="G62" s="1279">
        <v>106.529</v>
      </c>
      <c r="H62" s="1280">
        <v>459.791</v>
      </c>
      <c r="I62" s="1281">
        <v>99.79</v>
      </c>
      <c r="K62" s="1310"/>
      <c r="L62" s="1167"/>
      <c r="M62" s="1167"/>
      <c r="N62" s="1167"/>
      <c r="O62" s="1235"/>
    </row>
    <row r="63" spans="2:19" ht="15">
      <c r="B63" s="1290" t="s">
        <v>117</v>
      </c>
      <c r="C63" s="1291">
        <v>61.390999999999998</v>
      </c>
      <c r="D63" s="1292">
        <v>268.72899999999998</v>
      </c>
      <c r="E63" s="1293">
        <v>42.271999999999998</v>
      </c>
      <c r="F63" s="1278" t="s">
        <v>495</v>
      </c>
      <c r="G63" s="1279">
        <v>76.165999999999997</v>
      </c>
      <c r="H63" s="1280">
        <v>325.738</v>
      </c>
      <c r="I63" s="1281">
        <v>25.849</v>
      </c>
      <c r="K63" s="1310"/>
      <c r="L63" s="1167"/>
      <c r="M63" s="1167"/>
      <c r="N63" s="1167"/>
      <c r="O63" s="1235"/>
    </row>
    <row r="64" spans="2:19" ht="15">
      <c r="B64" s="1278" t="s">
        <v>496</v>
      </c>
      <c r="C64" s="1279">
        <v>58.357999999999997</v>
      </c>
      <c r="D64" s="1280">
        <v>247.786</v>
      </c>
      <c r="E64" s="1281">
        <v>24.998000000000001</v>
      </c>
      <c r="F64" s="1284" t="s">
        <v>497</v>
      </c>
      <c r="G64" s="1285">
        <v>58.064</v>
      </c>
      <c r="H64" s="1286">
        <v>244.25200000000001</v>
      </c>
      <c r="I64" s="1287">
        <v>19.318999999999999</v>
      </c>
      <c r="K64" s="1310"/>
      <c r="L64" s="1167"/>
      <c r="M64" s="1167"/>
      <c r="N64" s="1167"/>
      <c r="O64" s="1235"/>
    </row>
    <row r="65" spans="2:15" ht="15">
      <c r="B65" s="1278" t="s">
        <v>498</v>
      </c>
      <c r="C65" s="1279">
        <v>56.228999999999999</v>
      </c>
      <c r="D65" s="1280">
        <v>242.43799999999999</v>
      </c>
      <c r="E65" s="1281">
        <v>23.966000000000001</v>
      </c>
      <c r="F65" s="1278" t="s">
        <v>499</v>
      </c>
      <c r="G65" s="1279">
        <v>57.072000000000003</v>
      </c>
      <c r="H65" s="1280">
        <v>242.84200000000001</v>
      </c>
      <c r="I65" s="1281">
        <v>50</v>
      </c>
      <c r="K65" s="1310"/>
      <c r="L65" s="1167"/>
      <c r="M65" s="1167"/>
      <c r="N65" s="1167"/>
      <c r="O65" s="1235"/>
    </row>
    <row r="66" spans="2:15" ht="15">
      <c r="B66" s="1278" t="s">
        <v>500</v>
      </c>
      <c r="C66" s="1279">
        <v>55.207000000000001</v>
      </c>
      <c r="D66" s="1280">
        <v>240.07599999999999</v>
      </c>
      <c r="E66" s="1281">
        <v>33.725999999999999</v>
      </c>
      <c r="F66" s="1290" t="s">
        <v>487</v>
      </c>
      <c r="G66" s="1291">
        <v>54.289000000000001</v>
      </c>
      <c r="H66" s="1292">
        <v>228.67400000000001</v>
      </c>
      <c r="I66" s="1293">
        <v>78.16</v>
      </c>
      <c r="K66" s="1310"/>
      <c r="L66" s="1167"/>
      <c r="M66" s="1167"/>
      <c r="N66" s="1167"/>
      <c r="O66" s="1235"/>
    </row>
    <row r="67" spans="2:15" ht="15">
      <c r="B67" s="1284" t="s">
        <v>497</v>
      </c>
      <c r="C67" s="1285">
        <v>53.314999999999998</v>
      </c>
      <c r="D67" s="1286">
        <v>233.14400000000001</v>
      </c>
      <c r="E67" s="1287">
        <v>21.06</v>
      </c>
      <c r="F67" s="1284" t="s">
        <v>501</v>
      </c>
      <c r="G67" s="1285">
        <v>51.165999999999997</v>
      </c>
      <c r="H67" s="1286">
        <v>216.39699999999999</v>
      </c>
      <c r="I67" s="1287">
        <v>21.414000000000001</v>
      </c>
      <c r="K67" s="1310"/>
      <c r="L67" s="1167"/>
      <c r="M67" s="1167"/>
      <c r="N67" s="1167"/>
      <c r="O67" s="1235"/>
    </row>
    <row r="68" spans="2:15" ht="15">
      <c r="B68" s="1278" t="s">
        <v>502</v>
      </c>
      <c r="C68" s="1279">
        <v>28.202000000000002</v>
      </c>
      <c r="D68" s="1280">
        <v>121.43600000000001</v>
      </c>
      <c r="E68" s="1281">
        <v>39.744999999999997</v>
      </c>
      <c r="F68" s="1278" t="s">
        <v>503</v>
      </c>
      <c r="G68" s="1279">
        <v>38.03</v>
      </c>
      <c r="H68" s="1280">
        <v>161.40899999999999</v>
      </c>
      <c r="I68" s="1281">
        <v>20.015999999999998</v>
      </c>
      <c r="K68" s="1310"/>
      <c r="L68" s="1167"/>
      <c r="M68" s="1167"/>
      <c r="N68" s="1167"/>
      <c r="O68" s="1235"/>
    </row>
    <row r="69" spans="2:15" ht="15">
      <c r="B69" s="1290" t="s">
        <v>132</v>
      </c>
      <c r="C69" s="1291">
        <v>26.341000000000001</v>
      </c>
      <c r="D69" s="1292">
        <v>114.39</v>
      </c>
      <c r="E69" s="1293">
        <v>6.6829999999999998</v>
      </c>
      <c r="F69" s="1290" t="s">
        <v>132</v>
      </c>
      <c r="G69" s="1291">
        <v>24.077999999999999</v>
      </c>
      <c r="H69" s="1292">
        <v>102.67400000000001</v>
      </c>
      <c r="I69" s="1293">
        <v>24.931000000000001</v>
      </c>
      <c r="K69" s="1310"/>
      <c r="L69" s="1167"/>
      <c r="M69" s="1167"/>
      <c r="N69" s="1167"/>
      <c r="O69" s="1235"/>
    </row>
    <row r="70" spans="2:15" ht="15">
      <c r="B70" s="1278" t="s">
        <v>484</v>
      </c>
      <c r="C70" s="1279">
        <v>25.120999999999999</v>
      </c>
      <c r="D70" s="1280">
        <v>110.122</v>
      </c>
      <c r="E70" s="1281">
        <v>13.675000000000001</v>
      </c>
      <c r="F70" s="1278" t="s">
        <v>504</v>
      </c>
      <c r="G70" s="1279">
        <v>21.93</v>
      </c>
      <c r="H70" s="1280">
        <v>92.747</v>
      </c>
      <c r="I70" s="1281">
        <v>24.92</v>
      </c>
      <c r="K70" s="1310"/>
      <c r="L70" s="1167"/>
      <c r="M70" s="1167"/>
      <c r="N70" s="1167"/>
      <c r="O70" s="1235"/>
    </row>
    <row r="71" spans="2:15" ht="15">
      <c r="B71" s="1278" t="s">
        <v>505</v>
      </c>
      <c r="C71" s="1279">
        <v>18.292000000000002</v>
      </c>
      <c r="D71" s="1280">
        <v>79.789000000000001</v>
      </c>
      <c r="E71" s="1281">
        <v>45.02</v>
      </c>
      <c r="F71" s="1278" t="s">
        <v>489</v>
      </c>
      <c r="G71" s="1279">
        <v>20.86</v>
      </c>
      <c r="H71" s="1280">
        <v>91.168999999999997</v>
      </c>
      <c r="I71" s="1281">
        <v>24</v>
      </c>
      <c r="K71" s="1310"/>
      <c r="L71" s="1167"/>
      <c r="M71" s="1167"/>
      <c r="N71" s="1167"/>
      <c r="O71" s="1235"/>
    </row>
    <row r="72" spans="2:15" ht="15">
      <c r="B72" s="1278" t="s">
        <v>494</v>
      </c>
      <c r="C72" s="1279">
        <v>16.248999999999999</v>
      </c>
      <c r="D72" s="1280">
        <v>69.878</v>
      </c>
      <c r="E72" s="1281">
        <v>25</v>
      </c>
      <c r="F72" s="1278" t="s">
        <v>505</v>
      </c>
      <c r="G72" s="1279">
        <v>17.027999999999999</v>
      </c>
      <c r="H72" s="1280">
        <v>75.228999999999999</v>
      </c>
      <c r="I72" s="1281">
        <v>24.82</v>
      </c>
      <c r="K72" s="1310"/>
      <c r="L72" s="1167"/>
      <c r="M72" s="1167"/>
      <c r="N72" s="1167"/>
      <c r="O72" s="1235"/>
    </row>
    <row r="73" spans="2:15" ht="15">
      <c r="B73" s="1284" t="s">
        <v>506</v>
      </c>
      <c r="C73" s="1285">
        <v>4.7649999999999997</v>
      </c>
      <c r="D73" s="1286">
        <v>21.283000000000001</v>
      </c>
      <c r="E73" s="1287">
        <v>5.2</v>
      </c>
      <c r="F73" s="1284" t="s">
        <v>435</v>
      </c>
      <c r="G73" s="1285">
        <v>4.444</v>
      </c>
      <c r="H73" s="1286">
        <v>18.786999999999999</v>
      </c>
      <c r="I73" s="1287">
        <v>0.57499999999999996</v>
      </c>
      <c r="K73" s="1310"/>
      <c r="L73" s="1167"/>
      <c r="M73" s="1167"/>
      <c r="N73" s="1167"/>
      <c r="O73" s="1235"/>
    </row>
    <row r="74" spans="2:15" ht="15">
      <c r="B74" s="1278" t="s">
        <v>435</v>
      </c>
      <c r="C74" s="1279">
        <v>4.4820000000000002</v>
      </c>
      <c r="D74" s="1280">
        <v>19.658999999999999</v>
      </c>
      <c r="E74" s="1281">
        <v>0.86499999999999999</v>
      </c>
      <c r="F74" s="1278" t="s">
        <v>507</v>
      </c>
      <c r="G74" s="1279">
        <v>3.7389999999999999</v>
      </c>
      <c r="H74" s="1280">
        <v>15.994999999999999</v>
      </c>
      <c r="I74" s="1281">
        <v>0.54600000000000004</v>
      </c>
      <c r="K74" s="1310"/>
      <c r="L74" s="1167"/>
      <c r="M74" s="1167"/>
      <c r="N74" s="1167"/>
      <c r="O74" s="1235"/>
    </row>
    <row r="75" spans="2:15" ht="15">
      <c r="B75" s="1290" t="s">
        <v>507</v>
      </c>
      <c r="C75" s="1291">
        <v>3.0670000000000002</v>
      </c>
      <c r="D75" s="1292">
        <v>13.218999999999999</v>
      </c>
      <c r="E75" s="1293">
        <v>0.51200000000000001</v>
      </c>
      <c r="F75" s="1290" t="s">
        <v>508</v>
      </c>
      <c r="G75" s="1291">
        <v>2.3290000000000002</v>
      </c>
      <c r="H75" s="1292">
        <v>9.9600000000000009</v>
      </c>
      <c r="I75" s="1293">
        <v>0.89900000000000002</v>
      </c>
      <c r="K75" s="1310"/>
      <c r="L75" s="1167"/>
      <c r="M75" s="1167"/>
      <c r="N75" s="1167"/>
      <c r="O75" s="1235"/>
    </row>
    <row r="76" spans="2:15" ht="15">
      <c r="B76" s="1278" t="s">
        <v>114</v>
      </c>
      <c r="C76" s="1279">
        <v>3.044</v>
      </c>
      <c r="D76" s="1280">
        <v>13.202999999999999</v>
      </c>
      <c r="E76" s="1281">
        <v>0.66300000000000003</v>
      </c>
      <c r="F76" s="1278" t="s">
        <v>114</v>
      </c>
      <c r="G76" s="1279">
        <v>1.974</v>
      </c>
      <c r="H76" s="1280">
        <v>8.3249999999999993</v>
      </c>
      <c r="I76" s="1281">
        <v>1.3480000000000001</v>
      </c>
      <c r="K76" s="1310"/>
      <c r="L76" s="1167"/>
      <c r="M76" s="1167"/>
      <c r="N76" s="1167"/>
      <c r="O76" s="1235"/>
    </row>
    <row r="77" spans="2:15" ht="15">
      <c r="B77" s="1278" t="s">
        <v>462</v>
      </c>
      <c r="C77" s="1279">
        <v>2.113</v>
      </c>
      <c r="D77" s="1280">
        <v>9.2170000000000005</v>
      </c>
      <c r="E77" s="1281">
        <v>0.63700000000000001</v>
      </c>
      <c r="F77" s="1278" t="s">
        <v>462</v>
      </c>
      <c r="G77" s="1279">
        <v>1.905</v>
      </c>
      <c r="H77" s="1280">
        <v>8.1270000000000007</v>
      </c>
      <c r="I77" s="1281">
        <v>0.57299999999999995</v>
      </c>
      <c r="K77" s="1310"/>
      <c r="L77" s="1167"/>
      <c r="M77" s="1167"/>
      <c r="N77" s="1167"/>
      <c r="O77" s="1235"/>
    </row>
    <row r="78" spans="2:15" ht="15.75" thickBot="1">
      <c r="B78" s="1311" t="s">
        <v>509</v>
      </c>
      <c r="C78" s="1312">
        <v>3.7999999999999999E-2</v>
      </c>
      <c r="D78" s="1313">
        <v>0.16</v>
      </c>
      <c r="E78" s="1314">
        <v>2.1999999999999999E-2</v>
      </c>
      <c r="F78" s="1311" t="s">
        <v>509</v>
      </c>
      <c r="G78" s="1312">
        <v>6.8000000000000005E-2</v>
      </c>
      <c r="H78" s="1313">
        <v>0.28899999999999998</v>
      </c>
      <c r="I78" s="1314">
        <v>4.2000000000000003E-2</v>
      </c>
      <c r="K78" s="1310"/>
      <c r="L78" s="1167"/>
      <c r="M78" s="1167"/>
      <c r="N78" s="1167"/>
      <c r="O78" s="1235"/>
    </row>
    <row r="79" spans="2:15" ht="15">
      <c r="B79" s="588" t="s">
        <v>471</v>
      </c>
      <c r="C79" s="589"/>
      <c r="D79" s="589"/>
      <c r="E79" s="589"/>
      <c r="G79" s="589"/>
      <c r="H79" s="589"/>
      <c r="I79" s="589"/>
      <c r="K79" s="1310"/>
      <c r="L79" s="1167"/>
      <c r="M79" s="1167"/>
      <c r="N79" s="1167"/>
      <c r="O79" s="1235"/>
    </row>
    <row r="80" spans="2:15">
      <c r="O80" s="1235"/>
    </row>
    <row r="81" spans="3:15">
      <c r="C81" s="589"/>
      <c r="D81" s="589"/>
      <c r="E81" s="589"/>
      <c r="G81" s="589"/>
      <c r="H81" s="589"/>
      <c r="I81" s="589"/>
      <c r="O81" s="1235"/>
    </row>
    <row r="82" spans="3:15">
      <c r="O82" s="1235"/>
    </row>
    <row r="83" spans="3:15">
      <c r="O83" s="1235"/>
    </row>
    <row r="84" spans="3:15">
      <c r="O84" s="1235"/>
    </row>
    <row r="85" spans="3:15">
      <c r="O85" s="1235"/>
    </row>
    <row r="86" spans="3:15">
      <c r="O86" s="1235"/>
    </row>
    <row r="87" spans="3:15">
      <c r="O87" s="1235"/>
    </row>
    <row r="88" spans="3:15">
      <c r="O88" s="1235"/>
    </row>
    <row r="89" spans="3:15">
      <c r="O89" s="1235"/>
    </row>
    <row r="90" spans="3:15">
      <c r="O90" s="1235"/>
    </row>
    <row r="91" spans="3:15">
      <c r="O91" s="1235"/>
    </row>
    <row r="92" spans="3:15">
      <c r="O92" s="1235"/>
    </row>
    <row r="93" spans="3:15">
      <c r="O93" s="1235"/>
    </row>
    <row r="94" spans="3:15">
      <c r="O94" s="1235"/>
    </row>
    <row r="95" spans="3:15">
      <c r="O95" s="1235"/>
    </row>
    <row r="96" spans="3:15">
      <c r="O96" s="1235"/>
    </row>
    <row r="97" spans="15:15">
      <c r="O97" s="1235"/>
    </row>
    <row r="98" spans="15:15">
      <c r="O98" s="1235"/>
    </row>
    <row r="99" spans="15:15">
      <c r="O99" s="1235"/>
    </row>
    <row r="100" spans="15:15">
      <c r="O100" s="1235"/>
    </row>
    <row r="101" spans="15:15">
      <c r="O101" s="1235"/>
    </row>
    <row r="102" spans="15:15">
      <c r="O102" s="1235"/>
    </row>
    <row r="103" spans="15:15">
      <c r="O103" s="1235"/>
    </row>
    <row r="104" spans="15:15">
      <c r="O104" s="1235"/>
    </row>
    <row r="105" spans="15:15">
      <c r="O105" s="1235"/>
    </row>
    <row r="106" spans="15:15">
      <c r="O106" s="1235"/>
    </row>
    <row r="107" spans="15:15">
      <c r="O107" s="12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4" zoomScaleNormal="100" workbookViewId="0">
      <selection activeCell="N14" sqref="N12:N14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553</v>
      </c>
      <c r="B5" s="362"/>
      <c r="C5" s="362"/>
      <c r="H5" s="362" t="s">
        <v>448</v>
      </c>
      <c r="I5" s="362"/>
      <c r="J5" s="362"/>
      <c r="O5" s="362" t="s">
        <v>536</v>
      </c>
      <c r="P5" s="362"/>
      <c r="Q5" s="362"/>
      <c r="W5" s="362" t="s">
        <v>537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3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8" t="s">
        <v>265</v>
      </c>
      <c r="AF7" s="1781" t="s">
        <v>266</v>
      </c>
      <c r="AG7" s="1781" t="s">
        <v>266</v>
      </c>
      <c r="AL7" s="1778" t="s">
        <v>265</v>
      </c>
      <c r="AM7" s="1781" t="s">
        <v>266</v>
      </c>
      <c r="AN7" s="1781" t="s">
        <v>266</v>
      </c>
      <c r="AO7" s="342"/>
      <c r="AP7" s="1771" t="s">
        <v>265</v>
      </c>
      <c r="AQ7" s="1774" t="s">
        <v>266</v>
      </c>
      <c r="AR7"/>
    </row>
    <row r="8" spans="1:46" ht="15" customHeight="1">
      <c r="A8" s="1604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79"/>
      <c r="AF8" s="1782"/>
      <c r="AG8" s="1782"/>
      <c r="AL8" s="1779"/>
      <c r="AM8" s="1782"/>
      <c r="AN8" s="1782"/>
      <c r="AP8" s="1772"/>
      <c r="AQ8" s="1775"/>
      <c r="AR8"/>
    </row>
    <row r="9" spans="1:46" ht="15" customHeight="1">
      <c r="A9" s="1604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69" t="s">
        <v>326</v>
      </c>
      <c r="Z9"/>
      <c r="AE9" s="1779"/>
      <c r="AF9" s="1783" t="s">
        <v>267</v>
      </c>
      <c r="AG9" s="1769" t="s">
        <v>326</v>
      </c>
      <c r="AI9" s="553"/>
      <c r="AJ9" s="553"/>
      <c r="AL9" s="1779"/>
      <c r="AM9" s="1783" t="s">
        <v>267</v>
      </c>
      <c r="AN9" s="1769" t="s">
        <v>326</v>
      </c>
      <c r="AP9" s="1772"/>
      <c r="AQ9" s="1776" t="s">
        <v>267</v>
      </c>
      <c r="AR9"/>
    </row>
    <row r="10" spans="1:46" ht="15" customHeight="1">
      <c r="A10" s="1605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70"/>
      <c r="Z10"/>
      <c r="AE10" s="1780"/>
      <c r="AF10" s="1784"/>
      <c r="AG10" s="1770"/>
      <c r="AI10" s="552"/>
      <c r="AJ10" s="552"/>
      <c r="AL10" s="1780"/>
      <c r="AM10" s="1784"/>
      <c r="AN10" s="1770"/>
      <c r="AP10" s="1773"/>
      <c r="AQ10" s="1777"/>
      <c r="AR10"/>
    </row>
    <row r="11" spans="1:46" ht="15" customHeight="1">
      <c r="A11" s="1604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666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6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667">
        <v>1777837</v>
      </c>
      <c r="C15" s="979"/>
      <c r="D15" s="535">
        <f t="shared" ref="D15:D42" si="5">((B15-I15)/I15)*100</f>
        <v>5.7655228704705683</v>
      </c>
      <c r="E15" s="535">
        <f t="shared" ref="E15:E42" si="6">((C15-J15)/J15)*100</f>
        <v>-100</v>
      </c>
      <c r="H15" s="365" t="s">
        <v>232</v>
      </c>
      <c r="I15" s="1466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6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6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6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6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6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6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7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7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6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6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6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6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6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6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6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6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6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6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554</v>
      </c>
      <c r="B27" s="350">
        <f>SUM(B14:B25)</f>
        <v>3755823</v>
      </c>
      <c r="C27" s="538"/>
      <c r="D27" s="535"/>
      <c r="E27" s="535"/>
      <c r="H27" s="367" t="s">
        <v>449</v>
      </c>
      <c r="I27" s="350">
        <f>SUM(I14:I25)</f>
        <v>22676105</v>
      </c>
      <c r="J27" s="538"/>
      <c r="K27" s="535"/>
      <c r="L27" s="535"/>
      <c r="O27" s="367" t="s">
        <v>370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668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6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667">
        <v>167507348</v>
      </c>
      <c r="C32" s="979"/>
      <c r="D32" s="535">
        <f t="shared" si="5"/>
        <v>7.0192474394196678</v>
      </c>
      <c r="E32" s="535">
        <f t="shared" si="6"/>
        <v>-100</v>
      </c>
      <c r="H32" s="369" t="s">
        <v>232</v>
      </c>
      <c r="I32" s="1466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7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7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6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6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6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6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6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6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6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6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8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8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8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8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8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8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8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8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554</v>
      </c>
      <c r="B44" s="358">
        <f>SUM(B31:B42)</f>
        <v>356960257</v>
      </c>
      <c r="C44" s="542"/>
      <c r="D44" s="535"/>
      <c r="H44" s="367" t="s">
        <v>449</v>
      </c>
      <c r="I44" s="358">
        <f>SUM(I31:I42)</f>
        <v>2084554277</v>
      </c>
      <c r="J44" s="542"/>
      <c r="K44" s="535"/>
      <c r="O44" s="367" t="s">
        <v>370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3" zoomScale="75" zoomScaleNormal="75" workbookViewId="0">
      <selection activeCell="AD47" sqref="AD47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>
        <v>6571.634</v>
      </c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01.04.2019 - 07.04.2019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5" t="s">
        <v>191</v>
      </c>
      <c r="C6" s="1786"/>
      <c r="D6" s="1786"/>
      <c r="E6" s="1786"/>
      <c r="F6" s="1786"/>
      <c r="G6" s="1787"/>
    </row>
    <row r="7" spans="2:8" ht="24.95" customHeight="1" thickBot="1">
      <c r="B7" s="1788" t="s">
        <v>221</v>
      </c>
      <c r="C7" s="1789"/>
      <c r="D7" s="1789"/>
      <c r="E7" s="1789"/>
      <c r="F7" s="1789"/>
      <c r="G7" s="1790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91" t="s">
        <v>257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1"/>
      <c r="S1" s="1791"/>
      <c r="T1" s="1791"/>
      <c r="U1" s="1791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T59" sqref="ET59"/>
    </sheetView>
  </sheetViews>
  <sheetFormatPr defaultColWidth="8.7109375" defaultRowHeight="12.75"/>
  <cols>
    <col min="1" max="1" width="8.7109375" style="1495"/>
    <col min="2" max="2" width="15.7109375" style="1495" customWidth="1"/>
    <col min="3" max="3" width="16.5703125" style="1495" customWidth="1"/>
    <col min="4" max="4" width="10.85546875" style="1495" bestFit="1" customWidth="1"/>
    <col min="5" max="15" width="8.85546875" style="1495" bestFit="1" customWidth="1"/>
    <col min="16" max="16" width="8.7109375" style="1495"/>
    <col min="17" max="17" width="15.140625" style="1495" customWidth="1"/>
    <col min="18" max="18" width="18.85546875" style="1495" customWidth="1"/>
    <col min="19" max="23" width="8.85546875" style="1495" bestFit="1" customWidth="1"/>
    <col min="24" max="24" width="9.7109375" style="1495" bestFit="1" customWidth="1"/>
    <col min="25" max="29" width="8.7109375" style="1495"/>
    <col min="30" max="30" width="11.28515625" style="1495" customWidth="1"/>
    <col min="31" max="32" width="8.7109375" style="1495"/>
    <col min="33" max="33" width="14.140625" style="1495" customWidth="1"/>
    <col min="34" max="34" width="13.5703125" style="1495" customWidth="1"/>
    <col min="35" max="35" width="9.7109375" style="1495" customWidth="1"/>
    <col min="36" max="36" width="9.140625" style="1495" customWidth="1"/>
    <col min="37" max="37" width="8.42578125" style="1495" customWidth="1"/>
    <col min="38" max="38" width="8.5703125" style="1495" customWidth="1"/>
    <col min="39" max="39" width="9.85546875" style="1495" customWidth="1"/>
    <col min="40" max="40" width="7.7109375" style="1495" customWidth="1"/>
    <col min="41" max="41" width="9.42578125" style="1495" customWidth="1"/>
    <col min="42" max="42" width="7.85546875" style="1495" customWidth="1"/>
    <col min="43" max="43" width="8.5703125" style="1495" customWidth="1"/>
    <col min="44" max="44" width="9" style="1495" customWidth="1"/>
    <col min="45" max="45" width="8.42578125" style="1495" customWidth="1"/>
    <col min="46" max="46" width="10.140625" style="1495" customWidth="1"/>
    <col min="47" max="47" width="8.7109375" style="1495"/>
    <col min="48" max="48" width="13.140625" style="1495" customWidth="1"/>
    <col min="49" max="49" width="14.140625" style="1495" customWidth="1"/>
    <col min="50" max="50" width="10" style="1495" customWidth="1"/>
    <col min="51" max="62" width="8.7109375" style="1495"/>
    <col min="63" max="63" width="14.5703125" style="1495" customWidth="1"/>
    <col min="64" max="64" width="12.5703125" style="1495" customWidth="1"/>
    <col min="65" max="77" width="8.7109375" style="1495"/>
    <col min="78" max="78" width="19" style="1495" customWidth="1"/>
    <col min="79" max="79" width="14.140625" style="1495" customWidth="1"/>
    <col min="80" max="90" width="8.7109375" style="1495"/>
    <col min="91" max="91" width="11.5703125" style="1495" customWidth="1"/>
    <col min="92" max="92" width="8.7109375" style="1495"/>
    <col min="93" max="93" width="17.7109375" style="1495" customWidth="1"/>
    <col min="94" max="94" width="15" style="1495" customWidth="1"/>
    <col min="95" max="95" width="9.7109375" style="1495" customWidth="1"/>
    <col min="96" max="96" width="9" style="1495" customWidth="1"/>
    <col min="97" max="98" width="9.7109375" style="1495" customWidth="1"/>
    <col min="99" max="99" width="8.7109375" style="1495" customWidth="1"/>
    <col min="100" max="103" width="9.7109375" style="1495" customWidth="1"/>
    <col min="104" max="104" width="11.28515625" style="1495" customWidth="1"/>
    <col min="105" max="106" width="9.7109375" style="1495" customWidth="1"/>
    <col min="107" max="108" width="8.7109375" style="1495"/>
    <col min="109" max="109" width="13.42578125" style="1495" customWidth="1"/>
    <col min="110" max="110" width="16" style="1495" customWidth="1"/>
    <col min="111" max="122" width="10.85546875" style="1495" customWidth="1"/>
    <col min="123" max="124" width="8.7109375" style="1495"/>
    <col min="125" max="125" width="18.85546875" style="1495" customWidth="1"/>
    <col min="126" max="126" width="13.5703125" style="1495" customWidth="1"/>
    <col min="127" max="138" width="11.7109375" style="1495" customWidth="1"/>
    <col min="139" max="139" width="8.7109375" style="1495"/>
    <col min="140" max="140" width="12.42578125" style="1495" customWidth="1"/>
    <col min="141" max="141" width="13.7109375" style="1495" customWidth="1"/>
    <col min="142" max="153" width="13.85546875" style="1495" customWidth="1"/>
    <col min="154" max="16384" width="8.7109375" style="1495"/>
  </cols>
  <sheetData>
    <row r="5" spans="2:153" ht="15.75">
      <c r="B5" s="1596" t="s">
        <v>355</v>
      </c>
      <c r="C5" s="1597"/>
      <c r="D5" s="1598"/>
      <c r="Q5" s="1596" t="s">
        <v>356</v>
      </c>
      <c r="R5" s="1597"/>
      <c r="S5" s="1598"/>
      <c r="AG5" s="1599" t="s">
        <v>445</v>
      </c>
      <c r="AH5" s="1599"/>
      <c r="AI5" s="1599"/>
      <c r="AJ5" s="1496"/>
      <c r="AV5" s="1599" t="s">
        <v>444</v>
      </c>
      <c r="AW5" s="1599"/>
      <c r="AX5" s="1599"/>
      <c r="AY5" s="1496"/>
      <c r="BK5" s="1599" t="s">
        <v>443</v>
      </c>
      <c r="BL5" s="1599"/>
      <c r="BM5" s="1599"/>
      <c r="BN5" s="1496"/>
      <c r="BZ5" s="1599" t="s">
        <v>442</v>
      </c>
      <c r="CA5" s="1599"/>
      <c r="CB5" s="1599"/>
      <c r="CC5" s="1496"/>
      <c r="CO5" s="1599" t="s">
        <v>441</v>
      </c>
      <c r="CP5" s="1599"/>
      <c r="CQ5" s="1599"/>
      <c r="CR5" s="1598"/>
      <c r="DE5" s="1599" t="s">
        <v>440</v>
      </c>
      <c r="DF5" s="1599"/>
      <c r="DG5" s="1599"/>
      <c r="DH5" s="1598"/>
      <c r="DU5" s="1599" t="s">
        <v>439</v>
      </c>
      <c r="DV5" s="1599"/>
      <c r="DW5" s="1599"/>
      <c r="DX5" s="1598"/>
      <c r="EJ5" s="1599" t="s">
        <v>551</v>
      </c>
      <c r="EK5" s="1599"/>
      <c r="EL5" s="1598"/>
      <c r="EM5" s="1598"/>
    </row>
    <row r="6" spans="2:153" ht="13.5" thickBot="1"/>
    <row r="7" spans="2:153" ht="16.5" thickBot="1">
      <c r="B7" s="1497"/>
      <c r="C7" s="1498"/>
      <c r="D7" s="1499">
        <v>2009</v>
      </c>
      <c r="E7" s="1499">
        <v>2009</v>
      </c>
      <c r="F7" s="1500">
        <v>2009</v>
      </c>
      <c r="G7" s="1500">
        <v>2009</v>
      </c>
      <c r="H7" s="1500">
        <v>2009</v>
      </c>
      <c r="I7" s="1500">
        <v>2009</v>
      </c>
      <c r="J7" s="1500">
        <v>2009</v>
      </c>
      <c r="K7" s="1500">
        <v>2009</v>
      </c>
      <c r="L7" s="1500">
        <v>2009</v>
      </c>
      <c r="M7" s="1500">
        <v>2009</v>
      </c>
      <c r="N7" s="1500">
        <v>2009</v>
      </c>
      <c r="O7" s="1501">
        <v>2009</v>
      </c>
      <c r="Q7" s="1497"/>
      <c r="R7" s="1498"/>
      <c r="S7" s="1502">
        <v>2010</v>
      </c>
      <c r="T7" s="1503">
        <v>2010</v>
      </c>
      <c r="U7" s="1503">
        <v>2010</v>
      </c>
      <c r="V7" s="1503">
        <v>2010</v>
      </c>
      <c r="W7" s="1503">
        <v>2010</v>
      </c>
      <c r="X7" s="1503">
        <v>2010</v>
      </c>
      <c r="Y7" s="1503">
        <v>2010</v>
      </c>
      <c r="Z7" s="1503">
        <v>2010</v>
      </c>
      <c r="AA7" s="1504">
        <v>2010</v>
      </c>
      <c r="AB7" s="1504">
        <v>2010</v>
      </c>
      <c r="AC7" s="1504">
        <v>2010</v>
      </c>
      <c r="AD7" s="1504">
        <v>2010</v>
      </c>
      <c r="AG7" s="1505"/>
      <c r="AH7" s="1506"/>
      <c r="AI7" s="1507">
        <v>2011</v>
      </c>
      <c r="AJ7" s="1507">
        <v>2011</v>
      </c>
      <c r="AK7" s="1507">
        <v>2011</v>
      </c>
      <c r="AL7" s="1507">
        <v>2011</v>
      </c>
      <c r="AM7" s="1507">
        <v>2011</v>
      </c>
      <c r="AN7" s="1507">
        <v>2011</v>
      </c>
      <c r="AO7" s="1508">
        <v>2011</v>
      </c>
      <c r="AP7" s="1508">
        <v>2011</v>
      </c>
      <c r="AQ7" s="1508">
        <v>2011</v>
      </c>
      <c r="AR7" s="1508">
        <v>2011</v>
      </c>
      <c r="AS7" s="1508">
        <v>2011</v>
      </c>
      <c r="AT7" s="1509">
        <v>2011</v>
      </c>
      <c r="AV7" s="397"/>
      <c r="AW7" s="1510"/>
      <c r="AX7" s="1507">
        <v>2012</v>
      </c>
      <c r="AY7" s="1507">
        <v>2012</v>
      </c>
      <c r="AZ7" s="1507">
        <v>2012</v>
      </c>
      <c r="BA7" s="1507">
        <v>2012</v>
      </c>
      <c r="BB7" s="1507">
        <v>2012</v>
      </c>
      <c r="BC7" s="1507">
        <v>2012</v>
      </c>
      <c r="BD7" s="1508">
        <v>2012</v>
      </c>
      <c r="BE7" s="1508">
        <v>2012</v>
      </c>
      <c r="BF7" s="1508">
        <v>2012</v>
      </c>
      <c r="BG7" s="1508">
        <v>2012</v>
      </c>
      <c r="BH7" s="1508">
        <v>2012</v>
      </c>
      <c r="BI7" s="150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92"/>
      <c r="CA7" s="1793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92"/>
      <c r="CP7" s="1793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92"/>
      <c r="DF7" s="1793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7"/>
      <c r="DV7" s="1748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5">
        <v>2017</v>
      </c>
      <c r="EJ7" s="1747"/>
      <c r="EK7" s="1748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1"/>
      <c r="C8" s="1512"/>
      <c r="D8" s="1513" t="s">
        <v>231</v>
      </c>
      <c r="E8" s="1513" t="s">
        <v>232</v>
      </c>
      <c r="F8" s="1514" t="s">
        <v>233</v>
      </c>
      <c r="G8" s="1514" t="s">
        <v>222</v>
      </c>
      <c r="H8" s="1514" t="s">
        <v>223</v>
      </c>
      <c r="I8" s="1514" t="s">
        <v>224</v>
      </c>
      <c r="J8" s="1514" t="s">
        <v>225</v>
      </c>
      <c r="K8" s="1514" t="s">
        <v>226</v>
      </c>
      <c r="L8" s="1514" t="s">
        <v>227</v>
      </c>
      <c r="M8" s="1514" t="s">
        <v>228</v>
      </c>
      <c r="N8" s="1514" t="s">
        <v>229</v>
      </c>
      <c r="O8" s="1515" t="s">
        <v>230</v>
      </c>
      <c r="Q8" s="1511"/>
      <c r="R8" s="1512"/>
      <c r="S8" s="1516" t="s">
        <v>231</v>
      </c>
      <c r="T8" s="1517" t="s">
        <v>232</v>
      </c>
      <c r="U8" s="1517" t="s">
        <v>233</v>
      </c>
      <c r="V8" s="1517" t="s">
        <v>222</v>
      </c>
      <c r="W8" s="1517" t="s">
        <v>223</v>
      </c>
      <c r="X8" s="1517" t="s">
        <v>224</v>
      </c>
      <c r="Y8" s="1517" t="s">
        <v>225</v>
      </c>
      <c r="Z8" s="1517" t="s">
        <v>226</v>
      </c>
      <c r="AA8" s="1518" t="s">
        <v>227</v>
      </c>
      <c r="AB8" s="1518" t="s">
        <v>228</v>
      </c>
      <c r="AC8" s="1518" t="s">
        <v>229</v>
      </c>
      <c r="AD8" s="1518" t="s">
        <v>230</v>
      </c>
      <c r="AG8" s="1519"/>
      <c r="AH8" s="1520"/>
      <c r="AI8" s="1521" t="s">
        <v>231</v>
      </c>
      <c r="AJ8" s="1521" t="s">
        <v>232</v>
      </c>
      <c r="AK8" s="1521" t="s">
        <v>233</v>
      </c>
      <c r="AL8" s="1521" t="s">
        <v>222</v>
      </c>
      <c r="AM8" s="1521" t="s">
        <v>223</v>
      </c>
      <c r="AN8" s="1521" t="s">
        <v>224</v>
      </c>
      <c r="AO8" s="1522" t="s">
        <v>225</v>
      </c>
      <c r="AP8" s="1522" t="s">
        <v>226</v>
      </c>
      <c r="AQ8" s="1522" t="s">
        <v>227</v>
      </c>
      <c r="AR8" s="1522" t="s">
        <v>228</v>
      </c>
      <c r="AS8" s="1522" t="s">
        <v>229</v>
      </c>
      <c r="AT8" s="1523" t="s">
        <v>230</v>
      </c>
      <c r="AV8" s="407"/>
      <c r="AW8" s="1524"/>
      <c r="AX8" s="1521" t="s">
        <v>231</v>
      </c>
      <c r="AY8" s="1521" t="s">
        <v>232</v>
      </c>
      <c r="AZ8" s="1521" t="s">
        <v>233</v>
      </c>
      <c r="BA8" s="1521" t="s">
        <v>222</v>
      </c>
      <c r="BB8" s="1521" t="s">
        <v>223</v>
      </c>
      <c r="BC8" s="1521" t="s">
        <v>224</v>
      </c>
      <c r="BD8" s="1522" t="s">
        <v>225</v>
      </c>
      <c r="BE8" s="1522" t="s">
        <v>226</v>
      </c>
      <c r="BF8" s="1522" t="s">
        <v>227</v>
      </c>
      <c r="BG8" s="1522" t="s">
        <v>228</v>
      </c>
      <c r="BH8" s="1522" t="s">
        <v>229</v>
      </c>
      <c r="BI8" s="152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4"/>
      <c r="CA8" s="1795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4"/>
      <c r="CP8" s="1795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4"/>
      <c r="DF8" s="1795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49"/>
      <c r="DV8" s="1750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5" t="s">
        <v>230</v>
      </c>
      <c r="EJ8" s="1749"/>
      <c r="EK8" s="1750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5" t="s">
        <v>230</v>
      </c>
    </row>
    <row r="9" spans="2:153" ht="15.95" customHeight="1">
      <c r="B9" s="416" t="s">
        <v>104</v>
      </c>
      <c r="C9" s="1526" t="s">
        <v>105</v>
      </c>
      <c r="D9" s="1527">
        <v>128.29680000000002</v>
      </c>
      <c r="E9" s="1528">
        <v>126.47499999999999</v>
      </c>
      <c r="F9" s="1529">
        <v>127.70650000000001</v>
      </c>
      <c r="G9" s="1529">
        <v>136.15</v>
      </c>
      <c r="H9" s="1529">
        <v>138.4871</v>
      </c>
      <c r="I9" s="1530">
        <v>141.66670000000002</v>
      </c>
      <c r="J9" s="1530">
        <v>143.70650000000001</v>
      </c>
      <c r="K9" s="1530">
        <v>145.26770000000002</v>
      </c>
      <c r="L9" s="1530">
        <v>137.8167</v>
      </c>
      <c r="M9" s="1530">
        <v>126.64190000000001</v>
      </c>
      <c r="N9" s="1530">
        <v>124.81670000000001</v>
      </c>
      <c r="O9" s="1531">
        <v>121.79350000000001</v>
      </c>
      <c r="Q9" s="417" t="s">
        <v>104</v>
      </c>
      <c r="R9" s="1532" t="s">
        <v>105</v>
      </c>
      <c r="S9" s="1529">
        <v>121.0839</v>
      </c>
      <c r="T9" s="1529">
        <v>126.375</v>
      </c>
      <c r="U9" s="1529">
        <v>122.3516</v>
      </c>
      <c r="V9" s="1530">
        <v>123.86670000000001</v>
      </c>
      <c r="W9" s="1530">
        <v>131.9194</v>
      </c>
      <c r="X9" s="1530">
        <v>142.67670000000001</v>
      </c>
      <c r="Y9" s="1530">
        <v>135.89680000000001</v>
      </c>
      <c r="Z9" s="1530">
        <v>139.21610000000001</v>
      </c>
      <c r="AA9" s="1530">
        <v>131.30000000000001</v>
      </c>
      <c r="AB9" s="1530">
        <v>127.2968</v>
      </c>
      <c r="AC9" s="1530">
        <v>128.48330000000001</v>
      </c>
      <c r="AD9" s="1533">
        <v>132.57740000000001</v>
      </c>
      <c r="AG9" s="407" t="s">
        <v>104</v>
      </c>
      <c r="AH9" s="1510" t="s">
        <v>105</v>
      </c>
      <c r="AI9" s="1534">
        <v>123.92580000000001</v>
      </c>
      <c r="AJ9" s="1535">
        <v>129.0821</v>
      </c>
      <c r="AK9" s="1535">
        <v>134.1097</v>
      </c>
      <c r="AL9" s="1535">
        <v>143.65</v>
      </c>
      <c r="AM9" s="1536">
        <v>146.51609999999999</v>
      </c>
      <c r="AN9" s="1536">
        <v>143.8433</v>
      </c>
      <c r="AO9" s="1536">
        <v>144.49350000000001</v>
      </c>
      <c r="AP9" s="1536">
        <v>141.12260000000001</v>
      </c>
      <c r="AQ9" s="1536">
        <v>141.33330000000001</v>
      </c>
      <c r="AR9" s="1536">
        <v>144.60320000000002</v>
      </c>
      <c r="AS9" s="1536">
        <v>152.0333</v>
      </c>
      <c r="AT9" s="1537">
        <v>150.7903</v>
      </c>
      <c r="AU9" s="1538"/>
      <c r="AV9" s="407" t="s">
        <v>104</v>
      </c>
      <c r="AW9" s="1524" t="s">
        <v>105</v>
      </c>
      <c r="AX9" s="1535">
        <v>142.79679999999999</v>
      </c>
      <c r="AY9" s="1535">
        <v>151.03790000000001</v>
      </c>
      <c r="AZ9" s="1535">
        <v>152.85480000000001</v>
      </c>
      <c r="BA9" s="1536">
        <v>156.7867</v>
      </c>
      <c r="BB9" s="1536">
        <v>153.91290000000001</v>
      </c>
      <c r="BC9" s="1536">
        <v>155.94329999999999</v>
      </c>
      <c r="BD9" s="1536">
        <v>153.4742</v>
      </c>
      <c r="BE9" s="1536">
        <v>169.8484</v>
      </c>
      <c r="BF9" s="1536">
        <v>181.88</v>
      </c>
      <c r="BG9" s="1536">
        <v>180.04839999999999</v>
      </c>
      <c r="BH9" s="1536">
        <v>168.88</v>
      </c>
      <c r="BI9" s="1535">
        <v>158.65809999999999</v>
      </c>
      <c r="BK9" s="397" t="s">
        <v>104</v>
      </c>
      <c r="BL9" s="151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7">
        <v>111.5548</v>
      </c>
      <c r="EM9" s="1407">
        <v>117.31790000000001</v>
      </c>
      <c r="EN9" s="1407">
        <v>125.7774</v>
      </c>
      <c r="EO9" s="1407">
        <v>119.69670000000001</v>
      </c>
      <c r="EP9" s="1407">
        <v>116.81610000000001</v>
      </c>
      <c r="EQ9" s="1407">
        <v>120.5</v>
      </c>
      <c r="ER9" s="1407">
        <v>119.2129</v>
      </c>
      <c r="ES9" s="1407">
        <v>125.1516</v>
      </c>
      <c r="ET9" s="1407">
        <v>121.27670000000001</v>
      </c>
      <c r="EU9" s="1407">
        <v>104.47420000000001</v>
      </c>
      <c r="EV9" s="1407">
        <v>104.41670000000001</v>
      </c>
      <c r="EW9" s="1539">
        <v>105.8032</v>
      </c>
    </row>
    <row r="10" spans="2:153" ht="15.95" customHeight="1">
      <c r="B10" s="417" t="s">
        <v>153</v>
      </c>
      <c r="C10" s="1540" t="s">
        <v>105</v>
      </c>
      <c r="D10" s="1541">
        <v>176.8167</v>
      </c>
      <c r="E10" s="1541">
        <v>176.61660000000001</v>
      </c>
      <c r="F10" s="1542">
        <v>175.88910000000001</v>
      </c>
      <c r="G10" s="1542">
        <v>175.28280000000001</v>
      </c>
      <c r="H10" s="1542">
        <v>174.99780000000001</v>
      </c>
      <c r="I10" s="1542">
        <v>174.33940000000001</v>
      </c>
      <c r="J10" s="1542">
        <v>174.7355</v>
      </c>
      <c r="K10" s="1542">
        <v>175.27870000000001</v>
      </c>
      <c r="L10" s="1542">
        <v>175.1994</v>
      </c>
      <c r="M10" s="1542">
        <v>174.71690000000001</v>
      </c>
      <c r="N10" s="1542">
        <v>172.5676</v>
      </c>
      <c r="O10" s="1543">
        <v>167.78400000000002</v>
      </c>
      <c r="Q10" s="417" t="s">
        <v>153</v>
      </c>
      <c r="R10" s="1540" t="s">
        <v>105</v>
      </c>
      <c r="S10" s="1542">
        <v>167.77590000000001</v>
      </c>
      <c r="T10" s="1542">
        <v>167.50560000000002</v>
      </c>
      <c r="U10" s="1542">
        <v>167.86680000000001</v>
      </c>
      <c r="V10" s="1542">
        <v>166.01230000000001</v>
      </c>
      <c r="W10" s="1542">
        <v>157.6233</v>
      </c>
      <c r="X10" s="1542">
        <v>154.70340000000002</v>
      </c>
      <c r="Y10" s="1542">
        <v>155.0693</v>
      </c>
      <c r="Z10" s="1542">
        <v>158.6123</v>
      </c>
      <c r="AA10" s="1542">
        <v>161.7105</v>
      </c>
      <c r="AB10" s="1542">
        <v>165.083</v>
      </c>
      <c r="AC10" s="1542">
        <v>168.3013</v>
      </c>
      <c r="AD10" s="1543">
        <v>172.0453</v>
      </c>
      <c r="AG10" s="407" t="s">
        <v>153</v>
      </c>
      <c r="AH10" s="1524" t="s">
        <v>105</v>
      </c>
      <c r="AI10" s="1544">
        <v>170.89420000000001</v>
      </c>
      <c r="AJ10" s="1545">
        <v>164.4024</v>
      </c>
      <c r="AK10" s="1545">
        <v>165.17490000000001</v>
      </c>
      <c r="AL10" s="1545">
        <v>163.3432</v>
      </c>
      <c r="AM10" s="1545">
        <v>164.1557</v>
      </c>
      <c r="AN10" s="1545">
        <v>167.7551</v>
      </c>
      <c r="AO10" s="1545">
        <v>170.76340000000002</v>
      </c>
      <c r="AP10" s="1545">
        <v>170.99080000000001</v>
      </c>
      <c r="AQ10" s="1545">
        <v>171.44990000000001</v>
      </c>
      <c r="AR10" s="1545">
        <v>171.43520000000001</v>
      </c>
      <c r="AS10" s="1545">
        <v>171.56800000000001</v>
      </c>
      <c r="AT10" s="1546">
        <v>172.68040000000002</v>
      </c>
      <c r="AV10" s="407" t="s">
        <v>153</v>
      </c>
      <c r="AW10" s="1547" t="s">
        <v>105</v>
      </c>
      <c r="AX10" s="1545">
        <v>176.23859999999999</v>
      </c>
      <c r="AY10" s="1545">
        <v>177.1054</v>
      </c>
      <c r="AZ10" s="1545">
        <v>178.94470000000001</v>
      </c>
      <c r="BA10" s="1545">
        <v>179.3554</v>
      </c>
      <c r="BB10" s="1545">
        <v>178.84180000000001</v>
      </c>
      <c r="BC10" s="1545">
        <v>179.05359999999999</v>
      </c>
      <c r="BD10" s="1545">
        <v>179.1644</v>
      </c>
      <c r="BE10" s="1545">
        <v>180.24879999999999</v>
      </c>
      <c r="BF10" s="1545">
        <v>190.07130000000001</v>
      </c>
      <c r="BG10" s="1545">
        <v>200.6353</v>
      </c>
      <c r="BH10" s="1545">
        <v>206.26140000000001</v>
      </c>
      <c r="BI10" s="1545">
        <v>207.24119999999999</v>
      </c>
      <c r="BK10" s="407" t="s">
        <v>153</v>
      </c>
      <c r="BL10" s="152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8">
        <v>185.2919</v>
      </c>
      <c r="EM10" s="1408">
        <v>177.577</v>
      </c>
      <c r="EN10" s="1408">
        <v>155.91240000000002</v>
      </c>
      <c r="EO10" s="1408">
        <v>146.66630000000001</v>
      </c>
      <c r="EP10" s="1408">
        <v>147.07650000000001</v>
      </c>
      <c r="EQ10" s="1408">
        <v>162.96790000000001</v>
      </c>
      <c r="ER10" s="1408">
        <v>171.96790000000001</v>
      </c>
      <c r="ES10" s="1408">
        <v>171.69330000000002</v>
      </c>
      <c r="ET10" s="1408">
        <v>170.05520000000001</v>
      </c>
      <c r="EU10" s="1408">
        <v>172.30070000000001</v>
      </c>
      <c r="EV10" s="1408">
        <v>174.64160000000001</v>
      </c>
      <c r="EW10" s="1548">
        <v>169.25290000000001</v>
      </c>
    </row>
    <row r="11" spans="2:153" ht="15.95" customHeight="1">
      <c r="B11" s="417"/>
      <c r="C11" s="1540" t="s">
        <v>157</v>
      </c>
      <c r="D11" s="1541">
        <v>345.81810000000002</v>
      </c>
      <c r="E11" s="1541">
        <v>345.42680000000001</v>
      </c>
      <c r="F11" s="1542">
        <v>344.00390000000004</v>
      </c>
      <c r="G11" s="1542">
        <v>342.81800000000004</v>
      </c>
      <c r="H11" s="1542">
        <v>342.26060000000001</v>
      </c>
      <c r="I11" s="1542">
        <v>340.97300000000001</v>
      </c>
      <c r="J11" s="1542">
        <v>341.74770000000001</v>
      </c>
      <c r="K11" s="1542">
        <v>342.81</v>
      </c>
      <c r="L11" s="1542">
        <v>342.65499999999997</v>
      </c>
      <c r="M11" s="1542">
        <v>341.71129999999999</v>
      </c>
      <c r="N11" s="1542">
        <v>337.5077</v>
      </c>
      <c r="O11" s="1543">
        <v>328.15190000000001</v>
      </c>
      <c r="Q11" s="417"/>
      <c r="R11" s="1540" t="s">
        <v>157</v>
      </c>
      <c r="S11" s="1542">
        <v>328.1361</v>
      </c>
      <c r="T11" s="1542">
        <v>327.60750000000002</v>
      </c>
      <c r="U11" s="1542">
        <v>328.31389999999999</v>
      </c>
      <c r="V11" s="1542">
        <v>324.68729999999999</v>
      </c>
      <c r="W11" s="1542">
        <v>308.27969999999999</v>
      </c>
      <c r="X11" s="1542">
        <v>302.56900000000002</v>
      </c>
      <c r="Y11" s="1542">
        <v>303.28450000000004</v>
      </c>
      <c r="Z11" s="1542">
        <v>310.21390000000002</v>
      </c>
      <c r="AA11" s="1542">
        <v>316.27330000000001</v>
      </c>
      <c r="AB11" s="1542">
        <v>322.86940000000004</v>
      </c>
      <c r="AC11" s="1542">
        <v>329.16370000000001</v>
      </c>
      <c r="AD11" s="1543">
        <v>336.48610000000002</v>
      </c>
      <c r="AG11" s="407"/>
      <c r="AH11" s="1524" t="s">
        <v>157</v>
      </c>
      <c r="AI11" s="1544">
        <v>334.23480000000001</v>
      </c>
      <c r="AJ11" s="1545">
        <v>321.53820000000002</v>
      </c>
      <c r="AK11" s="1545">
        <v>323.04900000000004</v>
      </c>
      <c r="AL11" s="1545">
        <v>319.4667</v>
      </c>
      <c r="AM11" s="1545">
        <v>321.05580000000003</v>
      </c>
      <c r="AN11" s="1545">
        <v>328.09530000000001</v>
      </c>
      <c r="AO11" s="1545">
        <v>333.97900000000004</v>
      </c>
      <c r="AP11" s="1545">
        <v>334.4239</v>
      </c>
      <c r="AQ11" s="1545">
        <v>335.32170000000002</v>
      </c>
      <c r="AR11" s="1545">
        <v>335.29290000000003</v>
      </c>
      <c r="AS11" s="1545">
        <v>335.55270000000002</v>
      </c>
      <c r="AT11" s="1546">
        <v>337.72840000000002</v>
      </c>
      <c r="AV11" s="407"/>
      <c r="AW11" s="1547" t="s">
        <v>157</v>
      </c>
      <c r="AX11" s="1545">
        <v>344.68740000000003</v>
      </c>
      <c r="AY11" s="1545">
        <v>346.38279999999997</v>
      </c>
      <c r="AZ11" s="1545">
        <v>349.98</v>
      </c>
      <c r="BA11" s="1545">
        <v>350.7833</v>
      </c>
      <c r="BB11" s="1545">
        <v>349.77870000000001</v>
      </c>
      <c r="BC11" s="1545">
        <v>350.19299999999998</v>
      </c>
      <c r="BD11" s="1545">
        <v>350.40969999999999</v>
      </c>
      <c r="BE11" s="1545">
        <v>352.53059999999999</v>
      </c>
      <c r="BF11" s="1545">
        <v>371.74130000000002</v>
      </c>
      <c r="BG11" s="1545">
        <v>392.40260000000001</v>
      </c>
      <c r="BH11" s="1545">
        <v>403.40600000000001</v>
      </c>
      <c r="BI11" s="1545">
        <v>405.32229999999998</v>
      </c>
      <c r="BK11" s="407"/>
      <c r="BL11" s="152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9">
        <v>362.39390000000003</v>
      </c>
      <c r="EM11" s="1409">
        <v>347.30500000000001</v>
      </c>
      <c r="EN11" s="1409">
        <v>304.93350000000004</v>
      </c>
      <c r="EO11" s="1409">
        <v>286.85000000000002</v>
      </c>
      <c r="EP11" s="1409">
        <v>287.65230000000003</v>
      </c>
      <c r="EQ11" s="1409">
        <v>318.73270000000002</v>
      </c>
      <c r="ER11" s="1409">
        <v>336.33480000000003</v>
      </c>
      <c r="ES11" s="1409">
        <v>335.79770000000002</v>
      </c>
      <c r="ET11" s="1409">
        <v>332.59399999999999</v>
      </c>
      <c r="EU11" s="1409">
        <v>336.98580000000004</v>
      </c>
      <c r="EV11" s="1409">
        <v>341.56400000000002</v>
      </c>
      <c r="EW11" s="1549">
        <v>331.02480000000003</v>
      </c>
    </row>
    <row r="12" spans="2:153" ht="15.95" customHeight="1">
      <c r="B12" s="417" t="s">
        <v>127</v>
      </c>
      <c r="C12" s="1550" t="s">
        <v>105</v>
      </c>
      <c r="D12" s="1541">
        <v>143.7972</v>
      </c>
      <c r="E12" s="1541">
        <v>133.1628</v>
      </c>
      <c r="F12" s="1542">
        <v>145.10599999999999</v>
      </c>
      <c r="G12" s="1542">
        <v>153.3323</v>
      </c>
      <c r="H12" s="1542">
        <v>153.83180000000002</v>
      </c>
      <c r="I12" s="1542">
        <v>162.26650000000001</v>
      </c>
      <c r="J12" s="1542">
        <v>165.5077</v>
      </c>
      <c r="K12" s="1542">
        <v>162.78660000000002</v>
      </c>
      <c r="L12" s="1542">
        <v>161.084</v>
      </c>
      <c r="M12" s="1542">
        <v>145.42740000000001</v>
      </c>
      <c r="N12" s="1542">
        <v>136.7998</v>
      </c>
      <c r="O12" s="1543">
        <v>136.39930000000001</v>
      </c>
      <c r="Q12" s="417" t="s">
        <v>127</v>
      </c>
      <c r="R12" s="1550" t="s">
        <v>105</v>
      </c>
      <c r="S12" s="1542">
        <v>133.023</v>
      </c>
      <c r="T12" s="1542">
        <v>130.82150000000001</v>
      </c>
      <c r="U12" s="1542">
        <v>134.3742</v>
      </c>
      <c r="V12" s="1542">
        <v>135.70760000000001</v>
      </c>
      <c r="W12" s="1542">
        <v>137.58020000000002</v>
      </c>
      <c r="X12" s="1542">
        <v>151.79170000000002</v>
      </c>
      <c r="Y12" s="1542">
        <v>155.29499999999999</v>
      </c>
      <c r="Z12" s="1542">
        <v>154.00630000000001</v>
      </c>
      <c r="AA12" s="1542">
        <v>149.99680000000001</v>
      </c>
      <c r="AB12" s="1542">
        <v>143.9314</v>
      </c>
      <c r="AC12" s="1542">
        <v>140.12049999999999</v>
      </c>
      <c r="AD12" s="1543">
        <v>138.369</v>
      </c>
      <c r="AG12" s="407" t="s">
        <v>127</v>
      </c>
      <c r="AH12" s="1547" t="s">
        <v>105</v>
      </c>
      <c r="AI12" s="1544">
        <v>142.0736</v>
      </c>
      <c r="AJ12" s="1545">
        <v>139.56050000000002</v>
      </c>
      <c r="AK12" s="1545">
        <v>145.4006</v>
      </c>
      <c r="AL12" s="1545">
        <v>154.69110000000001</v>
      </c>
      <c r="AM12" s="1545">
        <v>161.40440000000001</v>
      </c>
      <c r="AN12" s="1545">
        <v>160.7704</v>
      </c>
      <c r="AO12" s="1545">
        <v>162.70510000000002</v>
      </c>
      <c r="AP12" s="1545">
        <v>161.99190000000002</v>
      </c>
      <c r="AQ12" s="1545">
        <v>157.9888</v>
      </c>
      <c r="AR12" s="1545">
        <v>156.3887</v>
      </c>
      <c r="AS12" s="1545">
        <v>161.78400000000002</v>
      </c>
      <c r="AT12" s="1546">
        <v>169.916</v>
      </c>
      <c r="AV12" s="407" t="s">
        <v>127</v>
      </c>
      <c r="AW12" s="1547" t="s">
        <v>105</v>
      </c>
      <c r="AX12" s="1545">
        <v>164.33080000000001</v>
      </c>
      <c r="AY12" s="1545">
        <v>163.61410000000001</v>
      </c>
      <c r="AZ12" s="1545">
        <v>170.10839999999999</v>
      </c>
      <c r="BA12" s="1545">
        <v>175.79560000000001</v>
      </c>
      <c r="BB12" s="1545">
        <v>172.4359</v>
      </c>
      <c r="BC12" s="1545">
        <v>172.77010000000001</v>
      </c>
      <c r="BD12" s="1545">
        <v>170.696</v>
      </c>
      <c r="BE12" s="1545">
        <v>178.5247</v>
      </c>
      <c r="BF12" s="1545">
        <v>194.05119999999999</v>
      </c>
      <c r="BG12" s="1545">
        <v>195.29509999999999</v>
      </c>
      <c r="BH12" s="1545">
        <v>188.16210000000001</v>
      </c>
      <c r="BI12" s="1545">
        <v>182.8158</v>
      </c>
      <c r="BK12" s="407" t="s">
        <v>127</v>
      </c>
      <c r="BL12" s="1547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8">
        <v>139.42449999999999</v>
      </c>
      <c r="EM12" s="1408">
        <v>136.0044</v>
      </c>
      <c r="EN12" s="1408">
        <v>142.012</v>
      </c>
      <c r="EO12" s="1408">
        <v>139.78919999999999</v>
      </c>
      <c r="EP12" s="1408">
        <v>134.74379999999999</v>
      </c>
      <c r="EQ12" s="1408">
        <v>140.50130000000001</v>
      </c>
      <c r="ER12" s="1408">
        <v>141.76760000000002</v>
      </c>
      <c r="ES12" s="1408">
        <v>144.2756</v>
      </c>
      <c r="ET12" s="1408">
        <v>145.5454</v>
      </c>
      <c r="EU12" s="1408">
        <v>138.59870000000001</v>
      </c>
      <c r="EV12" s="1408">
        <v>136.02340000000001</v>
      </c>
      <c r="EW12" s="1548">
        <v>136.5651</v>
      </c>
    </row>
    <row r="13" spans="2:153" ht="15.95" customHeight="1">
      <c r="B13" s="417"/>
      <c r="C13" s="1550" t="s">
        <v>234</v>
      </c>
      <c r="D13" s="1541">
        <v>3898.4194000000002</v>
      </c>
      <c r="E13" s="1551">
        <v>3783.75</v>
      </c>
      <c r="F13" s="1552">
        <v>3950.6774</v>
      </c>
      <c r="G13" s="1552">
        <v>4104.3667000000005</v>
      </c>
      <c r="H13" s="1552">
        <v>4113.8387000000002</v>
      </c>
      <c r="I13" s="1552">
        <v>4308.2332999999999</v>
      </c>
      <c r="J13" s="1552">
        <v>4273.6129000000001</v>
      </c>
      <c r="K13" s="1552">
        <v>4174.7741999999998</v>
      </c>
      <c r="L13" s="1552">
        <v>4084.5</v>
      </c>
      <c r="M13" s="1552">
        <v>3751.7419</v>
      </c>
      <c r="N13" s="1552">
        <v>3533.4666999999999</v>
      </c>
      <c r="O13" s="1553">
        <v>3558.9355</v>
      </c>
      <c r="Q13" s="417"/>
      <c r="R13" s="1550" t="s">
        <v>234</v>
      </c>
      <c r="S13" s="1552">
        <v>3482.5161000000003</v>
      </c>
      <c r="T13" s="1552">
        <v>3400</v>
      </c>
      <c r="U13" s="1552">
        <v>3433</v>
      </c>
      <c r="V13" s="1552">
        <v>3434.9666999999999</v>
      </c>
      <c r="W13" s="1552">
        <v>3533.7097000000003</v>
      </c>
      <c r="X13" s="1552">
        <v>3913.4333000000001</v>
      </c>
      <c r="Y13" s="1552">
        <v>3938.7742000000003</v>
      </c>
      <c r="Z13" s="1552">
        <v>3820.0645000000004</v>
      </c>
      <c r="AA13" s="1552">
        <v>3699.1333</v>
      </c>
      <c r="AB13" s="1552">
        <v>3531.6774</v>
      </c>
      <c r="AC13" s="1552">
        <v>3452.8667</v>
      </c>
      <c r="AD13" s="1553">
        <v>3479.9032000000002</v>
      </c>
      <c r="AG13" s="407"/>
      <c r="AH13" s="1547" t="s">
        <v>234</v>
      </c>
      <c r="AI13" s="1554">
        <v>3481.0968000000003</v>
      </c>
      <c r="AJ13" s="1555">
        <v>3387.6071000000002</v>
      </c>
      <c r="AK13" s="1555">
        <v>3546.5806000000002</v>
      </c>
      <c r="AL13" s="1555">
        <v>3760.4</v>
      </c>
      <c r="AM13" s="1555">
        <v>3932.1290000000004</v>
      </c>
      <c r="AN13" s="1555">
        <v>3904.6</v>
      </c>
      <c r="AO13" s="1555">
        <v>3960.2581</v>
      </c>
      <c r="AP13" s="1555">
        <v>3932.9677000000001</v>
      </c>
      <c r="AQ13" s="1555">
        <v>3874.2667000000001</v>
      </c>
      <c r="AR13" s="1555">
        <v>3882.4839000000002</v>
      </c>
      <c r="AS13" s="1555">
        <v>4114.5667000000003</v>
      </c>
      <c r="AT13" s="1556">
        <v>4338.4839000000002</v>
      </c>
      <c r="AV13" s="407"/>
      <c r="AW13" s="1547" t="s">
        <v>234</v>
      </c>
      <c r="AX13" s="1555">
        <v>4197.9031999999997</v>
      </c>
      <c r="AY13" s="1555">
        <v>4099.7930999999999</v>
      </c>
      <c r="AZ13" s="1555">
        <v>4200.0645000000004</v>
      </c>
      <c r="BA13" s="1555">
        <v>4358.9332999999997</v>
      </c>
      <c r="BB13" s="1555">
        <v>4357.4516000000003</v>
      </c>
      <c r="BC13" s="1555">
        <v>4427.2667000000001</v>
      </c>
      <c r="BD13" s="1555">
        <v>4349.8710000000001</v>
      </c>
      <c r="BE13" s="1555">
        <v>4472.0645000000004</v>
      </c>
      <c r="BF13" s="1555">
        <v>4801.7</v>
      </c>
      <c r="BG13" s="1555">
        <v>4870.9354999999996</v>
      </c>
      <c r="BH13" s="1555">
        <v>4769.4332999999997</v>
      </c>
      <c r="BI13" s="1555">
        <v>4609.4516000000003</v>
      </c>
      <c r="BK13" s="407"/>
      <c r="BL13" s="1547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9">
        <v>3550.6129000000001</v>
      </c>
      <c r="EM13" s="1409">
        <v>3443.3571000000002</v>
      </c>
      <c r="EN13" s="1409">
        <v>3610.4839000000002</v>
      </c>
      <c r="EO13" s="1409">
        <v>3546.0333000000001</v>
      </c>
      <c r="EP13" s="1409">
        <v>3451.3871000000004</v>
      </c>
      <c r="EQ13" s="1409">
        <v>3622.5333000000001</v>
      </c>
      <c r="ER13" s="1409">
        <v>3666.5806000000002</v>
      </c>
      <c r="ES13" s="1409">
        <v>3705.0968000000003</v>
      </c>
      <c r="ET13" s="1409">
        <v>3729.6</v>
      </c>
      <c r="EU13" s="1409">
        <v>3577.1935000000003</v>
      </c>
      <c r="EV13" s="1409">
        <v>3527.1</v>
      </c>
      <c r="EW13" s="1549">
        <v>3529.9677000000001</v>
      </c>
    </row>
    <row r="14" spans="2:153" ht="15.95" customHeight="1">
      <c r="B14" s="417" t="s">
        <v>106</v>
      </c>
      <c r="C14" s="1550" t="s">
        <v>105</v>
      </c>
      <c r="D14" s="1557">
        <v>119.90600000000001</v>
      </c>
      <c r="E14" s="1557">
        <v>114.68440000000001</v>
      </c>
      <c r="F14" s="1558">
        <v>113.8536</v>
      </c>
      <c r="G14" s="1558">
        <v>121.7307</v>
      </c>
      <c r="H14" s="1558">
        <v>125.9093</v>
      </c>
      <c r="I14" s="1558">
        <v>132.05110000000002</v>
      </c>
      <c r="J14" s="1558">
        <v>134.2689</v>
      </c>
      <c r="K14" s="1558">
        <v>131.54160000000002</v>
      </c>
      <c r="L14" s="1558">
        <v>130.22320000000002</v>
      </c>
      <c r="M14" s="1558">
        <v>120.06960000000001</v>
      </c>
      <c r="N14" s="1558">
        <v>116.4316</v>
      </c>
      <c r="O14" s="1559">
        <v>113.7775</v>
      </c>
      <c r="Q14" s="417" t="s">
        <v>106</v>
      </c>
      <c r="R14" s="1550" t="s">
        <v>105</v>
      </c>
      <c r="S14" s="1558">
        <v>108.83540000000001</v>
      </c>
      <c r="T14" s="1558">
        <v>114.62270000000001</v>
      </c>
      <c r="U14" s="1558">
        <v>116.96990000000001</v>
      </c>
      <c r="V14" s="1558">
        <v>120.27040000000001</v>
      </c>
      <c r="W14" s="1558">
        <v>130.87450000000001</v>
      </c>
      <c r="X14" s="1558">
        <v>141.482</v>
      </c>
      <c r="Y14" s="1558">
        <v>137.41800000000001</v>
      </c>
      <c r="Z14" s="1558">
        <v>135.5736</v>
      </c>
      <c r="AA14" s="1558">
        <v>130.96360000000001</v>
      </c>
      <c r="AB14" s="1558">
        <v>126.2038</v>
      </c>
      <c r="AC14" s="1558">
        <v>126.23140000000001</v>
      </c>
      <c r="AD14" s="1559">
        <v>126.26230000000001</v>
      </c>
      <c r="AG14" s="407" t="s">
        <v>106</v>
      </c>
      <c r="AH14" s="1547" t="s">
        <v>105</v>
      </c>
      <c r="AI14" s="1544">
        <v>123.70450000000001</v>
      </c>
      <c r="AJ14" s="1545">
        <v>128.28270000000001</v>
      </c>
      <c r="AK14" s="1545">
        <v>134.02350000000001</v>
      </c>
      <c r="AL14" s="1545">
        <v>138.05070000000001</v>
      </c>
      <c r="AM14" s="1545">
        <v>141.55930000000001</v>
      </c>
      <c r="AN14" s="1545">
        <v>140.44400000000002</v>
      </c>
      <c r="AO14" s="1545">
        <v>141.49370000000002</v>
      </c>
      <c r="AP14" s="1545">
        <v>139.64230000000001</v>
      </c>
      <c r="AQ14" s="1545">
        <v>139.11590000000001</v>
      </c>
      <c r="AR14" s="1545">
        <v>142.90300000000002</v>
      </c>
      <c r="AS14" s="1545">
        <v>148.5515</v>
      </c>
      <c r="AT14" s="1546">
        <v>149.21280000000002</v>
      </c>
      <c r="AV14" s="407" t="s">
        <v>106</v>
      </c>
      <c r="AW14" s="1524" t="s">
        <v>105</v>
      </c>
      <c r="AX14" s="1545">
        <v>139.8372</v>
      </c>
      <c r="AY14" s="1545">
        <v>141.3596</v>
      </c>
      <c r="AZ14" s="1545">
        <v>143.24889999999999</v>
      </c>
      <c r="BA14" s="1545">
        <v>147.22540000000001</v>
      </c>
      <c r="BB14" s="1545">
        <v>151.47989999999999</v>
      </c>
      <c r="BC14" s="1545">
        <v>157.4375</v>
      </c>
      <c r="BD14" s="1545">
        <v>158.9699</v>
      </c>
      <c r="BE14" s="1545">
        <v>164.1054</v>
      </c>
      <c r="BF14" s="1545">
        <v>172.28540000000001</v>
      </c>
      <c r="BG14" s="1545">
        <v>175.61930000000001</v>
      </c>
      <c r="BH14" s="1545">
        <v>169.85040000000001</v>
      </c>
      <c r="BI14" s="1545">
        <v>167.26926785481109</v>
      </c>
      <c r="BK14" s="407" t="s">
        <v>106</v>
      </c>
      <c r="BL14" s="1547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8">
        <v>126.84650000000001</v>
      </c>
      <c r="EM14" s="1408">
        <v>124.96430000000001</v>
      </c>
      <c r="EN14" s="1408">
        <v>130.2724</v>
      </c>
      <c r="EO14" s="1408">
        <v>127.14400000000001</v>
      </c>
      <c r="EP14" s="1408">
        <v>127.1384</v>
      </c>
      <c r="EQ14" s="1408">
        <v>126.7539</v>
      </c>
      <c r="ER14" s="1408">
        <v>127.12740000000001</v>
      </c>
      <c r="ES14" s="1408">
        <v>130.0094</v>
      </c>
      <c r="ET14" s="1408">
        <v>131.8049</v>
      </c>
      <c r="EU14" s="1408">
        <v>126.88500000000001</v>
      </c>
      <c r="EV14" s="1408">
        <v>127.09500000000001</v>
      </c>
      <c r="EW14" s="1548">
        <v>130.08360000000002</v>
      </c>
    </row>
    <row r="15" spans="2:153" ht="15.95" customHeight="1">
      <c r="B15" s="417"/>
      <c r="C15" s="1550" t="s">
        <v>107</v>
      </c>
      <c r="D15" s="1557">
        <v>893.51610000000005</v>
      </c>
      <c r="E15" s="1557">
        <v>854.57140000000004</v>
      </c>
      <c r="F15" s="1558">
        <v>848.32260000000008</v>
      </c>
      <c r="G15" s="1558">
        <v>906.8</v>
      </c>
      <c r="H15" s="1558">
        <v>937.64520000000005</v>
      </c>
      <c r="I15" s="1558">
        <v>983.2</v>
      </c>
      <c r="J15" s="1558">
        <v>999.7419000000001</v>
      </c>
      <c r="K15" s="1558">
        <v>979.22580000000005</v>
      </c>
      <c r="L15" s="1558">
        <v>969.2333000000001</v>
      </c>
      <c r="M15" s="1558">
        <v>893.77420000000006</v>
      </c>
      <c r="N15" s="1558">
        <v>866.43330000000003</v>
      </c>
      <c r="O15" s="1559">
        <v>846.74189999999999</v>
      </c>
      <c r="Q15" s="417"/>
      <c r="R15" s="1550" t="s">
        <v>107</v>
      </c>
      <c r="S15" s="1558">
        <v>810</v>
      </c>
      <c r="T15" s="1558">
        <v>853.25</v>
      </c>
      <c r="U15" s="1558">
        <v>870.45159999999998</v>
      </c>
      <c r="V15" s="1558">
        <v>895.16669999999999</v>
      </c>
      <c r="W15" s="1558">
        <v>973.90320000000008</v>
      </c>
      <c r="X15" s="1558">
        <v>1052.7333000000001</v>
      </c>
      <c r="Y15" s="1558">
        <v>1024</v>
      </c>
      <c r="Z15" s="1558">
        <v>1010</v>
      </c>
      <c r="AA15" s="1558">
        <v>975.33330000000001</v>
      </c>
      <c r="AB15" s="1558">
        <v>941</v>
      </c>
      <c r="AC15" s="1558">
        <v>941</v>
      </c>
      <c r="AD15" s="1559">
        <v>941</v>
      </c>
      <c r="AG15" s="407"/>
      <c r="AH15" s="1547" t="s">
        <v>107</v>
      </c>
      <c r="AI15" s="1544">
        <v>921.83870000000002</v>
      </c>
      <c r="AJ15" s="1545">
        <v>956.39290000000005</v>
      </c>
      <c r="AK15" s="1545">
        <v>999.4516000000001</v>
      </c>
      <c r="AL15" s="1545">
        <v>1029.5</v>
      </c>
      <c r="AM15" s="1545">
        <v>1055.5484000000001</v>
      </c>
      <c r="AN15" s="1545">
        <v>1047.4000000000001</v>
      </c>
      <c r="AO15" s="1545">
        <v>1055</v>
      </c>
      <c r="AP15" s="1545">
        <v>1040.2903000000001</v>
      </c>
      <c r="AQ15" s="1545">
        <v>1036</v>
      </c>
      <c r="AR15" s="1545">
        <v>1063.7742000000001</v>
      </c>
      <c r="AS15" s="1545">
        <v>1105.5</v>
      </c>
      <c r="AT15" s="1546">
        <v>1109.2903000000001</v>
      </c>
      <c r="AV15" s="407"/>
      <c r="AW15" s="1524" t="s">
        <v>107</v>
      </c>
      <c r="AX15" s="1545">
        <v>1039.7419</v>
      </c>
      <c r="AY15" s="1545">
        <v>1050.8621000000001</v>
      </c>
      <c r="AZ15" s="1545">
        <v>1065.1289999999999</v>
      </c>
      <c r="BA15" s="1545">
        <v>1095.2333000000001</v>
      </c>
      <c r="BB15" s="1545">
        <v>1126.0968</v>
      </c>
      <c r="BC15" s="1545">
        <v>1170.1333</v>
      </c>
      <c r="BD15" s="1545">
        <v>1182.4838999999999</v>
      </c>
      <c r="BE15" s="1545">
        <v>1221.7419</v>
      </c>
      <c r="BF15" s="1545">
        <v>1284.1333</v>
      </c>
      <c r="BG15" s="1545">
        <v>1309.7742000000001</v>
      </c>
      <c r="BH15" s="1545">
        <v>1266.8667</v>
      </c>
      <c r="BI15" s="1545">
        <v>1247.9032</v>
      </c>
      <c r="BK15" s="407"/>
      <c r="BL15" s="1547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9">
        <v>944.4516000000001</v>
      </c>
      <c r="EM15" s="1409">
        <v>930.42860000000007</v>
      </c>
      <c r="EN15" s="1409">
        <v>970.38710000000003</v>
      </c>
      <c r="EO15" s="1409">
        <v>947</v>
      </c>
      <c r="EP15" s="1409">
        <v>947</v>
      </c>
      <c r="EQ15" s="1409">
        <v>944.2</v>
      </c>
      <c r="ER15" s="1409">
        <v>947.4194</v>
      </c>
      <c r="ES15" s="1409">
        <v>969.2903</v>
      </c>
      <c r="ET15" s="1409">
        <v>983.03330000000005</v>
      </c>
      <c r="EU15" s="1409">
        <v>946.51610000000005</v>
      </c>
      <c r="EV15" s="1409">
        <v>948.26670000000001</v>
      </c>
      <c r="EW15" s="1549">
        <v>971.09680000000003</v>
      </c>
    </row>
    <row r="16" spans="2:153" ht="15.95" customHeight="1">
      <c r="B16" s="417" t="s">
        <v>108</v>
      </c>
      <c r="C16" s="1540" t="s">
        <v>105</v>
      </c>
      <c r="D16" s="1557">
        <v>140.82740000000001</v>
      </c>
      <c r="E16" s="1560">
        <v>139.39930000000001</v>
      </c>
      <c r="F16" s="1561">
        <v>141.3287</v>
      </c>
      <c r="G16" s="1561">
        <v>147.21</v>
      </c>
      <c r="H16" s="1561">
        <v>149.61610000000002</v>
      </c>
      <c r="I16" s="1561">
        <v>154.90300000000002</v>
      </c>
      <c r="J16" s="1561">
        <v>158.40350000000001</v>
      </c>
      <c r="K16" s="1561">
        <v>160.0703</v>
      </c>
      <c r="L16" s="1561">
        <v>150.4367</v>
      </c>
      <c r="M16" s="1558">
        <v>138.20770000000002</v>
      </c>
      <c r="N16" s="1558">
        <v>137.56900000000002</v>
      </c>
      <c r="O16" s="1562">
        <v>134.33580000000001</v>
      </c>
      <c r="Q16" s="417" t="s">
        <v>108</v>
      </c>
      <c r="R16" s="1540" t="s">
        <v>105</v>
      </c>
      <c r="S16" s="1561">
        <v>134.03579999999999</v>
      </c>
      <c r="T16" s="1561">
        <v>140.47749999999999</v>
      </c>
      <c r="U16" s="1561">
        <v>135.6671</v>
      </c>
      <c r="V16" s="1561">
        <v>137.03400000000002</v>
      </c>
      <c r="W16" s="1561">
        <v>145.251</v>
      </c>
      <c r="X16" s="1561">
        <v>156.28530000000001</v>
      </c>
      <c r="Y16" s="1561">
        <v>150.59710000000001</v>
      </c>
      <c r="Z16" s="1558">
        <v>153.2081</v>
      </c>
      <c r="AA16" s="1558">
        <v>144.79430000000002</v>
      </c>
      <c r="AB16" s="1561">
        <v>141.0187</v>
      </c>
      <c r="AC16" s="1561">
        <v>144.6163</v>
      </c>
      <c r="AD16" s="1562">
        <v>149.4</v>
      </c>
      <c r="AG16" s="407" t="s">
        <v>108</v>
      </c>
      <c r="AH16" s="1524" t="s">
        <v>105</v>
      </c>
      <c r="AI16" s="1563">
        <v>130.4948</v>
      </c>
      <c r="AJ16" s="1564">
        <v>144.7671</v>
      </c>
      <c r="AK16" s="1564">
        <v>151.19030000000001</v>
      </c>
      <c r="AL16" s="1564">
        <v>159.494</v>
      </c>
      <c r="AM16" s="1564">
        <v>160.30450000000002</v>
      </c>
      <c r="AN16" s="1564">
        <v>159.63</v>
      </c>
      <c r="AO16" s="1564">
        <v>160.83100000000002</v>
      </c>
      <c r="AP16" s="1564">
        <v>158.1</v>
      </c>
      <c r="AQ16" s="1545">
        <v>158.1</v>
      </c>
      <c r="AR16" s="1545">
        <v>158.0342</v>
      </c>
      <c r="AS16" s="1564">
        <v>164.83200000000002</v>
      </c>
      <c r="AT16" s="1565">
        <v>162.93680000000001</v>
      </c>
      <c r="AV16" s="407" t="s">
        <v>108</v>
      </c>
      <c r="AW16" s="1524" t="s">
        <v>105</v>
      </c>
      <c r="AX16" s="1564">
        <v>154.4477</v>
      </c>
      <c r="AY16" s="1564">
        <v>162.28550000000001</v>
      </c>
      <c r="AZ16" s="1564">
        <v>164.84520000000001</v>
      </c>
      <c r="BA16" s="1564">
        <v>170.952</v>
      </c>
      <c r="BB16" s="1564">
        <v>168.92519999999999</v>
      </c>
      <c r="BC16" s="1564">
        <v>168.91200000000001</v>
      </c>
      <c r="BD16" s="1564">
        <v>165.33869999999999</v>
      </c>
      <c r="BE16" s="1545">
        <v>183.6</v>
      </c>
      <c r="BF16" s="1545">
        <v>194.99</v>
      </c>
      <c r="BG16" s="1564">
        <v>193.20769999999999</v>
      </c>
      <c r="BH16" s="1564">
        <v>184.72200000000001</v>
      </c>
      <c r="BI16" s="1564">
        <v>173.89349999999999</v>
      </c>
      <c r="BK16" s="407" t="s">
        <v>108</v>
      </c>
      <c r="BL16" s="152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8">
        <v>137.1129</v>
      </c>
      <c r="EM16" s="1408">
        <v>146.43110000000001</v>
      </c>
      <c r="EN16" s="1408">
        <v>152.2842</v>
      </c>
      <c r="EO16" s="1408">
        <v>147.90470000000002</v>
      </c>
      <c r="EP16" s="1408">
        <v>144.97450000000001</v>
      </c>
      <c r="EQ16" s="1408">
        <v>148.94200000000001</v>
      </c>
      <c r="ER16" s="1408">
        <v>147.12610000000001</v>
      </c>
      <c r="ES16" s="1408">
        <v>154.2071</v>
      </c>
      <c r="ET16" s="1408">
        <v>150.27930000000001</v>
      </c>
      <c r="EU16" s="1408">
        <v>141.4803</v>
      </c>
      <c r="EV16" s="1408">
        <v>140.3963</v>
      </c>
      <c r="EW16" s="1548">
        <v>140.26900000000001</v>
      </c>
    </row>
    <row r="17" spans="2:153" ht="15.95" customHeight="1">
      <c r="B17" s="417" t="s">
        <v>126</v>
      </c>
      <c r="C17" s="1540" t="s">
        <v>105</v>
      </c>
      <c r="D17" s="1557">
        <v>151.9025</v>
      </c>
      <c r="E17" s="1560">
        <v>148.95600000000002</v>
      </c>
      <c r="F17" s="1561">
        <v>146.7054</v>
      </c>
      <c r="G17" s="1561">
        <v>147.98439999999999</v>
      </c>
      <c r="H17" s="1561">
        <v>150.5617</v>
      </c>
      <c r="I17" s="1561">
        <v>152.39619999999999</v>
      </c>
      <c r="J17" s="1561">
        <v>156.04470000000001</v>
      </c>
      <c r="K17" s="1561">
        <v>155.23869999999999</v>
      </c>
      <c r="L17" s="1561">
        <v>153.95529999999999</v>
      </c>
      <c r="M17" s="1558">
        <v>148.22410000000002</v>
      </c>
      <c r="N17" s="1558">
        <v>142.97749999999999</v>
      </c>
      <c r="O17" s="1562">
        <v>142.70099999999999</v>
      </c>
      <c r="Q17" s="417" t="s">
        <v>126</v>
      </c>
      <c r="R17" s="1540" t="s">
        <v>105</v>
      </c>
      <c r="S17" s="1561">
        <v>138.46850000000001</v>
      </c>
      <c r="T17" s="1561">
        <v>139.36860000000001</v>
      </c>
      <c r="U17" s="1561">
        <v>141.0284</v>
      </c>
      <c r="V17" s="1561">
        <v>138.8229</v>
      </c>
      <c r="W17" s="1561">
        <v>139.44140000000002</v>
      </c>
      <c r="X17" s="1561">
        <v>144.54310000000001</v>
      </c>
      <c r="Y17" s="1561">
        <v>149.5137</v>
      </c>
      <c r="Z17" s="1558">
        <v>145.81100000000001</v>
      </c>
      <c r="AA17" s="1558">
        <v>145.3776</v>
      </c>
      <c r="AB17" s="1561">
        <v>143.2998</v>
      </c>
      <c r="AC17" s="1561">
        <v>141.5325</v>
      </c>
      <c r="AD17" s="1562">
        <v>143.16650000000001</v>
      </c>
      <c r="AG17" s="407" t="s">
        <v>126</v>
      </c>
      <c r="AH17" s="1524" t="s">
        <v>105</v>
      </c>
      <c r="AI17" s="1563">
        <v>146.11760000000001</v>
      </c>
      <c r="AJ17" s="1564">
        <v>141.73140000000001</v>
      </c>
      <c r="AK17" s="1564">
        <v>149.10939999999999</v>
      </c>
      <c r="AL17" s="1564">
        <v>153.69999999999999</v>
      </c>
      <c r="AM17" s="1564">
        <v>160.60060000000001</v>
      </c>
      <c r="AN17" s="1564">
        <v>161.58770000000001</v>
      </c>
      <c r="AO17" s="1564">
        <v>159.1765</v>
      </c>
      <c r="AP17" s="1564">
        <v>160.3948</v>
      </c>
      <c r="AQ17" s="1545">
        <v>159.78400000000002</v>
      </c>
      <c r="AR17" s="1545">
        <v>159.75320000000002</v>
      </c>
      <c r="AS17" s="1564">
        <v>160.29670000000002</v>
      </c>
      <c r="AT17" s="1565">
        <v>163.3981</v>
      </c>
      <c r="AV17" s="407" t="s">
        <v>126</v>
      </c>
      <c r="AW17" s="1524" t="s">
        <v>105</v>
      </c>
      <c r="AX17" s="1564">
        <v>163.71350000000001</v>
      </c>
      <c r="AY17" s="1564">
        <v>159.04929999999999</v>
      </c>
      <c r="AZ17" s="1564">
        <v>164.62100000000001</v>
      </c>
      <c r="BA17" s="1564">
        <v>164.09870000000001</v>
      </c>
      <c r="BB17" s="1564">
        <v>165.4726</v>
      </c>
      <c r="BC17" s="1564">
        <v>166.04929999999999</v>
      </c>
      <c r="BD17" s="1564">
        <v>168.17869999999999</v>
      </c>
      <c r="BE17" s="1545">
        <v>168.66</v>
      </c>
      <c r="BF17" s="1545">
        <v>175.28800000000001</v>
      </c>
      <c r="BG17" s="1564">
        <v>183.16480000000001</v>
      </c>
      <c r="BH17" s="1564">
        <v>181.65700000000001</v>
      </c>
      <c r="BI17" s="1564">
        <v>178.4606</v>
      </c>
      <c r="BK17" s="407" t="s">
        <v>126</v>
      </c>
      <c r="BL17" s="152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8">
        <v>141.49549999999999</v>
      </c>
      <c r="EM17" s="1408">
        <v>142.625</v>
      </c>
      <c r="EN17" s="1408">
        <v>145.24260000000001</v>
      </c>
      <c r="EO17" s="1408">
        <v>142.42570000000001</v>
      </c>
      <c r="EP17" s="1408">
        <v>143.5942</v>
      </c>
      <c r="EQ17" s="1408">
        <v>146.8603</v>
      </c>
      <c r="ER17" s="1408">
        <v>146.0874</v>
      </c>
      <c r="ES17" s="1408">
        <v>146.34030000000001</v>
      </c>
      <c r="ET17" s="1408">
        <v>149.452</v>
      </c>
      <c r="EU17" s="1408">
        <v>148.28060000000002</v>
      </c>
      <c r="EV17" s="1408">
        <v>144.3783</v>
      </c>
      <c r="EW17" s="1548">
        <v>145.92060000000001</v>
      </c>
    </row>
    <row r="18" spans="2:153" ht="15.95" customHeight="1">
      <c r="B18" s="417"/>
      <c r="C18" s="1540" t="s">
        <v>279</v>
      </c>
      <c r="D18" s="1557">
        <v>2376.7577000000001</v>
      </c>
      <c r="E18" s="1566">
        <v>2330.6546000000003</v>
      </c>
      <c r="F18" s="1567">
        <v>2295.44</v>
      </c>
      <c r="G18" s="1567">
        <v>2315.4520000000002</v>
      </c>
      <c r="H18" s="1567">
        <v>2355.7787000000003</v>
      </c>
      <c r="I18" s="1567">
        <v>2384.4827</v>
      </c>
      <c r="J18" s="1567">
        <v>2441.5694000000003</v>
      </c>
      <c r="K18" s="1567">
        <v>2428.9574000000002</v>
      </c>
      <c r="L18" s="1567">
        <v>2408.8777</v>
      </c>
      <c r="M18" s="1568">
        <v>2319.2039</v>
      </c>
      <c r="N18" s="1568">
        <v>2237.1110000000003</v>
      </c>
      <c r="O18" s="1569">
        <v>2232.7861000000003</v>
      </c>
      <c r="Q18" s="417"/>
      <c r="R18" s="1540" t="s">
        <v>279</v>
      </c>
      <c r="S18" s="1567">
        <v>2166.5610000000001</v>
      </c>
      <c r="T18" s="1567">
        <v>2180.645</v>
      </c>
      <c r="U18" s="1567">
        <v>2206.6154999999999</v>
      </c>
      <c r="V18" s="1567">
        <v>2172.107</v>
      </c>
      <c r="W18" s="1567">
        <v>2181.7832000000003</v>
      </c>
      <c r="X18" s="1567">
        <v>2261.607</v>
      </c>
      <c r="Y18" s="1567">
        <v>2339.3806</v>
      </c>
      <c r="Z18" s="1568">
        <v>2281.4465</v>
      </c>
      <c r="AA18" s="1568">
        <v>2274.6657</v>
      </c>
      <c r="AB18" s="1567">
        <v>2242.1545000000001</v>
      </c>
      <c r="AC18" s="1567">
        <v>2214.5017000000003</v>
      </c>
      <c r="AD18" s="1569">
        <v>2240.069</v>
      </c>
      <c r="AG18" s="407" t="s">
        <v>109</v>
      </c>
      <c r="AH18" s="1524" t="s">
        <v>105</v>
      </c>
      <c r="AI18" s="1563">
        <v>171.36100000000002</v>
      </c>
      <c r="AJ18" s="1564">
        <v>166.40820000000002</v>
      </c>
      <c r="AK18" s="1564">
        <v>160.77260000000001</v>
      </c>
      <c r="AL18" s="1564">
        <v>156.042</v>
      </c>
      <c r="AM18" s="1564">
        <v>158.0958</v>
      </c>
      <c r="AN18" s="1564">
        <v>163.78030000000001</v>
      </c>
      <c r="AO18" s="1564">
        <v>173.86450000000002</v>
      </c>
      <c r="AP18" s="1564">
        <v>176.61</v>
      </c>
      <c r="AQ18" s="1545">
        <v>176.95</v>
      </c>
      <c r="AR18" s="1545">
        <v>180.39770000000001</v>
      </c>
      <c r="AS18" s="1564">
        <v>187.2183</v>
      </c>
      <c r="AT18" s="1565">
        <v>199.0223</v>
      </c>
      <c r="AV18" s="407" t="s">
        <v>109</v>
      </c>
      <c r="AW18" s="1547" t="s">
        <v>105</v>
      </c>
      <c r="AX18" s="1564">
        <v>191.8287</v>
      </c>
      <c r="AY18" s="1564">
        <v>179.61660000000001</v>
      </c>
      <c r="AZ18" s="1564">
        <v>168.27969999999999</v>
      </c>
      <c r="BA18" s="1564">
        <v>164.67930000000001</v>
      </c>
      <c r="BB18" s="1564">
        <v>173.0548</v>
      </c>
      <c r="BC18" s="1564">
        <v>183.02930000000001</v>
      </c>
      <c r="BD18" s="1564">
        <v>188.79679999999999</v>
      </c>
      <c r="BE18" s="1545">
        <v>201.90520000000001</v>
      </c>
      <c r="BF18" s="1545">
        <v>210.68170000000001</v>
      </c>
      <c r="BG18" s="1564">
        <v>211.1045</v>
      </c>
      <c r="BH18" s="1564">
        <v>207.94470000000001</v>
      </c>
      <c r="BI18" s="1564">
        <v>207.4365</v>
      </c>
      <c r="BK18" s="407" t="s">
        <v>109</v>
      </c>
      <c r="BL18" s="152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8">
        <v>140.3065</v>
      </c>
      <c r="EM18" s="1408">
        <v>138.4461</v>
      </c>
      <c r="EN18" s="1408">
        <v>138.83450000000002</v>
      </c>
      <c r="EO18" s="1408">
        <v>139.40100000000001</v>
      </c>
      <c r="EP18" s="1408">
        <v>140.19900000000001</v>
      </c>
      <c r="EQ18" s="1408">
        <v>140.66400000000002</v>
      </c>
      <c r="ER18" s="1408">
        <v>140.47130000000001</v>
      </c>
      <c r="ES18" s="1408">
        <v>137.2594</v>
      </c>
      <c r="ET18" s="1408">
        <v>137.4333</v>
      </c>
      <c r="EU18" s="1408">
        <v>139.9658</v>
      </c>
      <c r="EV18" s="1408">
        <v>138.3793</v>
      </c>
      <c r="EW18" s="1548">
        <v>138.7268</v>
      </c>
    </row>
    <row r="19" spans="2:153" ht="15.95" customHeight="1">
      <c r="B19" s="417" t="s">
        <v>109</v>
      </c>
      <c r="C19" s="1540" t="s">
        <v>105</v>
      </c>
      <c r="D19" s="1557">
        <v>196.56450000000001</v>
      </c>
      <c r="E19" s="1560">
        <v>189.8579</v>
      </c>
      <c r="F19" s="1561">
        <v>177.54770000000002</v>
      </c>
      <c r="G19" s="1561">
        <v>162.53570000000002</v>
      </c>
      <c r="H19" s="1561">
        <v>157.38550000000001</v>
      </c>
      <c r="I19" s="1561">
        <v>160.73570000000001</v>
      </c>
      <c r="J19" s="1561">
        <v>176.00030000000001</v>
      </c>
      <c r="K19" s="1561">
        <v>179.58420000000001</v>
      </c>
      <c r="L19" s="1561">
        <v>173.70500000000001</v>
      </c>
      <c r="M19" s="1558">
        <v>168.89840000000001</v>
      </c>
      <c r="N19" s="1558">
        <v>163.60599999999999</v>
      </c>
      <c r="O19" s="1562">
        <v>169.36870000000002</v>
      </c>
      <c r="Q19" s="417" t="s">
        <v>109</v>
      </c>
      <c r="R19" s="1540" t="s">
        <v>105</v>
      </c>
      <c r="S19" s="1561">
        <v>169.96290000000002</v>
      </c>
      <c r="T19" s="1561">
        <v>163.01</v>
      </c>
      <c r="U19" s="1561">
        <v>158.2784</v>
      </c>
      <c r="V19" s="1561">
        <v>150.20830000000001</v>
      </c>
      <c r="W19" s="1561">
        <v>142.70189999999999</v>
      </c>
      <c r="X19" s="1561">
        <v>146.73430000000002</v>
      </c>
      <c r="Y19" s="1561">
        <v>160.45940000000002</v>
      </c>
      <c r="Z19" s="1558">
        <v>169.95350000000002</v>
      </c>
      <c r="AA19" s="1558">
        <v>168.1277</v>
      </c>
      <c r="AB19" s="1561">
        <v>165.7174</v>
      </c>
      <c r="AC19" s="1561">
        <v>165.64500000000001</v>
      </c>
      <c r="AD19" s="1562">
        <v>169.6542</v>
      </c>
      <c r="AG19" s="407" t="s">
        <v>110</v>
      </c>
      <c r="AH19" s="1524" t="s">
        <v>105</v>
      </c>
      <c r="AI19" s="1563">
        <v>139.43350000000001</v>
      </c>
      <c r="AJ19" s="1564">
        <v>158.2304</v>
      </c>
      <c r="AK19" s="1564">
        <v>166.05030000000002</v>
      </c>
      <c r="AL19" s="1564">
        <v>166.26830000000001</v>
      </c>
      <c r="AM19" s="1564">
        <v>168.3039</v>
      </c>
      <c r="AN19" s="1564">
        <v>165.05070000000001</v>
      </c>
      <c r="AO19" s="1564">
        <v>165.49420000000001</v>
      </c>
      <c r="AP19" s="1564">
        <v>163.64230000000001</v>
      </c>
      <c r="AQ19" s="1545">
        <v>160.01730000000001</v>
      </c>
      <c r="AR19" s="1545">
        <v>157.23770000000002</v>
      </c>
      <c r="AS19" s="1564">
        <v>154.88030000000001</v>
      </c>
      <c r="AT19" s="1565">
        <v>152.40710000000001</v>
      </c>
      <c r="AV19" s="407" t="s">
        <v>110</v>
      </c>
      <c r="AW19" s="1524" t="s">
        <v>105</v>
      </c>
      <c r="AX19" s="1564">
        <v>145.79740000000001</v>
      </c>
      <c r="AY19" s="1564">
        <v>156.3134</v>
      </c>
      <c r="AZ19" s="1564">
        <v>167.95769999999999</v>
      </c>
      <c r="BA19" s="1564">
        <v>168.38200000000001</v>
      </c>
      <c r="BB19" s="1564">
        <v>170.13480000000001</v>
      </c>
      <c r="BC19" s="1564">
        <v>178.63829999999999</v>
      </c>
      <c r="BD19" s="1564">
        <v>178.97229999999999</v>
      </c>
      <c r="BE19" s="1545">
        <v>183.3477</v>
      </c>
      <c r="BF19" s="1545">
        <v>192.8937</v>
      </c>
      <c r="BG19" s="1564">
        <v>189.87610000000001</v>
      </c>
      <c r="BH19" s="1564">
        <v>178.1823</v>
      </c>
      <c r="BI19" s="1564">
        <v>174.27350000000001</v>
      </c>
      <c r="BK19" s="407" t="s">
        <v>110</v>
      </c>
      <c r="BL19" s="152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8">
        <v>181.80030000000002</v>
      </c>
      <c r="EM19" s="1408">
        <v>167.67500000000001</v>
      </c>
      <c r="EN19" s="1408">
        <v>159.29420000000002</v>
      </c>
      <c r="EO19" s="1408">
        <v>159.18800000000002</v>
      </c>
      <c r="EP19" s="1408">
        <v>163.06870000000001</v>
      </c>
      <c r="EQ19" s="1408">
        <v>168.256</v>
      </c>
      <c r="ER19" s="1408">
        <v>173.01260000000002</v>
      </c>
      <c r="ES19" s="1408">
        <v>175.77</v>
      </c>
      <c r="ET19" s="1408">
        <v>173.05330000000001</v>
      </c>
      <c r="EU19" s="1408">
        <v>172.50230000000002</v>
      </c>
      <c r="EV19" s="1408">
        <v>173.51600000000002</v>
      </c>
      <c r="EW19" s="1548">
        <v>173.64</v>
      </c>
    </row>
    <row r="20" spans="2:153" ht="15.95" customHeight="1">
      <c r="B20" s="417" t="s">
        <v>110</v>
      </c>
      <c r="C20" s="1540" t="s">
        <v>105</v>
      </c>
      <c r="D20" s="1557">
        <v>131.17189999999999</v>
      </c>
      <c r="E20" s="1560">
        <v>132.89320000000001</v>
      </c>
      <c r="F20" s="1561">
        <v>146.29940000000002</v>
      </c>
      <c r="G20" s="1561">
        <v>149.1763</v>
      </c>
      <c r="H20" s="1561">
        <v>147.65100000000001</v>
      </c>
      <c r="I20" s="1561">
        <v>156.09300000000002</v>
      </c>
      <c r="J20" s="1561">
        <v>170.25970000000001</v>
      </c>
      <c r="K20" s="1561">
        <v>162.5745</v>
      </c>
      <c r="L20" s="1561">
        <v>148.946</v>
      </c>
      <c r="M20" s="1558">
        <v>132.73609999999999</v>
      </c>
      <c r="N20" s="1558">
        <v>129.7303</v>
      </c>
      <c r="O20" s="1562">
        <v>134.51580000000001</v>
      </c>
      <c r="Q20" s="417" t="s">
        <v>110</v>
      </c>
      <c r="R20" s="1540" t="s">
        <v>105</v>
      </c>
      <c r="S20" s="1561">
        <v>133.11709999999999</v>
      </c>
      <c r="T20" s="1561">
        <v>143.20249999999999</v>
      </c>
      <c r="U20" s="1561">
        <v>145.5874</v>
      </c>
      <c r="V20" s="1561">
        <v>136.37</v>
      </c>
      <c r="W20" s="1561">
        <v>149.649</v>
      </c>
      <c r="X20" s="1561">
        <v>164.23170000000002</v>
      </c>
      <c r="Y20" s="1561">
        <v>165.07940000000002</v>
      </c>
      <c r="Z20" s="1558">
        <v>161.98350000000002</v>
      </c>
      <c r="AA20" s="1558">
        <v>146.82300000000001</v>
      </c>
      <c r="AB20" s="1561">
        <v>134.72480000000002</v>
      </c>
      <c r="AC20" s="1561">
        <v>133.27270000000001</v>
      </c>
      <c r="AD20" s="1562">
        <v>134.36969999999999</v>
      </c>
      <c r="AG20" s="407" t="s">
        <v>111</v>
      </c>
      <c r="AH20" s="1547" t="s">
        <v>105</v>
      </c>
      <c r="AI20" s="1563">
        <v>131.7097</v>
      </c>
      <c r="AJ20" s="1564">
        <v>137.8929</v>
      </c>
      <c r="AK20" s="1564">
        <v>144.51609999999999</v>
      </c>
      <c r="AL20" s="1564">
        <v>153.26670000000001</v>
      </c>
      <c r="AM20" s="1564">
        <v>155.74190000000002</v>
      </c>
      <c r="AN20" s="1564">
        <v>145.4333</v>
      </c>
      <c r="AO20" s="1564">
        <v>144.45160000000001</v>
      </c>
      <c r="AP20" s="1564">
        <v>145.03230000000002</v>
      </c>
      <c r="AQ20" s="1545">
        <v>142.9333</v>
      </c>
      <c r="AR20" s="1545">
        <v>149.54840000000002</v>
      </c>
      <c r="AS20" s="1564">
        <v>157.5333</v>
      </c>
      <c r="AT20" s="1565">
        <v>150.8065</v>
      </c>
      <c r="AV20" s="407" t="s">
        <v>111</v>
      </c>
      <c r="AW20" s="1524" t="s">
        <v>105</v>
      </c>
      <c r="AX20" s="1564">
        <v>141.93549999999999</v>
      </c>
      <c r="AY20" s="1564">
        <v>155.41380000000001</v>
      </c>
      <c r="AZ20" s="1564">
        <v>158.51609999999999</v>
      </c>
      <c r="BA20" s="1564">
        <v>149.66669999999999</v>
      </c>
      <c r="BB20" s="1564">
        <v>146.74189999999999</v>
      </c>
      <c r="BC20" s="1564">
        <v>157.80000000000001</v>
      </c>
      <c r="BD20" s="1564">
        <v>162</v>
      </c>
      <c r="BE20" s="1545">
        <v>170.03229999999999</v>
      </c>
      <c r="BF20" s="1545">
        <v>187.23330000000001</v>
      </c>
      <c r="BG20" s="1564">
        <v>179.51609999999999</v>
      </c>
      <c r="BH20" s="1564">
        <v>166.5667</v>
      </c>
      <c r="BI20" s="1564">
        <v>157.93549999999999</v>
      </c>
      <c r="BK20" s="407" t="s">
        <v>111</v>
      </c>
      <c r="BL20" s="1547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8">
        <v>123.5184</v>
      </c>
      <c r="EM20" s="1408">
        <v>127.08320000000001</v>
      </c>
      <c r="EN20" s="1408">
        <v>140.0523</v>
      </c>
      <c r="EO20" s="1408">
        <v>140.71469999999999</v>
      </c>
      <c r="EP20" s="1408">
        <v>141.5865</v>
      </c>
      <c r="EQ20" s="1408">
        <v>147.143</v>
      </c>
      <c r="ER20" s="1408">
        <v>151.00060000000002</v>
      </c>
      <c r="ES20" s="1408">
        <v>152.3058</v>
      </c>
      <c r="ET20" s="1408">
        <v>149.1583</v>
      </c>
      <c r="EU20" s="1408">
        <v>136.13480000000001</v>
      </c>
      <c r="EV20" s="1408">
        <v>128.4333</v>
      </c>
      <c r="EW20" s="1548">
        <v>127.91520000000001</v>
      </c>
    </row>
    <row r="21" spans="2:153" ht="15.95" customHeight="1">
      <c r="B21" s="417" t="s">
        <v>111</v>
      </c>
      <c r="C21" s="1550" t="s">
        <v>105</v>
      </c>
      <c r="D21" s="1557">
        <v>124.3871</v>
      </c>
      <c r="E21" s="1557">
        <v>126.32140000000001</v>
      </c>
      <c r="F21" s="1558">
        <v>133.06450000000001</v>
      </c>
      <c r="G21" s="1558">
        <v>136</v>
      </c>
      <c r="H21" s="1558">
        <v>135.0968</v>
      </c>
      <c r="I21" s="1558">
        <v>139.5</v>
      </c>
      <c r="J21" s="1558">
        <v>146.3871</v>
      </c>
      <c r="K21" s="1558">
        <v>138.35480000000001</v>
      </c>
      <c r="L21" s="1558">
        <v>135.9</v>
      </c>
      <c r="M21" s="1558">
        <v>121.48390000000001</v>
      </c>
      <c r="N21" s="1558">
        <v>117.7667</v>
      </c>
      <c r="O21" s="1559">
        <v>118.51610000000001</v>
      </c>
      <c r="Q21" s="417" t="s">
        <v>111</v>
      </c>
      <c r="R21" s="1550" t="s">
        <v>105</v>
      </c>
      <c r="S21" s="1558">
        <v>117</v>
      </c>
      <c r="T21" s="1558">
        <v>123.5</v>
      </c>
      <c r="U21" s="1558">
        <v>126.03230000000001</v>
      </c>
      <c r="V21" s="1558">
        <v>123.9</v>
      </c>
      <c r="W21" s="1558">
        <v>132.1935</v>
      </c>
      <c r="X21" s="1558">
        <v>139.9667</v>
      </c>
      <c r="Y21" s="1558">
        <v>139.0968</v>
      </c>
      <c r="Z21" s="1558">
        <v>137.64520000000002</v>
      </c>
      <c r="AA21" s="1558">
        <v>136.4667</v>
      </c>
      <c r="AB21" s="1558">
        <v>128.51609999999999</v>
      </c>
      <c r="AC21" s="1558">
        <v>126.7667</v>
      </c>
      <c r="AD21" s="1559">
        <v>127.87100000000001</v>
      </c>
      <c r="AG21" s="407" t="s">
        <v>112</v>
      </c>
      <c r="AH21" s="1524" t="s">
        <v>105</v>
      </c>
      <c r="AI21" s="1544">
        <v>130.1284</v>
      </c>
      <c r="AJ21" s="1545">
        <v>133.7825</v>
      </c>
      <c r="AK21" s="1545">
        <v>136.97550000000001</v>
      </c>
      <c r="AL21" s="1545">
        <v>140.25900000000001</v>
      </c>
      <c r="AM21" s="1545">
        <v>144.661</v>
      </c>
      <c r="AN21" s="1545">
        <v>146.75570000000002</v>
      </c>
      <c r="AO21" s="1545">
        <v>147.28030000000001</v>
      </c>
      <c r="AP21" s="1545">
        <v>147.51420000000002</v>
      </c>
      <c r="AQ21" s="1545">
        <v>147.8347</v>
      </c>
      <c r="AR21" s="1545">
        <v>146.19320000000002</v>
      </c>
      <c r="AS21" s="1545">
        <v>146.03630000000001</v>
      </c>
      <c r="AT21" s="1546">
        <v>146.05420000000001</v>
      </c>
      <c r="AV21" s="407" t="s">
        <v>112</v>
      </c>
      <c r="AW21" s="1524" t="s">
        <v>105</v>
      </c>
      <c r="AX21" s="1545">
        <v>145.8458</v>
      </c>
      <c r="AY21" s="1545">
        <v>146.2062</v>
      </c>
      <c r="AZ21" s="1545">
        <v>147.98480000000001</v>
      </c>
      <c r="BA21" s="1545">
        <v>151.49369999999999</v>
      </c>
      <c r="BB21" s="1545">
        <v>154.25059999999999</v>
      </c>
      <c r="BC21" s="1545">
        <v>155.88069999999999</v>
      </c>
      <c r="BD21" s="1545">
        <v>156.06710000000001</v>
      </c>
      <c r="BE21" s="1545">
        <v>160.4194</v>
      </c>
      <c r="BF21" s="1545">
        <v>167.0257</v>
      </c>
      <c r="BG21" s="1545">
        <v>169.98390000000001</v>
      </c>
      <c r="BH21" s="1545">
        <v>170.58869999999999</v>
      </c>
      <c r="BI21" s="1545">
        <v>171.49680000000001</v>
      </c>
      <c r="BK21" s="407" t="s">
        <v>252</v>
      </c>
      <c r="BL21" s="152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8">
        <v>124.03230000000001</v>
      </c>
      <c r="EM21" s="1408">
        <v>125.71430000000001</v>
      </c>
      <c r="EN21" s="1408">
        <v>134.03229999999999</v>
      </c>
      <c r="EO21" s="1408">
        <v>131.33330000000001</v>
      </c>
      <c r="EP21" s="1408">
        <v>130</v>
      </c>
      <c r="EQ21" s="1408">
        <v>131.1</v>
      </c>
      <c r="ER21" s="1408">
        <v>132.45160000000001</v>
      </c>
      <c r="ES21" s="1408">
        <v>133.48390000000001</v>
      </c>
      <c r="ET21" s="1408">
        <v>138.4</v>
      </c>
      <c r="EU21" s="1408">
        <v>131.35480000000001</v>
      </c>
      <c r="EV21" s="1408">
        <v>129.13330000000002</v>
      </c>
      <c r="EW21" s="1548">
        <v>129</v>
      </c>
    </row>
    <row r="22" spans="2:153" ht="15.95" customHeight="1">
      <c r="B22" s="417" t="s">
        <v>112</v>
      </c>
      <c r="C22" s="1540" t="s">
        <v>105</v>
      </c>
      <c r="D22" s="1557">
        <v>130.55160000000001</v>
      </c>
      <c r="E22" s="1560">
        <v>128.24930000000001</v>
      </c>
      <c r="F22" s="1561">
        <v>130.9674</v>
      </c>
      <c r="G22" s="1561">
        <v>132.7277</v>
      </c>
      <c r="H22" s="1561">
        <v>141.4939</v>
      </c>
      <c r="I22" s="1561">
        <v>143.53900000000002</v>
      </c>
      <c r="J22" s="1561">
        <v>139.69480000000001</v>
      </c>
      <c r="K22" s="1561">
        <v>134.95740000000001</v>
      </c>
      <c r="L22" s="1561">
        <v>130.4863</v>
      </c>
      <c r="M22" s="1558">
        <v>125.3974</v>
      </c>
      <c r="N22" s="1558">
        <v>120.7497</v>
      </c>
      <c r="O22" s="1562">
        <v>120.3429</v>
      </c>
      <c r="Q22" s="417" t="s">
        <v>112</v>
      </c>
      <c r="R22" s="1540" t="s">
        <v>105</v>
      </c>
      <c r="S22" s="1561">
        <v>117.869</v>
      </c>
      <c r="T22" s="1561">
        <v>121.8625</v>
      </c>
      <c r="U22" s="1561">
        <v>122.9406</v>
      </c>
      <c r="V22" s="1561">
        <v>124.69370000000001</v>
      </c>
      <c r="W22" s="1561">
        <v>130.03059999999999</v>
      </c>
      <c r="X22" s="1561">
        <v>137.91499999999999</v>
      </c>
      <c r="Y22" s="1561">
        <v>141.2003</v>
      </c>
      <c r="Z22" s="1558">
        <v>140.36770000000001</v>
      </c>
      <c r="AA22" s="1558">
        <v>138.23600000000002</v>
      </c>
      <c r="AB22" s="1561">
        <v>132.381</v>
      </c>
      <c r="AC22" s="1561">
        <v>129.97130000000001</v>
      </c>
      <c r="AD22" s="1562">
        <v>130.1448</v>
      </c>
      <c r="AG22" s="407" t="s">
        <v>113</v>
      </c>
      <c r="AH22" s="1524" t="s">
        <v>105</v>
      </c>
      <c r="AI22" s="1563">
        <v>152.93100000000001</v>
      </c>
      <c r="AJ22" s="1564">
        <v>160.64250000000001</v>
      </c>
      <c r="AK22" s="1564">
        <v>157.4</v>
      </c>
      <c r="AL22" s="1564">
        <v>157.3827</v>
      </c>
      <c r="AM22" s="1564">
        <v>164.0223</v>
      </c>
      <c r="AN22" s="1564">
        <v>166.19670000000002</v>
      </c>
      <c r="AO22" s="1564">
        <v>173.02100000000002</v>
      </c>
      <c r="AP22" s="1564">
        <v>180.52450000000002</v>
      </c>
      <c r="AQ22" s="1545">
        <v>186.01900000000001</v>
      </c>
      <c r="AR22" s="1545">
        <v>191.1448</v>
      </c>
      <c r="AS22" s="1564">
        <v>195.30930000000001</v>
      </c>
      <c r="AT22" s="1565">
        <v>187.69390000000001</v>
      </c>
      <c r="AV22" s="407" t="s">
        <v>113</v>
      </c>
      <c r="AW22" s="1524" t="s">
        <v>105</v>
      </c>
      <c r="AX22" s="1564">
        <v>174.7732</v>
      </c>
      <c r="AY22" s="1564">
        <v>172.25720000000001</v>
      </c>
      <c r="AZ22" s="1564">
        <v>175.5471</v>
      </c>
      <c r="BA22" s="1564">
        <v>172.32570000000001</v>
      </c>
      <c r="BB22" s="1564">
        <v>161.78899999999999</v>
      </c>
      <c r="BC22" s="1564">
        <v>167.315</v>
      </c>
      <c r="BD22" s="1564">
        <v>186.63419999999999</v>
      </c>
      <c r="BE22" s="1545">
        <v>205.48740000000001</v>
      </c>
      <c r="BF22" s="1545">
        <v>215.71530000000001</v>
      </c>
      <c r="BG22" s="1564">
        <v>216.58580000000001</v>
      </c>
      <c r="BH22" s="1564">
        <v>202.483</v>
      </c>
      <c r="BI22" s="1564">
        <v>188.5745</v>
      </c>
      <c r="BK22" s="407"/>
      <c r="BL22" s="152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8">
        <v>140.88480000000001</v>
      </c>
      <c r="EM22" s="1408">
        <v>143.3826</v>
      </c>
      <c r="EN22" s="1408">
        <v>152.10140000000001</v>
      </c>
      <c r="EO22" s="1408">
        <v>148.46120000000002</v>
      </c>
      <c r="EP22" s="1408">
        <v>145.35580000000002</v>
      </c>
      <c r="EQ22" s="1408">
        <v>148.2029</v>
      </c>
      <c r="ER22" s="1408">
        <v>148.64330000000001</v>
      </c>
      <c r="ES22" s="1408">
        <v>152.77460000000002</v>
      </c>
      <c r="ET22" s="1408">
        <v>151.86870000000002</v>
      </c>
      <c r="EU22" s="1408">
        <v>144.191</v>
      </c>
      <c r="EV22" s="1408">
        <v>143.33150000000001</v>
      </c>
      <c r="EW22" s="1548">
        <v>143.7253</v>
      </c>
    </row>
    <row r="23" spans="2:153" ht="15.95" customHeight="1">
      <c r="B23" s="417" t="s">
        <v>113</v>
      </c>
      <c r="C23" s="1540" t="s">
        <v>105</v>
      </c>
      <c r="D23" s="1557">
        <v>157.06650000000002</v>
      </c>
      <c r="E23" s="1560">
        <v>142.65210000000002</v>
      </c>
      <c r="F23" s="1561">
        <v>136.1574</v>
      </c>
      <c r="G23" s="1561">
        <v>136.97140000000002</v>
      </c>
      <c r="H23" s="1561">
        <v>133.9555</v>
      </c>
      <c r="I23" s="1561">
        <v>148.375</v>
      </c>
      <c r="J23" s="1561">
        <v>154.315</v>
      </c>
      <c r="K23" s="1561">
        <v>165.47970000000001</v>
      </c>
      <c r="L23" s="1561">
        <v>170.34370000000001</v>
      </c>
      <c r="M23" s="1558">
        <v>166.18350000000001</v>
      </c>
      <c r="N23" s="1558">
        <v>154.54660000000001</v>
      </c>
      <c r="O23" s="1562">
        <v>157.1148</v>
      </c>
      <c r="Q23" s="417" t="s">
        <v>113</v>
      </c>
      <c r="R23" s="1540" t="s">
        <v>105</v>
      </c>
      <c r="S23" s="1561">
        <v>155.6129</v>
      </c>
      <c r="T23" s="1561">
        <v>153.88999999999999</v>
      </c>
      <c r="U23" s="1561">
        <v>145.16580000000002</v>
      </c>
      <c r="V23" s="1561">
        <v>138.92930000000001</v>
      </c>
      <c r="W23" s="1561">
        <v>137.91159999999999</v>
      </c>
      <c r="X23" s="1561">
        <v>146.21970000000002</v>
      </c>
      <c r="Y23" s="1561">
        <v>144.78030000000001</v>
      </c>
      <c r="Z23" s="1558">
        <v>153.3203</v>
      </c>
      <c r="AA23" s="1558">
        <v>163.43730000000002</v>
      </c>
      <c r="AB23" s="1561">
        <v>158.23580000000001</v>
      </c>
      <c r="AC23" s="1561">
        <v>153.5163</v>
      </c>
      <c r="AD23" s="1562">
        <v>151.69710000000001</v>
      </c>
      <c r="AG23" s="407" t="s">
        <v>128</v>
      </c>
      <c r="AH23" s="1524" t="s">
        <v>105</v>
      </c>
      <c r="AI23" s="1563">
        <v>172.06450000000001</v>
      </c>
      <c r="AJ23" s="1564">
        <v>163.5</v>
      </c>
      <c r="AK23" s="1564">
        <v>162.06450000000001</v>
      </c>
      <c r="AL23" s="1564">
        <v>161</v>
      </c>
      <c r="AM23" s="1564">
        <v>141.6129</v>
      </c>
      <c r="AN23" s="1564">
        <v>166.5667</v>
      </c>
      <c r="AO23" s="1564">
        <v>182</v>
      </c>
      <c r="AP23" s="1564">
        <v>182</v>
      </c>
      <c r="AQ23" s="1545">
        <v>179.5333</v>
      </c>
      <c r="AR23" s="1545">
        <v>177.06450000000001</v>
      </c>
      <c r="AS23" s="1564">
        <v>178.0333</v>
      </c>
      <c r="AT23" s="1565">
        <v>171.83870000000002</v>
      </c>
      <c r="AV23" s="407" t="s">
        <v>128</v>
      </c>
      <c r="AW23" s="1524" t="s">
        <v>105</v>
      </c>
      <c r="AX23" s="1564">
        <v>167.96770000000001</v>
      </c>
      <c r="AY23" s="1564">
        <v>160.89660000000001</v>
      </c>
      <c r="AZ23" s="1564">
        <v>168.93549999999999</v>
      </c>
      <c r="BA23" s="1564">
        <v>181</v>
      </c>
      <c r="BB23" s="1564">
        <v>184.9032</v>
      </c>
      <c r="BC23" s="1564">
        <v>200.26669999999999</v>
      </c>
      <c r="BD23" s="1564">
        <v>210.12899999999999</v>
      </c>
      <c r="BE23" s="1545">
        <v>215.48390000000001</v>
      </c>
      <c r="BF23" s="1545">
        <v>230.33330000000001</v>
      </c>
      <c r="BG23" s="1564">
        <v>232.83869999999999</v>
      </c>
      <c r="BH23" s="1564">
        <v>221.13329999999999</v>
      </c>
      <c r="BI23" s="1564">
        <v>198.0968</v>
      </c>
      <c r="BK23" s="407" t="s">
        <v>112</v>
      </c>
      <c r="BL23" s="152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9">
        <v>1047.7097000000001</v>
      </c>
      <c r="EM23" s="1409">
        <v>1066.5357000000001</v>
      </c>
      <c r="EN23" s="1409">
        <v>1131.3226</v>
      </c>
      <c r="EO23" s="1409">
        <v>1101.8</v>
      </c>
      <c r="EP23" s="1409">
        <v>1074.5806</v>
      </c>
      <c r="EQ23" s="1409">
        <v>1094.1333</v>
      </c>
      <c r="ER23" s="1409">
        <v>1099.5161000000001</v>
      </c>
      <c r="ES23" s="1409">
        <v>1134.3226</v>
      </c>
      <c r="ET23" s="1409">
        <v>1128.4333000000001</v>
      </c>
      <c r="EU23" s="1409">
        <v>1070.5806</v>
      </c>
      <c r="EV23" s="1409">
        <v>1064.8</v>
      </c>
      <c r="EW23" s="1549">
        <v>1064.4516000000001</v>
      </c>
    </row>
    <row r="24" spans="2:153" ht="15.95" customHeight="1">
      <c r="B24" s="417" t="s">
        <v>128</v>
      </c>
      <c r="C24" s="1540" t="s">
        <v>105</v>
      </c>
      <c r="D24" s="1557">
        <v>157</v>
      </c>
      <c r="E24" s="1560">
        <v>157</v>
      </c>
      <c r="F24" s="1561">
        <v>155.06450000000001</v>
      </c>
      <c r="G24" s="1561">
        <v>152.0667</v>
      </c>
      <c r="H24" s="1561">
        <v>133</v>
      </c>
      <c r="I24" s="1561">
        <v>151.4</v>
      </c>
      <c r="J24" s="1561">
        <v>159.1935</v>
      </c>
      <c r="K24" s="1561">
        <v>153.12900000000002</v>
      </c>
      <c r="L24" s="1561">
        <v>157.9333</v>
      </c>
      <c r="M24" s="1558">
        <v>162.35480000000001</v>
      </c>
      <c r="N24" s="1558">
        <v>153.80000000000001</v>
      </c>
      <c r="O24" s="1562">
        <v>144.32259999999999</v>
      </c>
      <c r="Q24" s="417" t="s">
        <v>128</v>
      </c>
      <c r="R24" s="1540" t="s">
        <v>105</v>
      </c>
      <c r="S24" s="1561">
        <v>141.32259999999999</v>
      </c>
      <c r="T24" s="1561">
        <v>139.5</v>
      </c>
      <c r="U24" s="1561">
        <v>144.8065</v>
      </c>
      <c r="V24" s="1561">
        <v>156.0333</v>
      </c>
      <c r="W24" s="1561">
        <v>155.12900000000002</v>
      </c>
      <c r="X24" s="1561">
        <v>168.5333</v>
      </c>
      <c r="Y24" s="1561">
        <v>170.77420000000001</v>
      </c>
      <c r="Z24" s="1558">
        <v>170.3871</v>
      </c>
      <c r="AA24" s="1558">
        <v>175.9</v>
      </c>
      <c r="AB24" s="1561">
        <v>175</v>
      </c>
      <c r="AC24" s="1561">
        <v>174.9333</v>
      </c>
      <c r="AD24" s="1562">
        <v>170.83870000000002</v>
      </c>
      <c r="AG24" s="407" t="s">
        <v>130</v>
      </c>
      <c r="AH24" s="1524" t="s">
        <v>105</v>
      </c>
      <c r="AI24" s="1563">
        <v>143.69910000000002</v>
      </c>
      <c r="AJ24" s="1564">
        <v>144.8844</v>
      </c>
      <c r="AK24" s="1564">
        <v>151.4418</v>
      </c>
      <c r="AL24" s="1564">
        <v>157.2998</v>
      </c>
      <c r="AM24" s="1564">
        <v>161.87720000000002</v>
      </c>
      <c r="AN24" s="1564">
        <v>168.81570000000002</v>
      </c>
      <c r="AO24" s="1564">
        <v>169.92660000000001</v>
      </c>
      <c r="AP24" s="1564">
        <v>168.1781</v>
      </c>
      <c r="AQ24" s="1545">
        <v>170.1499</v>
      </c>
      <c r="AR24" s="1545">
        <v>164.28900000000002</v>
      </c>
      <c r="AS24" s="1564">
        <v>167.00210000000001</v>
      </c>
      <c r="AT24" s="1565">
        <v>174.0633</v>
      </c>
      <c r="AV24" s="407" t="s">
        <v>130</v>
      </c>
      <c r="AW24" s="1524" t="s">
        <v>105</v>
      </c>
      <c r="AX24" s="1564">
        <v>170.77879999999999</v>
      </c>
      <c r="AY24" s="1564">
        <v>172.6754</v>
      </c>
      <c r="AZ24" s="1564">
        <v>173.83109999999999</v>
      </c>
      <c r="BA24" s="1564">
        <v>172.46709999999999</v>
      </c>
      <c r="BB24" s="1564">
        <v>173.63570000000001</v>
      </c>
      <c r="BC24" s="1564">
        <v>177.90809999999999</v>
      </c>
      <c r="BD24" s="1564">
        <v>176.3528</v>
      </c>
      <c r="BE24" s="1545">
        <v>180.744</v>
      </c>
      <c r="BF24" s="1545">
        <v>195.8657</v>
      </c>
      <c r="BG24" s="1564">
        <v>197.98490000000001</v>
      </c>
      <c r="BH24" s="1564">
        <v>196.84450000000001</v>
      </c>
      <c r="BI24" s="1564">
        <v>190.06639999999999</v>
      </c>
      <c r="BK24" s="407" t="s">
        <v>113</v>
      </c>
      <c r="BL24" s="152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431</v>
      </c>
      <c r="EG24" s="889" t="s">
        <v>431</v>
      </c>
      <c r="EH24" s="909">
        <v>167.99</v>
      </c>
      <c r="EJ24" s="296" t="s">
        <v>113</v>
      </c>
      <c r="EK24" s="1108" t="s">
        <v>105</v>
      </c>
      <c r="EL24" s="1408">
        <v>167.99</v>
      </c>
      <c r="EM24" s="1408">
        <v>167.99</v>
      </c>
      <c r="EN24" s="1408">
        <v>167.99</v>
      </c>
      <c r="EO24" s="1408">
        <v>167.99</v>
      </c>
      <c r="EP24" s="1408">
        <v>167.99</v>
      </c>
      <c r="EQ24" s="1408">
        <v>167.99</v>
      </c>
      <c r="ER24" s="1408">
        <v>167.99</v>
      </c>
      <c r="ES24" s="1408">
        <v>167.99</v>
      </c>
      <c r="ET24" s="1408">
        <v>167.99</v>
      </c>
      <c r="EU24" s="1408" t="s">
        <v>531</v>
      </c>
      <c r="EV24" s="1408" t="s">
        <v>531</v>
      </c>
      <c r="EW24" s="1548" t="s">
        <v>531</v>
      </c>
    </row>
    <row r="25" spans="2:153" ht="15.95" customHeight="1">
      <c r="B25" s="417" t="s">
        <v>130</v>
      </c>
      <c r="C25" s="1540" t="s">
        <v>105</v>
      </c>
      <c r="D25" s="1541">
        <v>163.14600000000002</v>
      </c>
      <c r="E25" s="1560">
        <v>139.00970000000001</v>
      </c>
      <c r="F25" s="1561">
        <v>146.0855</v>
      </c>
      <c r="G25" s="1561">
        <v>153.9117</v>
      </c>
      <c r="H25" s="1561">
        <v>162.9736</v>
      </c>
      <c r="I25" s="1561">
        <v>163.43360000000001</v>
      </c>
      <c r="J25" s="1561">
        <v>163.5667</v>
      </c>
      <c r="K25" s="1561">
        <v>166.98420000000002</v>
      </c>
      <c r="L25" s="1561">
        <v>165.0573</v>
      </c>
      <c r="M25" s="1558">
        <v>156.13499999999999</v>
      </c>
      <c r="N25" s="1558">
        <v>143.06970000000001</v>
      </c>
      <c r="O25" s="1562">
        <v>140.13040000000001</v>
      </c>
      <c r="Q25" s="417" t="s">
        <v>130</v>
      </c>
      <c r="R25" s="1540" t="s">
        <v>105</v>
      </c>
      <c r="S25" s="1561">
        <v>133.19150000000002</v>
      </c>
      <c r="T25" s="1561">
        <v>134.33010000000002</v>
      </c>
      <c r="U25" s="1561">
        <v>131.45240000000001</v>
      </c>
      <c r="V25" s="1561">
        <v>133.88830000000002</v>
      </c>
      <c r="W25" s="1561">
        <v>145.36360000000002</v>
      </c>
      <c r="X25" s="1561">
        <v>153.04390000000001</v>
      </c>
      <c r="Y25" s="1561">
        <v>148.02780000000001</v>
      </c>
      <c r="Z25" s="1558">
        <v>149.352</v>
      </c>
      <c r="AA25" s="1558">
        <v>153.02790000000002</v>
      </c>
      <c r="AB25" s="1561">
        <v>144.06360000000001</v>
      </c>
      <c r="AC25" s="1561">
        <v>146.04130000000001</v>
      </c>
      <c r="AD25" s="1562">
        <v>148.57210000000001</v>
      </c>
      <c r="AG25" s="407"/>
      <c r="AH25" s="1524" t="s">
        <v>280</v>
      </c>
      <c r="AI25" s="1563">
        <v>101.1277</v>
      </c>
      <c r="AJ25" s="1564">
        <v>101.96610000000001</v>
      </c>
      <c r="AK25" s="1564">
        <v>107.07350000000001</v>
      </c>
      <c r="AL25" s="1564">
        <v>111.55670000000001</v>
      </c>
      <c r="AM25" s="1564">
        <v>114.8245</v>
      </c>
      <c r="AN25" s="1564">
        <v>119.71470000000001</v>
      </c>
      <c r="AO25" s="1564">
        <v>120.51900000000001</v>
      </c>
      <c r="AP25" s="1564">
        <v>119.29650000000001</v>
      </c>
      <c r="AQ25" s="1545">
        <v>120.68770000000001</v>
      </c>
      <c r="AR25" s="1545">
        <v>116.04650000000001</v>
      </c>
      <c r="AS25" s="1564">
        <v>117.20400000000001</v>
      </c>
      <c r="AT25" s="1565">
        <v>121.4161</v>
      </c>
      <c r="AV25" s="407"/>
      <c r="AW25" s="1524" t="s">
        <v>280</v>
      </c>
      <c r="AX25" s="1564">
        <v>119.3706</v>
      </c>
      <c r="AY25" s="1564">
        <v>120.67829999999999</v>
      </c>
      <c r="AZ25" s="1564">
        <v>121.27549999999999</v>
      </c>
      <c r="BA25" s="1564">
        <v>120.599</v>
      </c>
      <c r="BB25" s="1564">
        <v>121.2303</v>
      </c>
      <c r="BC25" s="1564">
        <v>124.006</v>
      </c>
      <c r="BD25" s="1564">
        <v>122.7932</v>
      </c>
      <c r="BE25" s="1545">
        <v>125.8506</v>
      </c>
      <c r="BF25" s="1545">
        <v>136.36429999999999</v>
      </c>
      <c r="BG25" s="1564">
        <v>137.83519999999999</v>
      </c>
      <c r="BH25" s="1564">
        <v>137.04230000000001</v>
      </c>
      <c r="BI25" s="1564">
        <v>132.3784</v>
      </c>
      <c r="BK25" s="407" t="s">
        <v>128</v>
      </c>
      <c r="BL25" s="152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0">
        <v>174.4442</v>
      </c>
      <c r="EM25" s="1410">
        <v>164.87139999999999</v>
      </c>
      <c r="EN25" s="1410">
        <v>174.65479999999999</v>
      </c>
      <c r="EO25" s="1410">
        <v>189.18470000000002</v>
      </c>
      <c r="EP25" s="1410">
        <v>200.71</v>
      </c>
      <c r="EQ25" s="1410">
        <v>202.29670000000002</v>
      </c>
      <c r="ER25" s="1410">
        <v>202.25810000000001</v>
      </c>
      <c r="ES25" s="1410">
        <v>202.32</v>
      </c>
      <c r="ET25" s="1410">
        <v>201.09730000000002</v>
      </c>
      <c r="EU25" s="1410">
        <v>185.911</v>
      </c>
      <c r="EV25" s="1410">
        <v>173.73570000000001</v>
      </c>
      <c r="EW25" s="1570">
        <v>162.3603</v>
      </c>
    </row>
    <row r="26" spans="2:153" ht="15.95" customHeight="1">
      <c r="B26" s="417"/>
      <c r="C26" s="1540" t="s">
        <v>280</v>
      </c>
      <c r="D26" s="1541">
        <v>115.0074</v>
      </c>
      <c r="E26" s="1541">
        <v>98.037900000000008</v>
      </c>
      <c r="F26" s="1542">
        <v>103.46610000000001</v>
      </c>
      <c r="G26" s="1542">
        <v>109.1717</v>
      </c>
      <c r="H26" s="1542">
        <v>115.58030000000001</v>
      </c>
      <c r="I26" s="1542">
        <v>114.65</v>
      </c>
      <c r="J26" s="1542">
        <v>114.5723</v>
      </c>
      <c r="K26" s="1542">
        <v>117.11160000000001</v>
      </c>
      <c r="L26" s="1542">
        <v>116.1653</v>
      </c>
      <c r="M26" s="1542">
        <v>110.6413</v>
      </c>
      <c r="N26" s="1542">
        <v>101.40270000000001</v>
      </c>
      <c r="O26" s="1543">
        <v>99.169700000000006</v>
      </c>
      <c r="Q26" s="417"/>
      <c r="R26" s="1540" t="s">
        <v>280</v>
      </c>
      <c r="S26" s="1542">
        <v>94.406800000000004</v>
      </c>
      <c r="T26" s="1542">
        <v>95.242500000000007</v>
      </c>
      <c r="U26" s="1542">
        <v>93.109700000000004</v>
      </c>
      <c r="V26" s="1542">
        <v>94.752700000000004</v>
      </c>
      <c r="W26" s="1542">
        <v>102.84870000000001</v>
      </c>
      <c r="X26" s="1542">
        <v>108.38200000000001</v>
      </c>
      <c r="Y26" s="1542">
        <v>104.95740000000001</v>
      </c>
      <c r="Z26" s="1542">
        <v>105.81740000000001</v>
      </c>
      <c r="AA26" s="1542">
        <v>108.49930000000001</v>
      </c>
      <c r="AB26" s="1542">
        <v>102.2042</v>
      </c>
      <c r="AC26" s="1542">
        <v>103.6087</v>
      </c>
      <c r="AD26" s="1543">
        <v>105.4303</v>
      </c>
      <c r="AG26" s="407" t="s">
        <v>129</v>
      </c>
      <c r="AH26" s="1524" t="s">
        <v>105</v>
      </c>
      <c r="AI26" s="1544">
        <v>148.3365</v>
      </c>
      <c r="AJ26" s="1545">
        <v>147.285</v>
      </c>
      <c r="AK26" s="1545">
        <v>154.1865</v>
      </c>
      <c r="AL26" s="1545">
        <v>158.7867</v>
      </c>
      <c r="AM26" s="1545">
        <v>165.1105</v>
      </c>
      <c r="AN26" s="1545">
        <v>154.08610000000002</v>
      </c>
      <c r="AO26" s="1545">
        <v>149.0051</v>
      </c>
      <c r="AP26" s="1545">
        <v>146.0556</v>
      </c>
      <c r="AQ26" s="1545">
        <v>149.7602</v>
      </c>
      <c r="AR26" s="1545">
        <v>150.19670000000002</v>
      </c>
      <c r="AS26" s="1545">
        <v>159.51660000000001</v>
      </c>
      <c r="AT26" s="1546">
        <v>165.4434</v>
      </c>
      <c r="AV26" s="407" t="s">
        <v>129</v>
      </c>
      <c r="AW26" s="1524" t="s">
        <v>105</v>
      </c>
      <c r="AX26" s="1545">
        <v>159.00049999999999</v>
      </c>
      <c r="AY26" s="1545">
        <v>164.5367</v>
      </c>
      <c r="AZ26" s="1545">
        <v>166.23</v>
      </c>
      <c r="BA26" s="1545">
        <v>167.96270000000001</v>
      </c>
      <c r="BB26" s="1545">
        <v>166.45699999999999</v>
      </c>
      <c r="BC26" s="1545">
        <v>171.9907</v>
      </c>
      <c r="BD26" s="1545">
        <v>172.23660000000001</v>
      </c>
      <c r="BE26" s="1545">
        <v>178.33920000000001</v>
      </c>
      <c r="BF26" s="1545">
        <v>188.28739999999999</v>
      </c>
      <c r="BG26" s="1545">
        <v>192.83750000000001</v>
      </c>
      <c r="BH26" s="1545">
        <v>188.32640000000001</v>
      </c>
      <c r="BI26" s="1545">
        <v>180.61709999999999</v>
      </c>
      <c r="BK26" s="407" t="s">
        <v>130</v>
      </c>
      <c r="BL26" s="152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0">
        <v>139.3426</v>
      </c>
      <c r="EM26" s="1410">
        <v>141.44210000000001</v>
      </c>
      <c r="EN26" s="1410">
        <v>148.86510000000001</v>
      </c>
      <c r="EO26" s="1410">
        <v>147.0377</v>
      </c>
      <c r="EP26" s="1410">
        <v>140.8612</v>
      </c>
      <c r="EQ26" s="1410">
        <v>145.09790000000001</v>
      </c>
      <c r="ER26" s="1410">
        <v>147.0669</v>
      </c>
      <c r="ES26" s="1410">
        <v>151.74979999999999</v>
      </c>
      <c r="ET26" s="1410">
        <v>153.52260000000001</v>
      </c>
      <c r="EU26" s="1410">
        <v>142.9982</v>
      </c>
      <c r="EV26" s="1410">
        <v>139.46100000000001</v>
      </c>
      <c r="EW26" s="1570">
        <v>130.37690000000001</v>
      </c>
    </row>
    <row r="27" spans="2:153" ht="15.95" customHeight="1">
      <c r="B27" s="417" t="s">
        <v>129</v>
      </c>
      <c r="C27" s="1540" t="s">
        <v>105</v>
      </c>
      <c r="D27" s="1557">
        <v>151.50700000000001</v>
      </c>
      <c r="E27" s="1541">
        <v>149.4205</v>
      </c>
      <c r="F27" s="1542">
        <v>155.46</v>
      </c>
      <c r="G27" s="1542">
        <v>162.15780000000001</v>
      </c>
      <c r="H27" s="1542">
        <v>164.74270000000001</v>
      </c>
      <c r="I27" s="1542">
        <v>169.48650000000001</v>
      </c>
      <c r="J27" s="1542">
        <v>164.8982</v>
      </c>
      <c r="K27" s="1542">
        <v>160.2458</v>
      </c>
      <c r="L27" s="1542">
        <v>166.2389</v>
      </c>
      <c r="M27" s="1542">
        <v>154.7319</v>
      </c>
      <c r="N27" s="1542">
        <v>141.1575</v>
      </c>
      <c r="O27" s="1543">
        <v>141.31050000000002</v>
      </c>
      <c r="Q27" s="417" t="s">
        <v>129</v>
      </c>
      <c r="R27" s="1540" t="s">
        <v>105</v>
      </c>
      <c r="S27" s="1542">
        <v>137.0181</v>
      </c>
      <c r="T27" s="1542">
        <v>137.2002</v>
      </c>
      <c r="U27" s="1542">
        <v>140.8246</v>
      </c>
      <c r="V27" s="1542">
        <v>141.68680000000001</v>
      </c>
      <c r="W27" s="1542">
        <v>145.3109</v>
      </c>
      <c r="X27" s="1542">
        <v>153.98400000000001</v>
      </c>
      <c r="Y27" s="1542">
        <v>153.6165</v>
      </c>
      <c r="Z27" s="1542">
        <v>153.6765</v>
      </c>
      <c r="AA27" s="1542">
        <v>156.0488</v>
      </c>
      <c r="AB27" s="1542">
        <v>139.78210000000001</v>
      </c>
      <c r="AC27" s="1542">
        <v>138.99379999999999</v>
      </c>
      <c r="AD27" s="1543">
        <v>146.30280000000002</v>
      </c>
      <c r="AG27" s="407"/>
      <c r="AH27" s="1524" t="s">
        <v>135</v>
      </c>
      <c r="AI27" s="1544">
        <v>512.17650000000003</v>
      </c>
      <c r="AJ27" s="1545">
        <v>508.54570000000001</v>
      </c>
      <c r="AK27" s="1545">
        <v>532.37520000000006</v>
      </c>
      <c r="AL27" s="1545">
        <v>548.25869999999998</v>
      </c>
      <c r="AM27" s="1545">
        <v>570.09350000000006</v>
      </c>
      <c r="AN27" s="1545">
        <v>532.02830000000006</v>
      </c>
      <c r="AO27" s="1545">
        <v>514.48480000000006</v>
      </c>
      <c r="AP27" s="1545">
        <v>504.30100000000004</v>
      </c>
      <c r="AQ27" s="1545">
        <v>517.09199999999998</v>
      </c>
      <c r="AR27" s="1545">
        <v>518.59940000000006</v>
      </c>
      <c r="AS27" s="1545">
        <v>550.779</v>
      </c>
      <c r="AT27" s="1546">
        <v>571.24290000000008</v>
      </c>
      <c r="AV27" s="407"/>
      <c r="AW27" s="1524" t="s">
        <v>135</v>
      </c>
      <c r="AX27" s="1545">
        <v>548.99710000000005</v>
      </c>
      <c r="AY27" s="1545">
        <v>568.11239999999998</v>
      </c>
      <c r="AZ27" s="1545">
        <v>573.95899999999995</v>
      </c>
      <c r="BA27" s="1545">
        <v>579.94169999999997</v>
      </c>
      <c r="BB27" s="1545">
        <v>574.74289999999996</v>
      </c>
      <c r="BC27" s="1545">
        <v>593.84969999999998</v>
      </c>
      <c r="BD27" s="1545">
        <v>594.69870000000003</v>
      </c>
      <c r="BE27" s="1545">
        <v>615.76969999999994</v>
      </c>
      <c r="BF27" s="1545">
        <v>650.11869999999999</v>
      </c>
      <c r="BG27" s="1545">
        <v>665.82939999999996</v>
      </c>
      <c r="BH27" s="1545">
        <v>650.25329999999997</v>
      </c>
      <c r="BI27" s="1545">
        <v>623.6345</v>
      </c>
      <c r="BK27" s="407" t="s">
        <v>129</v>
      </c>
      <c r="BL27" s="152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0">
        <v>138.5635</v>
      </c>
      <c r="EM27" s="1410">
        <v>143.70430000000002</v>
      </c>
      <c r="EN27" s="1410">
        <v>151.94</v>
      </c>
      <c r="EO27" s="1410">
        <v>148.68600000000001</v>
      </c>
      <c r="EP27" s="1410">
        <v>143.38230000000001</v>
      </c>
      <c r="EQ27" s="1410">
        <v>147.26770000000002</v>
      </c>
      <c r="ER27" s="1410">
        <v>143.64420000000001</v>
      </c>
      <c r="ES27" s="1410">
        <v>132.3681</v>
      </c>
      <c r="ET27" s="1410">
        <v>139.18700000000001</v>
      </c>
      <c r="EU27" s="1410">
        <v>135.70520000000002</v>
      </c>
      <c r="EV27" s="1410">
        <v>129.6233</v>
      </c>
      <c r="EW27" s="1570">
        <v>124.70650000000001</v>
      </c>
    </row>
    <row r="28" spans="2:153" ht="15.95" customHeight="1">
      <c r="B28" s="417"/>
      <c r="C28" s="1540" t="s">
        <v>135</v>
      </c>
      <c r="D28" s="1557">
        <v>523.1232</v>
      </c>
      <c r="E28" s="1560">
        <v>515.91890000000001</v>
      </c>
      <c r="F28" s="1561">
        <v>536.77229999999997</v>
      </c>
      <c r="G28" s="1561">
        <v>559.89830000000006</v>
      </c>
      <c r="H28" s="1561">
        <v>568.82350000000008</v>
      </c>
      <c r="I28" s="1561">
        <v>585.20299999999997</v>
      </c>
      <c r="J28" s="1561">
        <v>569.36030000000005</v>
      </c>
      <c r="K28" s="1561">
        <v>553.29680000000008</v>
      </c>
      <c r="L28" s="1561">
        <v>573.98969999999997</v>
      </c>
      <c r="M28" s="1558">
        <v>534.25840000000005</v>
      </c>
      <c r="N28" s="1558">
        <v>487.38870000000003</v>
      </c>
      <c r="O28" s="1562">
        <v>487.91680000000002</v>
      </c>
      <c r="Q28" s="417"/>
      <c r="R28" s="1540" t="s">
        <v>135</v>
      </c>
      <c r="S28" s="1561">
        <v>473.09610000000004</v>
      </c>
      <c r="T28" s="1561">
        <v>473.72500000000002</v>
      </c>
      <c r="U28" s="1561">
        <v>486.23900000000003</v>
      </c>
      <c r="V28" s="1561">
        <v>489.21600000000001</v>
      </c>
      <c r="W28" s="1561">
        <v>501.72970000000004</v>
      </c>
      <c r="X28" s="1561">
        <v>531.67600000000004</v>
      </c>
      <c r="Y28" s="1561">
        <v>530.40710000000001</v>
      </c>
      <c r="Z28" s="1558">
        <v>530.61419999999998</v>
      </c>
      <c r="AA28" s="1558">
        <v>538.80529999999999</v>
      </c>
      <c r="AB28" s="1561">
        <v>482.6397</v>
      </c>
      <c r="AC28" s="1561">
        <v>479.91770000000002</v>
      </c>
      <c r="AD28" s="1562">
        <v>505.1542</v>
      </c>
      <c r="AG28" s="407" t="s">
        <v>114</v>
      </c>
      <c r="AH28" s="1524" t="s">
        <v>105</v>
      </c>
      <c r="AI28" s="1563">
        <v>141.30970000000002</v>
      </c>
      <c r="AJ28" s="1564">
        <v>148.0607</v>
      </c>
      <c r="AK28" s="1564">
        <v>151.99680000000001</v>
      </c>
      <c r="AL28" s="1564">
        <v>158.17670000000001</v>
      </c>
      <c r="AM28" s="1564">
        <v>158.65479999999999</v>
      </c>
      <c r="AN28" s="1564">
        <v>159.13</v>
      </c>
      <c r="AO28" s="1564">
        <v>160.72900000000001</v>
      </c>
      <c r="AP28" s="1564">
        <v>157.62260000000001</v>
      </c>
      <c r="AQ28" s="1545">
        <v>156.47329999999999</v>
      </c>
      <c r="AR28" s="1545">
        <v>157.95480000000001</v>
      </c>
      <c r="AS28" s="1564">
        <v>165.2833</v>
      </c>
      <c r="AT28" s="1565">
        <v>165.45160000000001</v>
      </c>
      <c r="AV28" s="407" t="s">
        <v>114</v>
      </c>
      <c r="AW28" s="1524" t="s">
        <v>105</v>
      </c>
      <c r="AX28" s="1564">
        <v>163.8871</v>
      </c>
      <c r="AY28" s="1564">
        <v>164.0034</v>
      </c>
      <c r="AZ28" s="1564">
        <v>164.50649999999999</v>
      </c>
      <c r="BA28" s="1564">
        <v>171.22</v>
      </c>
      <c r="BB28" s="1564">
        <v>169.99350000000001</v>
      </c>
      <c r="BC28" s="1564">
        <v>170.61330000000001</v>
      </c>
      <c r="BD28" s="1564">
        <v>165.48390000000001</v>
      </c>
      <c r="BE28" s="1545">
        <v>181.66130000000001</v>
      </c>
      <c r="BF28" s="1545">
        <v>193.79</v>
      </c>
      <c r="BG28" s="1564">
        <v>192.57740000000001</v>
      </c>
      <c r="BH28" s="1564">
        <v>184.51</v>
      </c>
      <c r="BI28" s="1564">
        <v>173.29679999999999</v>
      </c>
      <c r="BK28" s="407"/>
      <c r="BL28" s="152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0">
        <v>136.12260000000001</v>
      </c>
      <c r="EM28" s="1410">
        <v>142.71430000000001</v>
      </c>
      <c r="EN28" s="1410">
        <v>150.59350000000001</v>
      </c>
      <c r="EO28" s="1410">
        <v>146.33670000000001</v>
      </c>
      <c r="EP28" s="1410">
        <v>141.93550000000002</v>
      </c>
      <c r="EQ28" s="1410">
        <v>146.96</v>
      </c>
      <c r="ER28" s="1410">
        <v>144.61610000000002</v>
      </c>
      <c r="ES28" s="1410">
        <v>0</v>
      </c>
      <c r="ET28" s="1410">
        <v>0</v>
      </c>
      <c r="EU28" s="1410" t="s">
        <v>531</v>
      </c>
      <c r="EV28" s="1410" t="s">
        <v>531</v>
      </c>
      <c r="EW28" s="1570" t="s">
        <v>531</v>
      </c>
    </row>
    <row r="29" spans="2:153" ht="15.95" customHeight="1">
      <c r="B29" s="417" t="s">
        <v>114</v>
      </c>
      <c r="C29" s="1540" t="s">
        <v>105</v>
      </c>
      <c r="D29" s="1557">
        <v>143.1645</v>
      </c>
      <c r="E29" s="1560">
        <v>140.69999999999999</v>
      </c>
      <c r="F29" s="1561">
        <v>143.0129</v>
      </c>
      <c r="G29" s="1561">
        <v>148.4667</v>
      </c>
      <c r="H29" s="1561">
        <v>150.9581</v>
      </c>
      <c r="I29" s="1561">
        <v>156.66330000000002</v>
      </c>
      <c r="J29" s="1561">
        <v>158.43550000000002</v>
      </c>
      <c r="K29" s="1561">
        <v>159.07420000000002</v>
      </c>
      <c r="L29" s="1561">
        <v>151.73670000000001</v>
      </c>
      <c r="M29" s="1558">
        <v>140.59350000000001</v>
      </c>
      <c r="N29" s="1558">
        <v>139.0933</v>
      </c>
      <c r="O29" s="1562">
        <v>135.93870000000001</v>
      </c>
      <c r="Q29" s="417" t="s">
        <v>114</v>
      </c>
      <c r="R29" s="1540" t="s">
        <v>105</v>
      </c>
      <c r="S29" s="1561">
        <v>135.0806</v>
      </c>
      <c r="T29" s="1561">
        <v>141.69999999999999</v>
      </c>
      <c r="U29" s="1561">
        <v>136.54519999999999</v>
      </c>
      <c r="V29" s="1561">
        <v>138.02000000000001</v>
      </c>
      <c r="W29" s="1561">
        <v>145.97740000000002</v>
      </c>
      <c r="X29" s="1561">
        <v>155.9933</v>
      </c>
      <c r="Y29" s="1561">
        <v>152.07740000000001</v>
      </c>
      <c r="Z29" s="1558">
        <v>154.41290000000001</v>
      </c>
      <c r="AA29" s="1558">
        <v>147.5933</v>
      </c>
      <c r="AB29" s="1561">
        <v>144.13550000000001</v>
      </c>
      <c r="AC29" s="1561">
        <v>148.9933</v>
      </c>
      <c r="AD29" s="1562">
        <v>153.9742</v>
      </c>
      <c r="AG29" s="407" t="s">
        <v>131</v>
      </c>
      <c r="AH29" s="1524" t="s">
        <v>105</v>
      </c>
      <c r="AI29" s="1563">
        <v>140.02200000000002</v>
      </c>
      <c r="AJ29" s="1564">
        <v>141.62210000000002</v>
      </c>
      <c r="AK29" s="1564">
        <v>145.44499999999999</v>
      </c>
      <c r="AL29" s="1564">
        <v>154.2133</v>
      </c>
      <c r="AM29" s="1564">
        <v>157.5857</v>
      </c>
      <c r="AN29" s="1564">
        <v>157.006</v>
      </c>
      <c r="AO29" s="1564">
        <v>160.75400000000002</v>
      </c>
      <c r="AP29" s="1564">
        <v>157.72920000000002</v>
      </c>
      <c r="AQ29" s="1545">
        <v>153.4811</v>
      </c>
      <c r="AR29" s="1545">
        <v>153.5866</v>
      </c>
      <c r="AS29" s="1564">
        <v>160.52430000000001</v>
      </c>
      <c r="AT29" s="1565">
        <v>166.84950000000001</v>
      </c>
      <c r="AV29" s="407" t="s">
        <v>131</v>
      </c>
      <c r="AW29" s="1547" t="s">
        <v>105</v>
      </c>
      <c r="AX29" s="1564">
        <v>158.63249999999999</v>
      </c>
      <c r="AY29" s="1564">
        <v>165.50110000000001</v>
      </c>
      <c r="AZ29" s="1564">
        <v>163.97890000000001</v>
      </c>
      <c r="BA29" s="1564">
        <v>165.97239999999999</v>
      </c>
      <c r="BB29" s="1564">
        <v>166.65110000000001</v>
      </c>
      <c r="BC29" s="1564">
        <v>170.1532</v>
      </c>
      <c r="BD29" s="1564">
        <v>172.91849999999999</v>
      </c>
      <c r="BE29" s="1545">
        <v>183.92449999999999</v>
      </c>
      <c r="BF29" s="1545">
        <v>188.86539999999999</v>
      </c>
      <c r="BG29" s="1564">
        <v>190.1026</v>
      </c>
      <c r="BH29" s="1564">
        <v>182.21969999999999</v>
      </c>
      <c r="BI29" s="1564">
        <v>173.34569999999999</v>
      </c>
      <c r="BK29" s="407" t="s">
        <v>114</v>
      </c>
      <c r="BL29" s="152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0">
        <v>142.21980000000002</v>
      </c>
      <c r="EM29" s="1410">
        <v>146.4693</v>
      </c>
      <c r="EN29" s="1410">
        <v>156.43470000000002</v>
      </c>
      <c r="EO29" s="1410">
        <v>151.57830000000001</v>
      </c>
      <c r="EP29" s="1410">
        <v>144.13630000000001</v>
      </c>
      <c r="EQ29" s="1410">
        <v>149.6987</v>
      </c>
      <c r="ER29" s="1410">
        <v>150.13750000000002</v>
      </c>
      <c r="ES29" s="1410">
        <v>153.46870000000001</v>
      </c>
      <c r="ET29" s="1410">
        <v>152.5744</v>
      </c>
      <c r="EU29" s="1410">
        <v>144.3099</v>
      </c>
      <c r="EV29" s="1410">
        <v>142.37</v>
      </c>
      <c r="EW29" s="1570">
        <v>143.5181</v>
      </c>
    </row>
    <row r="30" spans="2:153" ht="15.95" customHeight="1">
      <c r="B30" s="417" t="s">
        <v>131</v>
      </c>
      <c r="C30" s="1540" t="s">
        <v>105</v>
      </c>
      <c r="D30" s="1557">
        <v>147.83670000000001</v>
      </c>
      <c r="E30" s="1560">
        <v>137.48650000000001</v>
      </c>
      <c r="F30" s="1561">
        <v>138.93470000000002</v>
      </c>
      <c r="G30" s="1561">
        <v>146.60400000000001</v>
      </c>
      <c r="H30" s="1561">
        <v>154.55070000000001</v>
      </c>
      <c r="I30" s="1561">
        <v>159.9461</v>
      </c>
      <c r="J30" s="1561">
        <v>167.14690000000002</v>
      </c>
      <c r="K30" s="1561">
        <v>159.9118</v>
      </c>
      <c r="L30" s="1561">
        <v>155.9179</v>
      </c>
      <c r="M30" s="1558">
        <v>146.2587</v>
      </c>
      <c r="N30" s="1558">
        <v>140.00980000000001</v>
      </c>
      <c r="O30" s="1562">
        <v>138.87819999999999</v>
      </c>
      <c r="Q30" s="417" t="s">
        <v>131</v>
      </c>
      <c r="R30" s="1540" t="s">
        <v>105</v>
      </c>
      <c r="S30" s="1561">
        <v>138.16290000000001</v>
      </c>
      <c r="T30" s="1561">
        <v>134.8441</v>
      </c>
      <c r="U30" s="1561">
        <v>136.93720000000002</v>
      </c>
      <c r="V30" s="1561">
        <v>133.8125</v>
      </c>
      <c r="W30" s="1561">
        <v>132.69490000000002</v>
      </c>
      <c r="X30" s="1561">
        <v>147.0899</v>
      </c>
      <c r="Y30" s="1561">
        <v>150.0453</v>
      </c>
      <c r="Z30" s="1558">
        <v>151.02780000000001</v>
      </c>
      <c r="AA30" s="1558">
        <v>148.0504</v>
      </c>
      <c r="AB30" s="1561">
        <v>141.54050000000001</v>
      </c>
      <c r="AC30" s="1561">
        <v>138.25620000000001</v>
      </c>
      <c r="AD30" s="1562">
        <v>142.08629999999999</v>
      </c>
      <c r="AG30" s="407"/>
      <c r="AH30" s="1524" t="s">
        <v>136</v>
      </c>
      <c r="AI30" s="1571">
        <v>38590.103199999998</v>
      </c>
      <c r="AJ30" s="1572">
        <v>38418.172500000001</v>
      </c>
      <c r="AK30" s="1572">
        <v>39421.399000000005</v>
      </c>
      <c r="AL30" s="1572">
        <v>40908.6803</v>
      </c>
      <c r="AM30" s="1572">
        <v>42037.5432</v>
      </c>
      <c r="AN30" s="1572">
        <v>41887.429300000003</v>
      </c>
      <c r="AO30" s="1572">
        <v>43009.446100000001</v>
      </c>
      <c r="AP30" s="1572">
        <v>42993.1158</v>
      </c>
      <c r="AQ30" s="1555">
        <v>43579.2863</v>
      </c>
      <c r="AR30" s="1555">
        <v>45498.851900000001</v>
      </c>
      <c r="AS30" s="1572">
        <v>49493.428700000004</v>
      </c>
      <c r="AT30" s="1573">
        <v>50879.813900000001</v>
      </c>
      <c r="AV30" s="407"/>
      <c r="AW30" s="1547" t="s">
        <v>136</v>
      </c>
      <c r="AX30" s="1572">
        <v>48815.718399999998</v>
      </c>
      <c r="AY30" s="1572">
        <v>48160.680999999997</v>
      </c>
      <c r="AZ30" s="1572">
        <v>47893.3148</v>
      </c>
      <c r="BA30" s="1572">
        <v>48940.051299999999</v>
      </c>
      <c r="BB30" s="1572">
        <v>48854.543899999997</v>
      </c>
      <c r="BC30" s="1572">
        <v>50081.368000000002</v>
      </c>
      <c r="BD30" s="1572">
        <v>49542.8897</v>
      </c>
      <c r="BE30" s="1555">
        <v>51299.122600000002</v>
      </c>
      <c r="BF30" s="1555">
        <v>53627.130700000002</v>
      </c>
      <c r="BG30" s="1572">
        <v>53577.519</v>
      </c>
      <c r="BH30" s="1572">
        <v>51490.661699999997</v>
      </c>
      <c r="BI30" s="1572">
        <v>49493.102899999998</v>
      </c>
      <c r="BK30" s="407" t="s">
        <v>131</v>
      </c>
      <c r="BL30" s="152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1">
        <v>43982.373899999999</v>
      </c>
      <c r="EM30" s="1411">
        <v>45639.380400000002</v>
      </c>
      <c r="EN30" s="1411">
        <v>48851.882599999997</v>
      </c>
      <c r="EO30" s="1411">
        <v>47253.9303</v>
      </c>
      <c r="EP30" s="1411">
        <v>45622.81</v>
      </c>
      <c r="EQ30" s="1411">
        <v>48263.571299999996</v>
      </c>
      <c r="ER30" s="1411">
        <v>48770.343200000003</v>
      </c>
      <c r="ES30" s="1411">
        <v>49570.758699999998</v>
      </c>
      <c r="ET30" s="1411">
        <v>49549.426299999999</v>
      </c>
      <c r="EU30" s="1411">
        <v>46726.385800000004</v>
      </c>
      <c r="EV30" s="1411">
        <v>45889.920299999998</v>
      </c>
      <c r="EW30" s="1574">
        <v>46321.628700000001</v>
      </c>
    </row>
    <row r="31" spans="2:153" ht="15.95" customHeight="1">
      <c r="B31" s="417"/>
      <c r="C31" s="1540" t="s">
        <v>136</v>
      </c>
      <c r="D31" s="1557">
        <v>41158.962899999999</v>
      </c>
      <c r="E31" s="1566">
        <v>40969.505400000002</v>
      </c>
      <c r="F31" s="1567">
        <v>42153.778400000003</v>
      </c>
      <c r="G31" s="1567">
        <v>43263.305699999997</v>
      </c>
      <c r="H31" s="1567">
        <v>43760.789700000001</v>
      </c>
      <c r="I31" s="1567">
        <v>44869.937299999998</v>
      </c>
      <c r="J31" s="1567">
        <v>45551.757100000003</v>
      </c>
      <c r="K31" s="1567">
        <v>43154.507100000003</v>
      </c>
      <c r="L31" s="1567">
        <v>42394.864699999998</v>
      </c>
      <c r="M31" s="1568">
        <v>39281.111600000004</v>
      </c>
      <c r="N31" s="1568">
        <v>37931.398000000001</v>
      </c>
      <c r="O31" s="1569">
        <v>37938.551299999999</v>
      </c>
      <c r="Q31" s="417"/>
      <c r="R31" s="1540" t="s">
        <v>136</v>
      </c>
      <c r="S31" s="1567">
        <v>37264.165200000003</v>
      </c>
      <c r="T31" s="1567">
        <v>36585.279999999999</v>
      </c>
      <c r="U31" s="1567">
        <v>36347.0916</v>
      </c>
      <c r="V31" s="1567">
        <v>35510.036</v>
      </c>
      <c r="W31" s="1567">
        <v>36679.513200000001</v>
      </c>
      <c r="X31" s="1567">
        <v>41406.258999999998</v>
      </c>
      <c r="Y31" s="1567">
        <v>42569.3868</v>
      </c>
      <c r="Z31" s="1568">
        <v>42504.072899999999</v>
      </c>
      <c r="AA31" s="1568">
        <v>41803.681299999997</v>
      </c>
      <c r="AB31" s="1567">
        <v>38830.486499999999</v>
      </c>
      <c r="AC31" s="1567">
        <v>38047.120000000003</v>
      </c>
      <c r="AD31" s="1569">
        <v>39444.732900000003</v>
      </c>
      <c r="AG31" s="407" t="s">
        <v>132</v>
      </c>
      <c r="AH31" s="1547" t="s">
        <v>105</v>
      </c>
      <c r="AI31" s="1563">
        <v>182</v>
      </c>
      <c r="AJ31" s="1564">
        <v>182</v>
      </c>
      <c r="AK31" s="1564">
        <v>182</v>
      </c>
      <c r="AL31" s="1564">
        <v>182</v>
      </c>
      <c r="AM31" s="1564">
        <v>182</v>
      </c>
      <c r="AN31" s="1564">
        <v>182</v>
      </c>
      <c r="AO31" s="1564">
        <v>178.6129</v>
      </c>
      <c r="AP31" s="1564">
        <v>173.32259999999999</v>
      </c>
      <c r="AQ31" s="1545">
        <v>174.5</v>
      </c>
      <c r="AR31" s="1545">
        <v>180.54840000000002</v>
      </c>
      <c r="AS31" s="1564">
        <v>189</v>
      </c>
      <c r="AT31" s="1565">
        <v>188.35480000000001</v>
      </c>
      <c r="AV31" s="407" t="s">
        <v>132</v>
      </c>
      <c r="AW31" s="1547" t="s">
        <v>105</v>
      </c>
      <c r="AX31" s="1564">
        <v>188.96770000000001</v>
      </c>
      <c r="AY31" s="1564">
        <v>189</v>
      </c>
      <c r="AZ31" s="1564">
        <v>188.5806</v>
      </c>
      <c r="BA31" s="1564">
        <v>188</v>
      </c>
      <c r="BB31" s="1564">
        <v>188</v>
      </c>
      <c r="BC31" s="1564">
        <v>187.5667</v>
      </c>
      <c r="BD31" s="1564">
        <v>187.2903</v>
      </c>
      <c r="BE31" s="1545">
        <v>203.93549999999999</v>
      </c>
      <c r="BF31" s="1545">
        <v>207</v>
      </c>
      <c r="BG31" s="1564">
        <v>210.64519999999999</v>
      </c>
      <c r="BH31" s="1564">
        <v>215.7527</v>
      </c>
      <c r="BI31" s="1564">
        <v>226.33160000000001</v>
      </c>
      <c r="BK31" s="407"/>
      <c r="BL31" s="1547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0">
        <v>218</v>
      </c>
      <c r="EM31" s="1410">
        <v>218</v>
      </c>
      <c r="EN31" s="1410">
        <v>218</v>
      </c>
      <c r="EO31" s="1410">
        <v>218</v>
      </c>
      <c r="EP31" s="1410">
        <v>218</v>
      </c>
      <c r="EQ31" s="1410">
        <v>218</v>
      </c>
      <c r="ER31" s="1410">
        <v>218</v>
      </c>
      <c r="ES31" s="1410">
        <v>218</v>
      </c>
      <c r="ET31" s="1410">
        <v>218</v>
      </c>
      <c r="EU31" s="1410">
        <v>218</v>
      </c>
      <c r="EV31" s="1410">
        <v>0</v>
      </c>
      <c r="EW31" s="1570">
        <v>0</v>
      </c>
    </row>
    <row r="32" spans="2:153" ht="15.95" customHeight="1">
      <c r="B32" s="417" t="s">
        <v>132</v>
      </c>
      <c r="C32" s="1550" t="s">
        <v>105</v>
      </c>
      <c r="D32" s="1541">
        <v>182</v>
      </c>
      <c r="E32" s="1560">
        <v>182</v>
      </c>
      <c r="F32" s="1561">
        <v>182</v>
      </c>
      <c r="G32" s="1561">
        <v>182</v>
      </c>
      <c r="H32" s="1561">
        <v>182</v>
      </c>
      <c r="I32" s="1561">
        <v>182</v>
      </c>
      <c r="J32" s="1561">
        <v>182</v>
      </c>
      <c r="K32" s="1561">
        <v>182</v>
      </c>
      <c r="L32" s="1561">
        <v>182</v>
      </c>
      <c r="M32" s="1558">
        <v>182</v>
      </c>
      <c r="N32" s="1558">
        <v>182</v>
      </c>
      <c r="O32" s="1562">
        <v>182</v>
      </c>
      <c r="Q32" s="417" t="s">
        <v>132</v>
      </c>
      <c r="R32" s="1550" t="s">
        <v>105</v>
      </c>
      <c r="S32" s="1561">
        <v>182</v>
      </c>
      <c r="T32" s="1561">
        <v>182</v>
      </c>
      <c r="U32" s="1561">
        <v>182</v>
      </c>
      <c r="V32" s="1561">
        <v>182</v>
      </c>
      <c r="W32" s="1561">
        <v>182</v>
      </c>
      <c r="X32" s="1561">
        <v>182</v>
      </c>
      <c r="Y32" s="1561">
        <v>182</v>
      </c>
      <c r="Z32" s="1558">
        <v>182</v>
      </c>
      <c r="AA32" s="1558">
        <v>182</v>
      </c>
      <c r="AB32" s="1561">
        <v>182</v>
      </c>
      <c r="AC32" s="1561">
        <v>182</v>
      </c>
      <c r="AD32" s="1562">
        <v>182</v>
      </c>
      <c r="AG32" s="407" t="s">
        <v>115</v>
      </c>
      <c r="AH32" s="1547" t="s">
        <v>105</v>
      </c>
      <c r="AI32" s="1563">
        <v>120.4813</v>
      </c>
      <c r="AJ32" s="1564">
        <v>131.49790000000002</v>
      </c>
      <c r="AK32" s="1564">
        <v>136.11100000000002</v>
      </c>
      <c r="AL32" s="1564">
        <v>143.2167</v>
      </c>
      <c r="AM32" s="1564">
        <v>145.61450000000002</v>
      </c>
      <c r="AN32" s="1564">
        <v>144.17500000000001</v>
      </c>
      <c r="AO32" s="1564">
        <v>144.10230000000001</v>
      </c>
      <c r="AP32" s="1564">
        <v>141.0984</v>
      </c>
      <c r="AQ32" s="1545">
        <v>141.26170000000002</v>
      </c>
      <c r="AR32" s="1545">
        <v>143.23420000000002</v>
      </c>
      <c r="AS32" s="1564">
        <v>149.96030000000002</v>
      </c>
      <c r="AT32" s="1565">
        <v>148.57480000000001</v>
      </c>
      <c r="AV32" s="407" t="s">
        <v>115</v>
      </c>
      <c r="AW32" s="1547" t="s">
        <v>105</v>
      </c>
      <c r="AX32" s="1564">
        <v>139.7884</v>
      </c>
      <c r="AY32" s="1564">
        <v>147.14830000000001</v>
      </c>
      <c r="AZ32" s="1564">
        <v>148.4752</v>
      </c>
      <c r="BA32" s="1564">
        <v>154.28729999999999</v>
      </c>
      <c r="BB32" s="1564">
        <v>152.45840000000001</v>
      </c>
      <c r="BC32" s="1564">
        <v>152.64699999999999</v>
      </c>
      <c r="BD32" s="1564">
        <v>148.34549999999999</v>
      </c>
      <c r="BE32" s="1545">
        <v>164.6987</v>
      </c>
      <c r="BF32" s="1545">
        <v>176.83869999999999</v>
      </c>
      <c r="BG32" s="1564">
        <v>175.529</v>
      </c>
      <c r="BH32" s="1564">
        <v>167.0737</v>
      </c>
      <c r="BI32" s="1564">
        <v>157.49</v>
      </c>
      <c r="BK32" s="407" t="s">
        <v>132</v>
      </c>
      <c r="BL32" s="1547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0">
        <v>119.04610000000001</v>
      </c>
      <c r="EM32" s="1410">
        <v>124.83460000000001</v>
      </c>
      <c r="EN32" s="1410">
        <v>132.77370000000002</v>
      </c>
      <c r="EO32" s="1410">
        <v>127.66630000000001</v>
      </c>
      <c r="EP32" s="1410">
        <v>126.6349</v>
      </c>
      <c r="EQ32" s="1410">
        <v>130.69110000000001</v>
      </c>
      <c r="ER32" s="1410">
        <v>128.49290000000002</v>
      </c>
      <c r="ES32" s="1410">
        <v>131.92750000000001</v>
      </c>
      <c r="ET32" s="1410">
        <v>128.42099999999999</v>
      </c>
      <c r="EU32" s="1410">
        <v>121.62260000000001</v>
      </c>
      <c r="EV32" s="1410">
        <v>121.19500000000001</v>
      </c>
      <c r="EW32" s="1570">
        <v>121.8245</v>
      </c>
    </row>
    <row r="33" spans="2:153" ht="15.95" customHeight="1">
      <c r="B33" s="417" t="s">
        <v>115</v>
      </c>
      <c r="C33" s="1575" t="s">
        <v>105</v>
      </c>
      <c r="D33" s="1541">
        <v>125.72770000000001</v>
      </c>
      <c r="E33" s="1541">
        <v>121.4864</v>
      </c>
      <c r="F33" s="1542">
        <v>125.24420000000001</v>
      </c>
      <c r="G33" s="1542">
        <v>131.58369999999999</v>
      </c>
      <c r="H33" s="1542">
        <v>134.2329</v>
      </c>
      <c r="I33" s="1542">
        <v>139.0727</v>
      </c>
      <c r="J33" s="1542">
        <v>143.72290000000001</v>
      </c>
      <c r="K33" s="1542">
        <v>144.3432</v>
      </c>
      <c r="L33" s="1542">
        <v>135.881</v>
      </c>
      <c r="M33" s="1542">
        <v>123.5823</v>
      </c>
      <c r="N33" s="1542">
        <v>121.90870000000001</v>
      </c>
      <c r="O33" s="1543">
        <v>117.96520000000001</v>
      </c>
      <c r="Q33" s="417" t="s">
        <v>115</v>
      </c>
      <c r="R33" s="1575" t="s">
        <v>105</v>
      </c>
      <c r="S33" s="1542">
        <v>117.36060000000001</v>
      </c>
      <c r="T33" s="1542">
        <v>124.985</v>
      </c>
      <c r="U33" s="1542">
        <v>120.3052</v>
      </c>
      <c r="V33" s="1542">
        <v>121.18270000000001</v>
      </c>
      <c r="W33" s="1542">
        <v>130.71680000000001</v>
      </c>
      <c r="X33" s="1542">
        <v>141.15370000000001</v>
      </c>
      <c r="Y33" s="1542">
        <v>133.84030000000001</v>
      </c>
      <c r="Z33" s="1542">
        <v>138.17610000000002</v>
      </c>
      <c r="AA33" s="1542">
        <v>131.77930000000001</v>
      </c>
      <c r="AB33" s="1542">
        <v>126.74290000000001</v>
      </c>
      <c r="AC33" s="1542">
        <v>127.1157</v>
      </c>
      <c r="AD33" s="1543">
        <v>132.1397</v>
      </c>
      <c r="AG33" s="407" t="s">
        <v>116</v>
      </c>
      <c r="AH33" s="1547" t="s">
        <v>105</v>
      </c>
      <c r="AI33" s="1544">
        <v>132.86709999999999</v>
      </c>
      <c r="AJ33" s="1545">
        <v>141.8614</v>
      </c>
      <c r="AK33" s="1545">
        <v>148.49290000000002</v>
      </c>
      <c r="AL33" s="1545">
        <v>154.97470000000001</v>
      </c>
      <c r="AM33" s="1545">
        <v>154.79480000000001</v>
      </c>
      <c r="AN33" s="1545">
        <v>151.94970000000001</v>
      </c>
      <c r="AO33" s="1545">
        <v>155.09</v>
      </c>
      <c r="AP33" s="1545">
        <v>153.02680000000001</v>
      </c>
      <c r="AQ33" s="1545">
        <v>152.0703</v>
      </c>
      <c r="AR33" s="1545">
        <v>153.1865</v>
      </c>
      <c r="AS33" s="1545">
        <v>157.30670000000001</v>
      </c>
      <c r="AT33" s="1546">
        <v>158.94840000000002</v>
      </c>
      <c r="AV33" s="407" t="s">
        <v>116</v>
      </c>
      <c r="AW33" s="1547" t="s">
        <v>105</v>
      </c>
      <c r="AX33" s="1545">
        <v>150.22579999999999</v>
      </c>
      <c r="AY33" s="1545">
        <v>159.5607</v>
      </c>
      <c r="AZ33" s="1545">
        <v>162.93940000000001</v>
      </c>
      <c r="BA33" s="1545">
        <v>167.95230000000001</v>
      </c>
      <c r="BB33" s="1545">
        <v>165.11770000000001</v>
      </c>
      <c r="BC33" s="1545">
        <v>164.88</v>
      </c>
      <c r="BD33" s="1545">
        <v>163.0635</v>
      </c>
      <c r="BE33" s="1545">
        <v>179.39840000000001</v>
      </c>
      <c r="BF33" s="1545">
        <v>192.88470000000001</v>
      </c>
      <c r="BG33" s="1545">
        <v>190.76</v>
      </c>
      <c r="BH33" s="1545">
        <v>180.80070000000001</v>
      </c>
      <c r="BI33" s="1545">
        <v>169.29130000000001</v>
      </c>
      <c r="BK33" s="407" t="s">
        <v>115</v>
      </c>
      <c r="BL33" s="1547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0">
        <v>139.75970000000001</v>
      </c>
      <c r="EM33" s="1410">
        <v>147.71790000000001</v>
      </c>
      <c r="EN33" s="1410">
        <v>155.29390000000001</v>
      </c>
      <c r="EO33" s="1410">
        <v>151.57330000000002</v>
      </c>
      <c r="EP33" s="1410">
        <v>148.6729</v>
      </c>
      <c r="EQ33" s="1410">
        <v>153.3263</v>
      </c>
      <c r="ER33" s="1410">
        <v>152.03550000000001</v>
      </c>
      <c r="ES33" s="1410">
        <v>157.07650000000001</v>
      </c>
      <c r="ET33" s="1410">
        <v>153.19200000000001</v>
      </c>
      <c r="EU33" s="1410">
        <v>143.38320000000002</v>
      </c>
      <c r="EV33" s="1410">
        <v>140.971</v>
      </c>
      <c r="EW33" s="1570">
        <v>141.31229999999999</v>
      </c>
    </row>
    <row r="34" spans="2:153" ht="15.95" customHeight="1">
      <c r="B34" s="417" t="s">
        <v>116</v>
      </c>
      <c r="C34" s="1575" t="s">
        <v>105</v>
      </c>
      <c r="D34" s="1541">
        <v>134.91810000000001</v>
      </c>
      <c r="E34" s="1560">
        <v>132.82140000000001</v>
      </c>
      <c r="F34" s="1561">
        <v>133.96770000000001</v>
      </c>
      <c r="G34" s="1561">
        <v>138.05270000000002</v>
      </c>
      <c r="H34" s="1561">
        <v>140.7448</v>
      </c>
      <c r="I34" s="1561">
        <v>145.1397</v>
      </c>
      <c r="J34" s="1561">
        <v>149.9229</v>
      </c>
      <c r="K34" s="1561">
        <v>152.36940000000001</v>
      </c>
      <c r="L34" s="1561">
        <v>145.2603</v>
      </c>
      <c r="M34" s="1558">
        <v>132.63320000000002</v>
      </c>
      <c r="N34" s="1558">
        <v>128.5873</v>
      </c>
      <c r="O34" s="1562">
        <v>126.20480000000001</v>
      </c>
      <c r="Q34" s="417" t="s">
        <v>116</v>
      </c>
      <c r="R34" s="1575" t="s">
        <v>105</v>
      </c>
      <c r="S34" s="1561">
        <v>125.21520000000001</v>
      </c>
      <c r="T34" s="1561">
        <v>133.54249999999999</v>
      </c>
      <c r="U34" s="1561">
        <v>131.20869999999999</v>
      </c>
      <c r="V34" s="1561">
        <v>130.27670000000001</v>
      </c>
      <c r="W34" s="1561">
        <v>137.78230000000002</v>
      </c>
      <c r="X34" s="1561">
        <v>148.8603</v>
      </c>
      <c r="Y34" s="1561">
        <v>144.9881</v>
      </c>
      <c r="Z34" s="1558">
        <v>147.76940000000002</v>
      </c>
      <c r="AA34" s="1558">
        <v>139.2603</v>
      </c>
      <c r="AB34" s="1561">
        <v>134.95230000000001</v>
      </c>
      <c r="AC34" s="1561">
        <v>136.67100000000002</v>
      </c>
      <c r="AD34" s="1562">
        <v>142.95160000000001</v>
      </c>
      <c r="AG34" s="451" t="s">
        <v>133</v>
      </c>
      <c r="AH34" s="1576" t="s">
        <v>105</v>
      </c>
      <c r="AI34" s="1577">
        <v>131.8236</v>
      </c>
      <c r="AJ34" s="1578">
        <v>137.7268</v>
      </c>
      <c r="AK34" s="1578">
        <v>142.80340000000001</v>
      </c>
      <c r="AL34" s="1578">
        <v>152.43300000000002</v>
      </c>
      <c r="AM34" s="1578">
        <v>152.92330000000001</v>
      </c>
      <c r="AN34" s="1578">
        <v>156.08440000000002</v>
      </c>
      <c r="AO34" s="1578">
        <v>158.44040000000001</v>
      </c>
      <c r="AP34" s="1578">
        <v>154.28200000000001</v>
      </c>
      <c r="AQ34" s="1578">
        <v>153.55280000000002</v>
      </c>
      <c r="AR34" s="1578">
        <v>155.68810000000002</v>
      </c>
      <c r="AS34" s="1578">
        <v>156.66630000000001</v>
      </c>
      <c r="AT34" s="1579">
        <v>165.10480000000001</v>
      </c>
      <c r="AV34" s="451" t="s">
        <v>133</v>
      </c>
      <c r="AW34" s="1576" t="s">
        <v>105</v>
      </c>
      <c r="AX34" s="1578">
        <v>155.14349999999999</v>
      </c>
      <c r="AY34" s="1578">
        <v>166.28200000000001</v>
      </c>
      <c r="AZ34" s="1578">
        <v>165.185</v>
      </c>
      <c r="BA34" s="1578">
        <v>167.16059999999999</v>
      </c>
      <c r="BB34" s="1578">
        <v>165.64850000000001</v>
      </c>
      <c r="BC34" s="1578">
        <v>174.2062</v>
      </c>
      <c r="BD34" s="1578">
        <v>174.8117</v>
      </c>
      <c r="BE34" s="1578">
        <v>184.5497</v>
      </c>
      <c r="BF34" s="1578">
        <v>191.60900000000001</v>
      </c>
      <c r="BG34" s="1578">
        <v>193.27359999999999</v>
      </c>
      <c r="BH34" s="1578">
        <v>183.63310000000001</v>
      </c>
      <c r="BI34" s="1578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0">
        <v>134.6943</v>
      </c>
      <c r="EM34" s="1410">
        <v>140.82750000000001</v>
      </c>
      <c r="EN34" s="1410">
        <v>146.08110000000002</v>
      </c>
      <c r="EO34" s="1410">
        <v>142.57680000000002</v>
      </c>
      <c r="EP34" s="1410">
        <v>137.94390000000001</v>
      </c>
      <c r="EQ34" s="1410">
        <v>143.1388</v>
      </c>
      <c r="ER34" s="1410">
        <v>142.17400000000001</v>
      </c>
      <c r="ES34" s="1410">
        <v>148.50290000000001</v>
      </c>
      <c r="ET34" s="1410">
        <v>144.601</v>
      </c>
      <c r="EU34" s="1410">
        <v>134.7313</v>
      </c>
      <c r="EV34" s="1410">
        <v>130.1078</v>
      </c>
      <c r="EW34" s="1570">
        <v>128.36020000000002</v>
      </c>
    </row>
    <row r="35" spans="2:153" ht="15.95" customHeight="1">
      <c r="B35" s="452" t="s">
        <v>133</v>
      </c>
      <c r="C35" s="1580" t="s">
        <v>105</v>
      </c>
      <c r="D35" s="1581">
        <v>140.25</v>
      </c>
      <c r="E35" s="1582">
        <v>128.99340000000001</v>
      </c>
      <c r="F35" s="1583">
        <v>139.61000000000001</v>
      </c>
      <c r="G35" s="1583">
        <v>147.77160000000001</v>
      </c>
      <c r="H35" s="1583">
        <v>148.1104</v>
      </c>
      <c r="I35" s="1583">
        <v>152.9308</v>
      </c>
      <c r="J35" s="1583">
        <v>160.61520000000002</v>
      </c>
      <c r="K35" s="1583">
        <v>160.38460000000001</v>
      </c>
      <c r="L35" s="1583">
        <v>151.54689999999999</v>
      </c>
      <c r="M35" s="1583">
        <v>134.93340000000001</v>
      </c>
      <c r="N35" s="1583">
        <v>133.30760000000001</v>
      </c>
      <c r="O35" s="1584">
        <v>125.80600000000001</v>
      </c>
      <c r="Q35" s="452" t="s">
        <v>133</v>
      </c>
      <c r="R35" s="1580" t="s">
        <v>105</v>
      </c>
      <c r="S35" s="1583">
        <v>124.8152</v>
      </c>
      <c r="T35" s="1583">
        <v>124.01900000000001</v>
      </c>
      <c r="U35" s="1583">
        <v>130.1448</v>
      </c>
      <c r="V35" s="1583">
        <v>127.36720000000001</v>
      </c>
      <c r="W35" s="1583">
        <v>128.06120000000001</v>
      </c>
      <c r="X35" s="1583">
        <v>145.53579999999999</v>
      </c>
      <c r="Y35" s="1583">
        <v>144.28630000000001</v>
      </c>
      <c r="Z35" s="1583">
        <v>151.90630000000002</v>
      </c>
      <c r="AA35" s="1583">
        <v>145.1721</v>
      </c>
      <c r="AB35" s="1583">
        <v>132.703</v>
      </c>
      <c r="AC35" s="1583">
        <v>131.2319</v>
      </c>
      <c r="AD35" s="1584">
        <v>133.65620000000001</v>
      </c>
      <c r="AG35" s="451"/>
      <c r="AH35" s="1576" t="s">
        <v>137</v>
      </c>
      <c r="AI35" s="1577">
        <v>513.57060000000001</v>
      </c>
      <c r="AJ35" s="1578">
        <v>540.74290000000008</v>
      </c>
      <c r="AK35" s="1578">
        <v>573.64580000000001</v>
      </c>
      <c r="AL35" s="1578">
        <v>604.85969999999998</v>
      </c>
      <c r="AM35" s="1578">
        <v>602.42970000000003</v>
      </c>
      <c r="AN35" s="1578">
        <v>619.19630000000006</v>
      </c>
      <c r="AO35" s="1578">
        <v>632.63229999999999</v>
      </c>
      <c r="AP35" s="1578">
        <v>635.50549999999998</v>
      </c>
      <c r="AQ35" s="1578">
        <v>664.36869999999999</v>
      </c>
      <c r="AR35" s="1578">
        <v>678.68100000000004</v>
      </c>
      <c r="AS35" s="1578">
        <v>692.97829999999999</v>
      </c>
      <c r="AT35" s="1579">
        <v>739.65680000000009</v>
      </c>
      <c r="AV35" s="451"/>
      <c r="AW35" s="1576" t="s">
        <v>137</v>
      </c>
      <c r="AX35" s="1578">
        <v>679.36609999999996</v>
      </c>
      <c r="AY35" s="1578">
        <v>696.34410000000003</v>
      </c>
      <c r="AZ35" s="1578">
        <v>683.27940000000001</v>
      </c>
      <c r="BA35" s="1578">
        <v>698.19169999999997</v>
      </c>
      <c r="BB35" s="1578">
        <v>709.21770000000004</v>
      </c>
      <c r="BC35" s="1578">
        <v>749.50300000000004</v>
      </c>
      <c r="BD35" s="1578">
        <v>732.13189999999997</v>
      </c>
      <c r="BE35" s="1578">
        <v>755.61580000000004</v>
      </c>
      <c r="BF35" s="1578">
        <v>791.17399999999998</v>
      </c>
      <c r="BG35" s="1578">
        <v>793.24969999999996</v>
      </c>
      <c r="BH35" s="1578">
        <v>759.66470000000004</v>
      </c>
      <c r="BI35" s="1578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1">
        <v>560.9221</v>
      </c>
      <c r="EM35" s="1411">
        <v>586.68389999999999</v>
      </c>
      <c r="EN35" s="1411">
        <v>614.54470000000003</v>
      </c>
      <c r="EO35" s="1411">
        <v>597.9914</v>
      </c>
      <c r="EP35" s="1411">
        <v>590.20650000000001</v>
      </c>
      <c r="EQ35" s="1411">
        <v>615.88700000000006</v>
      </c>
      <c r="ER35" s="1411">
        <v>615.28250000000003</v>
      </c>
      <c r="ES35" s="1411">
        <v>636.59160000000008</v>
      </c>
      <c r="ET35" s="1411">
        <v>621.61540000000002</v>
      </c>
      <c r="EU35" s="1411">
        <v>579.7038</v>
      </c>
      <c r="EV35" s="1411">
        <v>559.9547</v>
      </c>
      <c r="EW35" s="1574">
        <v>550.69580000000008</v>
      </c>
    </row>
    <row r="36" spans="2:153" ht="15.95" customHeight="1">
      <c r="B36" s="452"/>
      <c r="C36" s="1580" t="s">
        <v>137</v>
      </c>
      <c r="D36" s="1581">
        <v>590.9316</v>
      </c>
      <c r="E36" s="1582">
        <v>597.86290000000008</v>
      </c>
      <c r="F36" s="1583">
        <v>643.75130000000001</v>
      </c>
      <c r="G36" s="1583">
        <v>655.74430000000007</v>
      </c>
      <c r="H36" s="1583">
        <v>654.05160000000001</v>
      </c>
      <c r="I36" s="1583">
        <v>688.67370000000005</v>
      </c>
      <c r="J36" s="1583">
        <v>692.92230000000006</v>
      </c>
      <c r="K36" s="1583">
        <v>663.05190000000005</v>
      </c>
      <c r="L36" s="1583">
        <v>629.52200000000005</v>
      </c>
      <c r="M36" s="1583">
        <v>568.85030000000006</v>
      </c>
      <c r="N36" s="1583">
        <v>555.76470000000006</v>
      </c>
      <c r="O36" s="1584">
        <v>521.46159999999998</v>
      </c>
      <c r="Q36" s="452"/>
      <c r="R36" s="1580" t="s">
        <v>137</v>
      </c>
      <c r="S36" s="1583">
        <v>509.12550000000005</v>
      </c>
      <c r="T36" s="1583">
        <v>498.27</v>
      </c>
      <c r="U36" s="1583">
        <v>506.41320000000002</v>
      </c>
      <c r="V36" s="1583">
        <v>493.46430000000004</v>
      </c>
      <c r="W36" s="1583">
        <v>519.06190000000004</v>
      </c>
      <c r="X36" s="1583">
        <v>597.49430000000007</v>
      </c>
      <c r="Y36" s="1583">
        <v>589.47739999999999</v>
      </c>
      <c r="Z36" s="1583">
        <v>606.27100000000007</v>
      </c>
      <c r="AA36" s="1583">
        <v>574.23</v>
      </c>
      <c r="AB36" s="1583">
        <v>524.46260000000007</v>
      </c>
      <c r="AC36" s="1583">
        <v>518.08429999999998</v>
      </c>
      <c r="AD36" s="1584">
        <v>534.47649999999999</v>
      </c>
      <c r="AG36" s="407" t="s">
        <v>117</v>
      </c>
      <c r="AH36" s="1524" t="s">
        <v>105</v>
      </c>
      <c r="AI36" s="1544">
        <v>145.8065</v>
      </c>
      <c r="AJ36" s="1545">
        <v>160.53570000000002</v>
      </c>
      <c r="AK36" s="1545">
        <v>168</v>
      </c>
      <c r="AL36" s="1545">
        <v>168</v>
      </c>
      <c r="AM36" s="1545">
        <v>169.67740000000001</v>
      </c>
      <c r="AN36" s="1545">
        <v>166.6</v>
      </c>
      <c r="AO36" s="1545">
        <v>166.54840000000002</v>
      </c>
      <c r="AP36" s="1545">
        <v>164.2903</v>
      </c>
      <c r="AQ36" s="1545">
        <v>160</v>
      </c>
      <c r="AR36" s="1545">
        <v>157.35480000000001</v>
      </c>
      <c r="AS36" s="1545">
        <v>155</v>
      </c>
      <c r="AT36" s="1546">
        <v>153.96770000000001</v>
      </c>
      <c r="AV36" s="407" t="s">
        <v>117</v>
      </c>
      <c r="AW36" s="1524" t="s">
        <v>105</v>
      </c>
      <c r="AX36" s="1545">
        <v>148.64519999999999</v>
      </c>
      <c r="AY36" s="1545">
        <v>156.03450000000001</v>
      </c>
      <c r="AZ36" s="1545">
        <v>166.22579999999999</v>
      </c>
      <c r="BA36" s="1545">
        <v>167</v>
      </c>
      <c r="BB36" s="1545">
        <v>169.83869999999999</v>
      </c>
      <c r="BC36" s="1545">
        <v>178.8</v>
      </c>
      <c r="BD36" s="1545">
        <v>180</v>
      </c>
      <c r="BE36" s="1545">
        <v>184.93549999999999</v>
      </c>
      <c r="BF36" s="1545">
        <v>196.13329999999999</v>
      </c>
      <c r="BG36" s="1545">
        <v>195.45160000000001</v>
      </c>
      <c r="BH36" s="1545">
        <v>181.26669999999999</v>
      </c>
      <c r="BI36" s="1545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0">
        <v>143.22580000000002</v>
      </c>
      <c r="EM36" s="1410">
        <v>150.32140000000001</v>
      </c>
      <c r="EN36" s="1410">
        <v>164.12900000000002</v>
      </c>
      <c r="EO36" s="1410">
        <v>165</v>
      </c>
      <c r="EP36" s="1410">
        <v>165.3871</v>
      </c>
      <c r="EQ36" s="1410">
        <v>172.0333</v>
      </c>
      <c r="ER36" s="1410">
        <v>173.96770000000001</v>
      </c>
      <c r="ES36" s="1410">
        <v>174.16130000000001</v>
      </c>
      <c r="ET36" s="1410">
        <v>171.0333</v>
      </c>
      <c r="EU36" s="1410">
        <v>157.87100000000001</v>
      </c>
      <c r="EV36" s="1410">
        <v>151.13330000000002</v>
      </c>
      <c r="EW36" s="1570">
        <v>150.12900000000002</v>
      </c>
    </row>
    <row r="37" spans="2:153" ht="15.95" customHeight="1">
      <c r="B37" s="417" t="s">
        <v>117</v>
      </c>
      <c r="C37" s="1540" t="s">
        <v>105</v>
      </c>
      <c r="D37" s="1557">
        <v>141.2903</v>
      </c>
      <c r="E37" s="1557">
        <v>140.6429</v>
      </c>
      <c r="F37" s="1558">
        <v>153.6129</v>
      </c>
      <c r="G37" s="1558">
        <v>155</v>
      </c>
      <c r="H37" s="1558">
        <v>155</v>
      </c>
      <c r="I37" s="1558">
        <v>163.4667</v>
      </c>
      <c r="J37" s="1558">
        <v>175.4194</v>
      </c>
      <c r="K37" s="1558">
        <v>170.12900000000002</v>
      </c>
      <c r="L37" s="1558">
        <v>154.76670000000001</v>
      </c>
      <c r="M37" s="1558">
        <v>137.45160000000001</v>
      </c>
      <c r="N37" s="1558">
        <v>136.1</v>
      </c>
      <c r="O37" s="1559">
        <v>140.64520000000002</v>
      </c>
      <c r="Q37" s="417" t="s">
        <v>117</v>
      </c>
      <c r="R37" s="1540" t="s">
        <v>105</v>
      </c>
      <c r="S37" s="1558">
        <v>140.22580000000002</v>
      </c>
      <c r="T37" s="1558">
        <v>147.5</v>
      </c>
      <c r="U37" s="1558">
        <v>149.8065</v>
      </c>
      <c r="V37" s="1558">
        <v>141.33330000000001</v>
      </c>
      <c r="W37" s="1558">
        <v>154.25810000000001</v>
      </c>
      <c r="X37" s="1558">
        <v>168</v>
      </c>
      <c r="Y37" s="1558">
        <v>171</v>
      </c>
      <c r="Z37" s="1558">
        <v>171.74190000000002</v>
      </c>
      <c r="AA37" s="1558">
        <v>157.80000000000001</v>
      </c>
      <c r="AB37" s="1558">
        <v>147.5806</v>
      </c>
      <c r="AC37" s="1558">
        <v>145.4</v>
      </c>
      <c r="AD37" s="1559">
        <v>143.83870000000002</v>
      </c>
      <c r="AG37" s="407" t="s">
        <v>152</v>
      </c>
      <c r="AH37" s="1524" t="s">
        <v>105</v>
      </c>
      <c r="AI37" s="1544">
        <v>150.1437</v>
      </c>
      <c r="AJ37" s="1545">
        <v>144.52970000000002</v>
      </c>
      <c r="AK37" s="1545">
        <v>150.59120000000001</v>
      </c>
      <c r="AL37" s="1545">
        <v>156.80940000000001</v>
      </c>
      <c r="AM37" s="1545">
        <v>161.7157</v>
      </c>
      <c r="AN37" s="1545">
        <v>162.28820000000002</v>
      </c>
      <c r="AO37" s="1545">
        <v>163.8571</v>
      </c>
      <c r="AP37" s="1545">
        <v>165.60249999999999</v>
      </c>
      <c r="AQ37" s="1545">
        <v>163.739</v>
      </c>
      <c r="AR37" s="1545">
        <v>159.59110000000001</v>
      </c>
      <c r="AS37" s="1545">
        <v>160.24090000000001</v>
      </c>
      <c r="AT37" s="1546">
        <v>164.59300000000002</v>
      </c>
      <c r="AV37" s="407" t="s">
        <v>152</v>
      </c>
      <c r="AW37" s="1524" t="s">
        <v>105</v>
      </c>
      <c r="AX37" s="1545">
        <v>161.85849999999999</v>
      </c>
      <c r="AY37" s="1545">
        <v>159.006</v>
      </c>
      <c r="AZ37" s="1545">
        <v>160.82239999999999</v>
      </c>
      <c r="BA37" s="1545">
        <v>163.21809999999999</v>
      </c>
      <c r="BB37" s="1545">
        <v>166.97380000000001</v>
      </c>
      <c r="BC37" s="1545">
        <v>174.70769999999999</v>
      </c>
      <c r="BD37" s="1545">
        <v>174.1961</v>
      </c>
      <c r="BE37" s="1545">
        <v>179.661</v>
      </c>
      <c r="BF37" s="1545">
        <v>195.00149999999999</v>
      </c>
      <c r="BG37" s="1545">
        <v>195.51070000000001</v>
      </c>
      <c r="BH37" s="1545">
        <v>194.6421</v>
      </c>
      <c r="BI37" s="1545">
        <v>195.91800000000001</v>
      </c>
      <c r="BK37" s="407" t="s">
        <v>117</v>
      </c>
      <c r="BL37" s="152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8">
        <v>151.46110000000002</v>
      </c>
      <c r="EM37" s="1408">
        <v>139.30590000000001</v>
      </c>
      <c r="EN37" s="1408">
        <v>145.28620000000001</v>
      </c>
      <c r="EO37" s="1408">
        <v>152.71200000000002</v>
      </c>
      <c r="EP37" s="1408">
        <v>148.88580000000002</v>
      </c>
      <c r="EQ37" s="1408">
        <v>157.39160000000001</v>
      </c>
      <c r="ER37" s="1408">
        <v>157.69570000000002</v>
      </c>
      <c r="ES37" s="1408">
        <v>155.8699</v>
      </c>
      <c r="ET37" s="1408">
        <v>153.95869999999999</v>
      </c>
      <c r="EU37" s="1408">
        <v>146.0378</v>
      </c>
      <c r="EV37" s="1408">
        <v>142.37470000000002</v>
      </c>
      <c r="EW37" s="1548">
        <v>149.501</v>
      </c>
    </row>
    <row r="38" spans="2:153" ht="15.95" customHeight="1">
      <c r="B38" s="417" t="s">
        <v>152</v>
      </c>
      <c r="C38" s="1540" t="s">
        <v>105</v>
      </c>
      <c r="D38" s="1557">
        <v>160.12800000000001</v>
      </c>
      <c r="E38" s="1557">
        <v>152.9547</v>
      </c>
      <c r="F38" s="1558">
        <v>146.48520000000002</v>
      </c>
      <c r="G38" s="1558">
        <v>150.53200000000001</v>
      </c>
      <c r="H38" s="1558">
        <v>155.35470000000001</v>
      </c>
      <c r="I38" s="1558">
        <v>160.1189</v>
      </c>
      <c r="J38" s="1558">
        <v>165.52070000000001</v>
      </c>
      <c r="K38" s="1558">
        <v>167.72390000000001</v>
      </c>
      <c r="L38" s="1558">
        <v>167.2835</v>
      </c>
      <c r="M38" s="1558">
        <v>159.33960000000002</v>
      </c>
      <c r="N38" s="1558">
        <v>155.95230000000001</v>
      </c>
      <c r="O38" s="1559">
        <v>156.15200000000002</v>
      </c>
      <c r="Q38" s="417" t="s">
        <v>152</v>
      </c>
      <c r="R38" s="1540" t="s">
        <v>105</v>
      </c>
      <c r="S38" s="1558">
        <v>156.9983</v>
      </c>
      <c r="T38" s="1558">
        <v>151.67400000000001</v>
      </c>
      <c r="U38" s="1558">
        <v>147.16580000000002</v>
      </c>
      <c r="V38" s="1558">
        <v>143.21129999999999</v>
      </c>
      <c r="W38" s="1558">
        <v>138.3716</v>
      </c>
      <c r="X38" s="1558">
        <v>146.12200000000001</v>
      </c>
      <c r="Y38" s="1558">
        <v>160.99860000000001</v>
      </c>
      <c r="Z38" s="1558">
        <v>164.3355</v>
      </c>
      <c r="AA38" s="1558">
        <v>164.0309</v>
      </c>
      <c r="AB38" s="1558">
        <v>161.23950000000002</v>
      </c>
      <c r="AC38" s="1558">
        <v>154.6164</v>
      </c>
      <c r="AD38" s="1559">
        <v>152.15630000000002</v>
      </c>
      <c r="AG38" s="407"/>
      <c r="AH38" s="1524" t="s">
        <v>156</v>
      </c>
      <c r="AI38" s="1544">
        <v>640.14449999999999</v>
      </c>
      <c r="AJ38" s="1545">
        <v>613.79430000000002</v>
      </c>
      <c r="AK38" s="1545">
        <v>627.36900000000003</v>
      </c>
      <c r="AL38" s="1545">
        <v>642.99830000000009</v>
      </c>
      <c r="AM38" s="1545">
        <v>665.14319999999998</v>
      </c>
      <c r="AN38" s="1545">
        <v>679.73530000000005</v>
      </c>
      <c r="AO38" s="1545">
        <v>694.43709999999999</v>
      </c>
      <c r="AP38" s="1545">
        <v>704.34260000000006</v>
      </c>
      <c r="AQ38" s="1545">
        <v>700.38170000000002</v>
      </c>
      <c r="AR38" s="1545">
        <v>690.27940000000001</v>
      </c>
      <c r="AS38" s="1545">
        <v>697.78800000000001</v>
      </c>
      <c r="AT38" s="1546">
        <v>712.6748</v>
      </c>
      <c r="AV38" s="407"/>
      <c r="AW38" s="1524" t="s">
        <v>156</v>
      </c>
      <c r="AX38" s="1545">
        <v>702.49680000000001</v>
      </c>
      <c r="AY38" s="1545">
        <v>691.84280000000001</v>
      </c>
      <c r="AZ38" s="1545">
        <v>702.16679999999997</v>
      </c>
      <c r="BA38" s="1545">
        <v>714.54700000000003</v>
      </c>
      <c r="BB38" s="1545">
        <v>740.91160000000002</v>
      </c>
      <c r="BC38" s="1545">
        <v>779.89030000000002</v>
      </c>
      <c r="BD38" s="1545">
        <v>793.30229999999995</v>
      </c>
      <c r="BE38" s="1545">
        <v>812.74969999999996</v>
      </c>
      <c r="BF38" s="1545">
        <v>877.4067</v>
      </c>
      <c r="BG38" s="1545">
        <v>892.23869999999999</v>
      </c>
      <c r="BH38" s="1545">
        <v>881.76099999999997</v>
      </c>
      <c r="BI38" s="1545">
        <v>878.65449999999998</v>
      </c>
      <c r="BK38" s="407" t="s">
        <v>152</v>
      </c>
      <c r="BL38" s="152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1">
        <v>704.13</v>
      </c>
      <c r="EM38" s="1411">
        <v>648.58609999999999</v>
      </c>
      <c r="EN38" s="1411">
        <v>677.19290000000001</v>
      </c>
      <c r="EO38" s="1411">
        <v>711.40470000000005</v>
      </c>
      <c r="EP38" s="1411">
        <v>691.19290000000001</v>
      </c>
      <c r="EQ38" s="1411">
        <v>733.61030000000005</v>
      </c>
      <c r="ER38" s="1411">
        <v>733.57030000000009</v>
      </c>
      <c r="ES38" s="1411">
        <v>723.76550000000009</v>
      </c>
      <c r="ET38" s="1411">
        <v>715.51300000000003</v>
      </c>
      <c r="EU38" s="1411">
        <v>681.33260000000007</v>
      </c>
      <c r="EV38" s="1411">
        <v>663.62430000000006</v>
      </c>
      <c r="EW38" s="1574">
        <v>695.55810000000008</v>
      </c>
    </row>
    <row r="39" spans="2:153" ht="15.95" customHeight="1">
      <c r="B39" s="417"/>
      <c r="C39" s="1540" t="s">
        <v>156</v>
      </c>
      <c r="D39" s="1557">
        <v>674.75099999999998</v>
      </c>
      <c r="E39" s="1560">
        <v>655.44360000000006</v>
      </c>
      <c r="F39" s="1561">
        <v>627.36350000000004</v>
      </c>
      <c r="G39" s="1561">
        <v>632.02230000000009</v>
      </c>
      <c r="H39" s="1561">
        <v>648.52970000000005</v>
      </c>
      <c r="I39" s="1561">
        <v>674.36400000000003</v>
      </c>
      <c r="J39" s="1561">
        <v>698.43389999999999</v>
      </c>
      <c r="K39" s="1561">
        <v>707.48869999999999</v>
      </c>
      <c r="L39" s="1561">
        <v>710.41770000000008</v>
      </c>
      <c r="M39" s="1558">
        <v>682.04450000000008</v>
      </c>
      <c r="N39" s="1558">
        <v>669.10070000000007</v>
      </c>
      <c r="O39" s="1562">
        <v>660.54230000000007</v>
      </c>
      <c r="Q39" s="417"/>
      <c r="R39" s="1540" t="s">
        <v>156</v>
      </c>
      <c r="S39" s="1561">
        <v>651.34940000000006</v>
      </c>
      <c r="T39" s="1561">
        <v>625.1875</v>
      </c>
      <c r="U39" s="1561">
        <v>601.68900000000008</v>
      </c>
      <c r="V39" s="1561">
        <v>590.86570000000006</v>
      </c>
      <c r="W39" s="1561">
        <v>577.59289999999999</v>
      </c>
      <c r="X39" s="1561">
        <v>619.02769999999998</v>
      </c>
      <c r="Y39" s="1561">
        <v>686.78190000000006</v>
      </c>
      <c r="Z39" s="1558">
        <v>696.87940000000003</v>
      </c>
      <c r="AA39" s="1558">
        <v>699.34969999999998</v>
      </c>
      <c r="AB39" s="1561">
        <v>689.61580000000004</v>
      </c>
      <c r="AC39" s="1561">
        <v>663.97329999999999</v>
      </c>
      <c r="AD39" s="1562">
        <v>653.27420000000006</v>
      </c>
      <c r="AG39" s="407" t="s">
        <v>138</v>
      </c>
      <c r="AH39" s="1524" t="s">
        <v>105</v>
      </c>
      <c r="AI39" s="1563">
        <v>135.0274</v>
      </c>
      <c r="AJ39" s="1564">
        <v>142.75640000000001</v>
      </c>
      <c r="AK39" s="1564">
        <v>147.64680000000001</v>
      </c>
      <c r="AL39" s="1564">
        <v>153.8673</v>
      </c>
      <c r="AM39" s="1564">
        <v>153.84650000000002</v>
      </c>
      <c r="AN39" s="1564">
        <v>150.7893</v>
      </c>
      <c r="AO39" s="1564">
        <v>154.32940000000002</v>
      </c>
      <c r="AP39" s="1564">
        <v>153.57230000000001</v>
      </c>
      <c r="AQ39" s="1545">
        <v>151.13200000000001</v>
      </c>
      <c r="AR39" s="1545">
        <v>153.3526</v>
      </c>
      <c r="AS39" s="1564">
        <v>157.84200000000001</v>
      </c>
      <c r="AT39" s="1565">
        <v>158.1387</v>
      </c>
      <c r="AV39" s="407" t="s">
        <v>138</v>
      </c>
      <c r="AW39" s="1524" t="s">
        <v>105</v>
      </c>
      <c r="AX39" s="1564">
        <v>150.74160000000001</v>
      </c>
      <c r="AY39" s="1564">
        <v>157.9693</v>
      </c>
      <c r="AZ39" s="1564">
        <v>161.15389999999999</v>
      </c>
      <c r="BA39" s="1564">
        <v>164.39830000000001</v>
      </c>
      <c r="BB39" s="1564">
        <v>160.70259999999999</v>
      </c>
      <c r="BC39" s="1564">
        <v>160.88929999999999</v>
      </c>
      <c r="BD39" s="1564">
        <v>160.2039</v>
      </c>
      <c r="BE39" s="1545">
        <v>174.06319999999999</v>
      </c>
      <c r="BF39" s="1545">
        <v>190.22370000000001</v>
      </c>
      <c r="BG39" s="1564">
        <v>188.40389999999999</v>
      </c>
      <c r="BH39" s="1564">
        <v>181.07230000000001</v>
      </c>
      <c r="BI39" s="1564">
        <v>170.73349999999999</v>
      </c>
      <c r="BK39" s="407"/>
      <c r="BL39" s="1547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8">
        <v>149.6771</v>
      </c>
      <c r="EM39" s="1408">
        <v>152.25390000000002</v>
      </c>
      <c r="EN39" s="1408">
        <v>160.1165</v>
      </c>
      <c r="EO39" s="1408">
        <v>155.613</v>
      </c>
      <c r="EP39" s="1408">
        <v>155.57420000000002</v>
      </c>
      <c r="EQ39" s="1408">
        <v>159.03400000000002</v>
      </c>
      <c r="ER39" s="1408">
        <v>160.31190000000001</v>
      </c>
      <c r="ES39" s="1408">
        <v>162.20060000000001</v>
      </c>
      <c r="ET39" s="1408">
        <v>162.75300000000001</v>
      </c>
      <c r="EU39" s="1408">
        <v>153.38580000000002</v>
      </c>
      <c r="EV39" s="1408">
        <v>150.785</v>
      </c>
      <c r="EW39" s="1548">
        <v>150.33580000000001</v>
      </c>
    </row>
    <row r="40" spans="2:153" ht="15.95" customHeight="1">
      <c r="B40" s="417" t="s">
        <v>138</v>
      </c>
      <c r="C40" s="1540" t="s">
        <v>105</v>
      </c>
      <c r="D40" s="1557">
        <v>132.48260000000002</v>
      </c>
      <c r="E40" s="1560">
        <v>130.96639999999999</v>
      </c>
      <c r="F40" s="1561">
        <v>131.5497</v>
      </c>
      <c r="G40" s="1561">
        <v>134.786</v>
      </c>
      <c r="H40" s="1561">
        <v>137.4939</v>
      </c>
      <c r="I40" s="1561">
        <v>141.66130000000001</v>
      </c>
      <c r="J40" s="1561">
        <v>147.5745</v>
      </c>
      <c r="K40" s="1561">
        <v>151.161</v>
      </c>
      <c r="L40" s="1561">
        <v>145.6627</v>
      </c>
      <c r="M40" s="1558">
        <v>136.4648</v>
      </c>
      <c r="N40" s="1558">
        <v>133.80870000000002</v>
      </c>
      <c r="O40" s="1562">
        <v>129.7723</v>
      </c>
      <c r="Q40" s="417" t="s">
        <v>138</v>
      </c>
      <c r="R40" s="1540" t="s">
        <v>105</v>
      </c>
      <c r="S40" s="1561">
        <v>128.34710000000001</v>
      </c>
      <c r="T40" s="1561">
        <v>132.965</v>
      </c>
      <c r="U40" s="1561">
        <v>128.83709999999999</v>
      </c>
      <c r="V40" s="1561">
        <v>123.31200000000001</v>
      </c>
      <c r="W40" s="1561">
        <v>131.85320000000002</v>
      </c>
      <c r="X40" s="1561">
        <v>145.46129999999999</v>
      </c>
      <c r="Y40" s="1561">
        <v>144.48650000000001</v>
      </c>
      <c r="Z40" s="1558">
        <v>146.46100000000001</v>
      </c>
      <c r="AA40" s="1558">
        <v>140.696</v>
      </c>
      <c r="AB40" s="1561">
        <v>138.0635</v>
      </c>
      <c r="AC40" s="1561">
        <v>138.39830000000001</v>
      </c>
      <c r="AD40" s="1562">
        <v>143.33870000000002</v>
      </c>
      <c r="AG40" s="407" t="s">
        <v>134</v>
      </c>
      <c r="AH40" s="1524" t="s">
        <v>105</v>
      </c>
      <c r="AI40" s="1563">
        <v>141.4016</v>
      </c>
      <c r="AJ40" s="1564">
        <v>142.4639</v>
      </c>
      <c r="AK40" s="1564">
        <v>147.7184</v>
      </c>
      <c r="AL40" s="1564">
        <v>152.44999999999999</v>
      </c>
      <c r="AM40" s="1564">
        <v>159.00390000000002</v>
      </c>
      <c r="AN40" s="1564">
        <v>157.8947</v>
      </c>
      <c r="AO40" s="1564">
        <v>164.13060000000002</v>
      </c>
      <c r="AP40" s="1564">
        <v>167.04230000000001</v>
      </c>
      <c r="AQ40" s="1545">
        <v>164.76070000000001</v>
      </c>
      <c r="AR40" s="1545">
        <v>163.80289999999999</v>
      </c>
      <c r="AS40" s="1564">
        <v>169.22830000000002</v>
      </c>
      <c r="AT40" s="1565">
        <v>175.40100000000001</v>
      </c>
      <c r="AV40" s="407" t="s">
        <v>134</v>
      </c>
      <c r="AW40" s="1585" t="s">
        <v>105</v>
      </c>
      <c r="AX40" s="1564">
        <v>166.07810000000001</v>
      </c>
      <c r="AY40" s="1564">
        <v>166.09309999999999</v>
      </c>
      <c r="AZ40" s="1564">
        <v>170.35740000000001</v>
      </c>
      <c r="BA40" s="1564">
        <v>172.7407</v>
      </c>
      <c r="BB40" s="1564">
        <v>171.20099999999999</v>
      </c>
      <c r="BC40" s="1564">
        <v>174.387</v>
      </c>
      <c r="BD40" s="1564">
        <v>174.0129</v>
      </c>
      <c r="BE40" s="1545">
        <v>181.00710000000001</v>
      </c>
      <c r="BF40" s="1545">
        <v>194.9863</v>
      </c>
      <c r="BG40" s="1564">
        <v>197.98320000000001</v>
      </c>
      <c r="BH40" s="1564">
        <v>191.2</v>
      </c>
      <c r="BI40" s="1564">
        <v>184.71940000000001</v>
      </c>
      <c r="BK40" s="407" t="s">
        <v>138</v>
      </c>
      <c r="BL40" s="1547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8">
        <v>145.66740000000001</v>
      </c>
      <c r="EM40" s="1408">
        <v>146.4425</v>
      </c>
      <c r="EN40" s="1408">
        <v>150.45770000000002</v>
      </c>
      <c r="EO40" s="1408">
        <v>146.75</v>
      </c>
      <c r="EP40" s="1408">
        <v>139.2097</v>
      </c>
      <c r="EQ40" s="1408">
        <v>149.78370000000001</v>
      </c>
      <c r="ER40" s="1408">
        <v>154.2732</v>
      </c>
      <c r="ES40" s="1408">
        <v>155.6516</v>
      </c>
      <c r="ET40" s="1408">
        <v>153.11930000000001</v>
      </c>
      <c r="EU40" s="1408">
        <v>145.739</v>
      </c>
      <c r="EV40" s="1408">
        <v>142.92570000000001</v>
      </c>
      <c r="EW40" s="1548">
        <v>143.4042</v>
      </c>
    </row>
    <row r="41" spans="2:153" ht="15.95" customHeight="1">
      <c r="B41" s="417" t="s">
        <v>134</v>
      </c>
      <c r="C41" s="1540" t="s">
        <v>105</v>
      </c>
      <c r="D41" s="1557">
        <v>160.23840000000001</v>
      </c>
      <c r="E41" s="1560">
        <v>142.99039999999999</v>
      </c>
      <c r="F41" s="1561">
        <v>142.63900000000001</v>
      </c>
      <c r="G41" s="1561">
        <v>149.0917</v>
      </c>
      <c r="H41" s="1561">
        <v>151.6223</v>
      </c>
      <c r="I41" s="1561">
        <v>163.29300000000001</v>
      </c>
      <c r="J41" s="1561">
        <v>167.55840000000001</v>
      </c>
      <c r="K41" s="1561">
        <v>165.0848</v>
      </c>
      <c r="L41" s="1561">
        <v>161.87300000000002</v>
      </c>
      <c r="M41" s="1558">
        <v>150.90190000000001</v>
      </c>
      <c r="N41" s="1558">
        <v>142.6217</v>
      </c>
      <c r="O41" s="1562">
        <v>142.35769999999999</v>
      </c>
      <c r="Q41" s="417" t="s">
        <v>134</v>
      </c>
      <c r="R41" s="1540" t="s">
        <v>105</v>
      </c>
      <c r="S41" s="1561">
        <v>139.8329</v>
      </c>
      <c r="T41" s="1561">
        <v>139.17250000000001</v>
      </c>
      <c r="U41" s="1561">
        <v>139.2029</v>
      </c>
      <c r="V41" s="1561">
        <v>138.5283</v>
      </c>
      <c r="W41" s="1561">
        <v>141.14580000000001</v>
      </c>
      <c r="X41" s="1561">
        <v>153.84030000000001</v>
      </c>
      <c r="Y41" s="1561">
        <v>156.27520000000001</v>
      </c>
      <c r="Z41" s="1558">
        <v>154.39060000000001</v>
      </c>
      <c r="AA41" s="1558">
        <v>152.6217</v>
      </c>
      <c r="AB41" s="1561">
        <v>145.17740000000001</v>
      </c>
      <c r="AC41" s="1561">
        <v>143.1567</v>
      </c>
      <c r="AD41" s="1562">
        <v>145.87870000000001</v>
      </c>
      <c r="AG41" s="407" t="s">
        <v>118</v>
      </c>
      <c r="AH41" s="1524" t="s">
        <v>105</v>
      </c>
      <c r="AI41" s="1563">
        <v>147.94230000000002</v>
      </c>
      <c r="AJ41" s="1564">
        <v>149.54859999999999</v>
      </c>
      <c r="AK41" s="1564">
        <v>151.4006</v>
      </c>
      <c r="AL41" s="1564">
        <v>151.7457</v>
      </c>
      <c r="AM41" s="1564">
        <v>149.22650000000002</v>
      </c>
      <c r="AN41" s="1564">
        <v>147.3313</v>
      </c>
      <c r="AO41" s="1564">
        <v>147.48099999999999</v>
      </c>
      <c r="AP41" s="1564">
        <v>149.34390000000002</v>
      </c>
      <c r="AQ41" s="1545">
        <v>151.03570000000002</v>
      </c>
      <c r="AR41" s="1545">
        <v>150.6568</v>
      </c>
      <c r="AS41" s="1564">
        <v>150.2107</v>
      </c>
      <c r="AT41" s="1565">
        <v>152.35840000000002</v>
      </c>
      <c r="AV41" s="407" t="s">
        <v>118</v>
      </c>
      <c r="AW41" s="1524" t="s">
        <v>105</v>
      </c>
      <c r="AX41" s="1564">
        <v>153.31899999999999</v>
      </c>
      <c r="AY41" s="1564">
        <v>156.0797</v>
      </c>
      <c r="AZ41" s="1564">
        <v>157.26390000000001</v>
      </c>
      <c r="BA41" s="1564">
        <v>158.44569999999999</v>
      </c>
      <c r="BB41" s="1564">
        <v>161.2594</v>
      </c>
      <c r="BC41" s="1564">
        <v>164.93430000000001</v>
      </c>
      <c r="BD41" s="1564">
        <v>165.5848</v>
      </c>
      <c r="BE41" s="1545">
        <v>168.38030000000001</v>
      </c>
      <c r="BF41" s="1545">
        <v>173.55430000000001</v>
      </c>
      <c r="BG41" s="1564">
        <v>175.3252</v>
      </c>
      <c r="BH41" s="1564">
        <v>177.922</v>
      </c>
      <c r="BI41" s="1564">
        <v>181.04650000000001</v>
      </c>
      <c r="BK41" s="407" t="s">
        <v>134</v>
      </c>
      <c r="BL41" s="1547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8">
        <v>157.9281</v>
      </c>
      <c r="EM41" s="1408">
        <v>156.79390000000001</v>
      </c>
      <c r="EN41" s="1408">
        <v>157.41390000000001</v>
      </c>
      <c r="EO41" s="1408">
        <v>157.6293</v>
      </c>
      <c r="EP41" s="1408">
        <v>157.63840000000002</v>
      </c>
      <c r="EQ41" s="1408">
        <v>157.56870000000001</v>
      </c>
      <c r="ER41" s="1408">
        <v>157.38320000000002</v>
      </c>
      <c r="ES41" s="1408">
        <v>157.78390000000002</v>
      </c>
      <c r="ET41" s="1408">
        <v>160.59130000000002</v>
      </c>
      <c r="EU41" s="1408">
        <v>163.27970000000002</v>
      </c>
      <c r="EV41" s="1408">
        <v>164.114</v>
      </c>
      <c r="EW41" s="1548">
        <v>163.62</v>
      </c>
    </row>
    <row r="42" spans="2:153" ht="15.95" customHeight="1">
      <c r="B42" s="417" t="s">
        <v>118</v>
      </c>
      <c r="C42" s="1540" t="s">
        <v>105</v>
      </c>
      <c r="D42" s="1557">
        <v>151.40030000000002</v>
      </c>
      <c r="E42" s="1560">
        <v>150.39790000000002</v>
      </c>
      <c r="F42" s="1561">
        <v>147.42260000000002</v>
      </c>
      <c r="G42" s="1561">
        <v>146.5763</v>
      </c>
      <c r="H42" s="1561">
        <v>146.57420000000002</v>
      </c>
      <c r="I42" s="1561">
        <v>145.0583</v>
      </c>
      <c r="J42" s="1561">
        <v>144.41030000000001</v>
      </c>
      <c r="K42" s="1561">
        <v>143.81710000000001</v>
      </c>
      <c r="L42" s="1561">
        <v>143.29570000000001</v>
      </c>
      <c r="M42" s="1558">
        <v>140.8039</v>
      </c>
      <c r="N42" s="1558">
        <v>138.2723</v>
      </c>
      <c r="O42" s="1562">
        <v>138.87100000000001</v>
      </c>
      <c r="Q42" s="417" t="s">
        <v>118</v>
      </c>
      <c r="R42" s="1540" t="s">
        <v>105</v>
      </c>
      <c r="S42" s="1561">
        <v>139.15450000000001</v>
      </c>
      <c r="T42" s="1561">
        <v>138.14750000000001</v>
      </c>
      <c r="U42" s="1561">
        <v>138.22710000000001</v>
      </c>
      <c r="V42" s="1561">
        <v>138.19929999999999</v>
      </c>
      <c r="W42" s="1561">
        <v>139.7671</v>
      </c>
      <c r="X42" s="1561">
        <v>140.6533</v>
      </c>
      <c r="Y42" s="1561">
        <v>139.8871</v>
      </c>
      <c r="Z42" s="1558">
        <v>140.01940000000002</v>
      </c>
      <c r="AA42" s="1558">
        <v>143.69499999999999</v>
      </c>
      <c r="AB42" s="1561">
        <v>148.41550000000001</v>
      </c>
      <c r="AC42" s="1561">
        <v>146.91830000000002</v>
      </c>
      <c r="AD42" s="1562">
        <v>146.96290000000002</v>
      </c>
      <c r="AG42" s="407" t="s">
        <v>119</v>
      </c>
      <c r="AH42" s="1585" t="s">
        <v>105</v>
      </c>
      <c r="AI42" s="1563">
        <v>148.8218</v>
      </c>
      <c r="AJ42" s="1564">
        <v>140.31880000000001</v>
      </c>
      <c r="AK42" s="1564">
        <v>135.5857</v>
      </c>
      <c r="AL42" s="1564">
        <v>138.2775</v>
      </c>
      <c r="AM42" s="1564">
        <v>143.10249999999999</v>
      </c>
      <c r="AN42" s="1564">
        <v>142.8836</v>
      </c>
      <c r="AO42" s="1564">
        <v>147.06020000000001</v>
      </c>
      <c r="AP42" s="1564">
        <v>147.66070000000002</v>
      </c>
      <c r="AQ42" s="1545">
        <v>154.35930000000002</v>
      </c>
      <c r="AR42" s="1545">
        <v>157.4186</v>
      </c>
      <c r="AS42" s="1564">
        <v>162.70260000000002</v>
      </c>
      <c r="AT42" s="1565">
        <v>162.66050000000001</v>
      </c>
      <c r="AV42" s="407" t="s">
        <v>119</v>
      </c>
      <c r="AW42" s="1585" t="s">
        <v>105</v>
      </c>
      <c r="AX42" s="1564">
        <v>153.24549999999999</v>
      </c>
      <c r="AY42" s="1564">
        <v>154.19990000000001</v>
      </c>
      <c r="AZ42" s="1564">
        <v>154.4699</v>
      </c>
      <c r="BA42" s="1564">
        <v>156.0472</v>
      </c>
      <c r="BB42" s="1564">
        <v>156.49119999999999</v>
      </c>
      <c r="BC42" s="1564">
        <v>160.82480000000001</v>
      </c>
      <c r="BD42" s="1564">
        <v>177.9829</v>
      </c>
      <c r="BE42" s="1545">
        <v>187.80930000000001</v>
      </c>
      <c r="BF42" s="1545">
        <v>183.91730000000001</v>
      </c>
      <c r="BG42" s="1564">
        <v>183.06280000000001</v>
      </c>
      <c r="BH42" s="1564">
        <v>183.33430000000001</v>
      </c>
      <c r="BI42" s="1564">
        <v>185.0951</v>
      </c>
      <c r="BK42" s="407" t="s">
        <v>118</v>
      </c>
      <c r="BL42" s="1547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8">
        <v>177.4931</v>
      </c>
      <c r="EM42" s="1408">
        <v>172.6763</v>
      </c>
      <c r="EN42" s="1408">
        <v>167.77530000000002</v>
      </c>
      <c r="EO42" s="1408">
        <v>162.8689</v>
      </c>
      <c r="EP42" s="1408">
        <v>163.3931</v>
      </c>
      <c r="EQ42" s="1408">
        <v>166.608</v>
      </c>
      <c r="ER42" s="1408">
        <v>163.7166</v>
      </c>
      <c r="ES42" s="1408">
        <v>162.00839999999999</v>
      </c>
      <c r="ET42" s="1408">
        <v>163.45959999999999</v>
      </c>
      <c r="EU42" s="1408">
        <v>164.11920000000001</v>
      </c>
      <c r="EV42" s="1408">
        <v>165.8098</v>
      </c>
      <c r="EW42" s="1548">
        <v>166.9847</v>
      </c>
    </row>
    <row r="43" spans="2:153" ht="15.95" customHeight="1">
      <c r="B43" s="417" t="s">
        <v>119</v>
      </c>
      <c r="C43" s="1586" t="s">
        <v>105</v>
      </c>
      <c r="D43" s="1557">
        <v>125.0377</v>
      </c>
      <c r="E43" s="1560">
        <v>125.25810000000001</v>
      </c>
      <c r="F43" s="1561">
        <v>124.63940000000001</v>
      </c>
      <c r="G43" s="1561">
        <v>132.04840000000002</v>
      </c>
      <c r="H43" s="1561">
        <v>138.16230000000002</v>
      </c>
      <c r="I43" s="1561">
        <v>135.5599</v>
      </c>
      <c r="J43" s="1561">
        <v>137.81540000000001</v>
      </c>
      <c r="K43" s="1561">
        <v>149.726</v>
      </c>
      <c r="L43" s="1561">
        <v>152.63390000000001</v>
      </c>
      <c r="M43" s="1558">
        <v>149.98430000000002</v>
      </c>
      <c r="N43" s="1558">
        <v>145.35720000000001</v>
      </c>
      <c r="O43" s="1562">
        <v>137.8888</v>
      </c>
      <c r="Q43" s="417" t="s">
        <v>119</v>
      </c>
      <c r="R43" s="1586" t="s">
        <v>105</v>
      </c>
      <c r="S43" s="1561">
        <v>131.05510000000001</v>
      </c>
      <c r="T43" s="1561">
        <v>134.16130000000001</v>
      </c>
      <c r="U43" s="1561">
        <v>133.55119999999999</v>
      </c>
      <c r="V43" s="1561">
        <v>136.80840000000001</v>
      </c>
      <c r="W43" s="1561">
        <v>139.8202</v>
      </c>
      <c r="X43" s="1561">
        <v>144.69570000000002</v>
      </c>
      <c r="Y43" s="1561">
        <v>147.60420000000002</v>
      </c>
      <c r="Z43" s="1558">
        <v>149.47920000000002</v>
      </c>
      <c r="AA43" s="1558">
        <v>154.6557</v>
      </c>
      <c r="AB43" s="1561">
        <v>157.17910000000001</v>
      </c>
      <c r="AC43" s="1561">
        <v>161.0496</v>
      </c>
      <c r="AD43" s="1562">
        <v>159.05090000000001</v>
      </c>
      <c r="AG43" s="407"/>
      <c r="AH43" s="1524" t="s">
        <v>120</v>
      </c>
      <c r="AI43" s="1563">
        <v>1328.3226</v>
      </c>
      <c r="AJ43" s="1564">
        <v>1233.8929000000001</v>
      </c>
      <c r="AK43" s="1564">
        <v>1204.1935000000001</v>
      </c>
      <c r="AL43" s="1564">
        <v>1238.7333000000001</v>
      </c>
      <c r="AM43" s="1564">
        <v>1282.2258000000002</v>
      </c>
      <c r="AN43" s="1564">
        <v>1299.8667</v>
      </c>
      <c r="AO43" s="1564">
        <v>1343.2903000000001</v>
      </c>
      <c r="AP43" s="1564">
        <v>1353.8387</v>
      </c>
      <c r="AQ43" s="1545">
        <v>1409.3</v>
      </c>
      <c r="AR43" s="1545">
        <v>1436.7419</v>
      </c>
      <c r="AS43" s="1564">
        <v>1485.3667</v>
      </c>
      <c r="AT43" s="1565">
        <v>1468.7742000000001</v>
      </c>
      <c r="AV43" s="407"/>
      <c r="AW43" s="1524" t="s">
        <v>120</v>
      </c>
      <c r="AX43" s="1564">
        <v>1356.6774</v>
      </c>
      <c r="AY43" s="1564">
        <v>1360.931</v>
      </c>
      <c r="AZ43" s="1564">
        <v>1372</v>
      </c>
      <c r="BA43" s="1564">
        <v>1382.4</v>
      </c>
      <c r="BB43" s="1564">
        <v>1406.6774</v>
      </c>
      <c r="BC43" s="1564">
        <v>1428.6333</v>
      </c>
      <c r="BD43" s="1564">
        <v>1523.1289999999999</v>
      </c>
      <c r="BE43" s="1545">
        <v>1555.3226</v>
      </c>
      <c r="BF43" s="1545">
        <v>1559.4</v>
      </c>
      <c r="BG43" s="1564">
        <v>1576.2902999999999</v>
      </c>
      <c r="BH43" s="1564">
        <v>1578.1333</v>
      </c>
      <c r="BI43" s="1564">
        <v>1600.5161000000001</v>
      </c>
      <c r="BK43" s="407" t="s">
        <v>119</v>
      </c>
      <c r="BL43" s="152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9">
        <v>1743.9677000000001</v>
      </c>
      <c r="EM43" s="1409">
        <v>1714.4286000000002</v>
      </c>
      <c r="EN43" s="1409">
        <v>1704.0645000000002</v>
      </c>
      <c r="EO43" s="1409">
        <v>1687.9333000000001</v>
      </c>
      <c r="EP43" s="1409">
        <v>1691.3871000000001</v>
      </c>
      <c r="EQ43" s="1409">
        <v>1711.7667000000001</v>
      </c>
      <c r="ER43" s="1409">
        <v>1690.4839000000002</v>
      </c>
      <c r="ES43" s="1409">
        <v>1692.9032</v>
      </c>
      <c r="ET43" s="1409">
        <v>1709.7</v>
      </c>
      <c r="EU43" s="1409">
        <v>1703.1290000000001</v>
      </c>
      <c r="EV43" s="1409">
        <v>1707.5333000000001</v>
      </c>
      <c r="EW43" s="1549">
        <v>1716.9032</v>
      </c>
    </row>
    <row r="44" spans="2:153" ht="15.95" customHeight="1">
      <c r="B44" s="417"/>
      <c r="C44" s="1540" t="s">
        <v>120</v>
      </c>
      <c r="D44" s="1557">
        <v>1344.8065000000001</v>
      </c>
      <c r="E44" s="1560">
        <v>1359.5</v>
      </c>
      <c r="F44" s="1561">
        <v>1394.2903000000001</v>
      </c>
      <c r="G44" s="1561">
        <v>1437.2667000000001</v>
      </c>
      <c r="H44" s="1561">
        <v>1463.8387</v>
      </c>
      <c r="I44" s="1561">
        <v>1473.6667</v>
      </c>
      <c r="J44" s="1561">
        <v>1495.0968</v>
      </c>
      <c r="K44" s="1561">
        <v>1532.7419</v>
      </c>
      <c r="L44" s="1561">
        <v>1555.8</v>
      </c>
      <c r="M44" s="1558">
        <v>1545.2258000000002</v>
      </c>
      <c r="N44" s="1558">
        <v>1502.0667000000001</v>
      </c>
      <c r="O44" s="1562">
        <v>1436.4516000000001</v>
      </c>
      <c r="Q44" s="1587"/>
      <c r="R44" s="1540" t="s">
        <v>120</v>
      </c>
      <c r="S44" s="1567">
        <v>1338.0323000000001</v>
      </c>
      <c r="T44" s="1567">
        <v>1336.5</v>
      </c>
      <c r="U44" s="1567">
        <v>1298.3226</v>
      </c>
      <c r="V44" s="1567">
        <v>1323.7</v>
      </c>
      <c r="W44" s="1567">
        <v>1351.8710000000001</v>
      </c>
      <c r="X44" s="1567">
        <v>1385.6</v>
      </c>
      <c r="Y44" s="1567">
        <v>1401.1613</v>
      </c>
      <c r="Z44" s="1568">
        <v>1408.8387</v>
      </c>
      <c r="AA44" s="1568">
        <v>1428.6333</v>
      </c>
      <c r="AB44" s="1567">
        <v>1457.1613</v>
      </c>
      <c r="AC44" s="1567">
        <v>1501.4333000000001</v>
      </c>
      <c r="AD44" s="1569">
        <v>1442.5161000000001</v>
      </c>
      <c r="AG44" s="407" t="s">
        <v>121</v>
      </c>
      <c r="AH44" s="1524" t="s">
        <v>105</v>
      </c>
      <c r="AI44" s="1563">
        <v>156.2037</v>
      </c>
      <c r="AJ44" s="1564">
        <v>154.12030000000001</v>
      </c>
      <c r="AK44" s="1564">
        <v>151.9434</v>
      </c>
      <c r="AL44" s="1564">
        <v>154.90960000000001</v>
      </c>
      <c r="AM44" s="1564">
        <v>163.1994</v>
      </c>
      <c r="AN44" s="1564">
        <v>166.92960000000002</v>
      </c>
      <c r="AO44" s="1564">
        <v>167.81230000000002</v>
      </c>
      <c r="AP44" s="1564">
        <v>165.82689999999999</v>
      </c>
      <c r="AQ44" s="1545">
        <v>162.34200000000001</v>
      </c>
      <c r="AR44" s="1545">
        <v>162.68630000000002</v>
      </c>
      <c r="AS44" s="1564">
        <v>167.024</v>
      </c>
      <c r="AT44" s="1565">
        <v>170.51400000000001</v>
      </c>
      <c r="AV44" s="407" t="s">
        <v>121</v>
      </c>
      <c r="AW44" s="1585" t="s">
        <v>105</v>
      </c>
      <c r="AX44" s="1564">
        <v>168.41249999999999</v>
      </c>
      <c r="AY44" s="1564">
        <v>162.33969999999999</v>
      </c>
      <c r="AZ44" s="1564">
        <v>165.03100000000001</v>
      </c>
      <c r="BA44" s="1564">
        <v>172.57339999999999</v>
      </c>
      <c r="BB44" s="1564">
        <v>180.2963</v>
      </c>
      <c r="BC44" s="1564">
        <v>181.3339</v>
      </c>
      <c r="BD44" s="1564">
        <v>186.0384</v>
      </c>
      <c r="BE44" s="1545">
        <v>186.4</v>
      </c>
      <c r="BF44" s="1545">
        <v>186.57769999999999</v>
      </c>
      <c r="BG44" s="1564">
        <v>190.77510000000001</v>
      </c>
      <c r="BH44" s="1564">
        <v>194.65</v>
      </c>
      <c r="BI44" s="1564">
        <v>193.07480000000001</v>
      </c>
      <c r="BK44" s="407"/>
      <c r="BL44" s="152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8">
        <v>165.7946</v>
      </c>
      <c r="EM44" s="1408">
        <v>163.37730000000002</v>
      </c>
      <c r="EN44" s="1408">
        <v>163.1044</v>
      </c>
      <c r="EO44" s="1408">
        <v>164.76340000000002</v>
      </c>
      <c r="EP44" s="1408">
        <v>166.57990000000001</v>
      </c>
      <c r="EQ44" s="1408">
        <v>168.9727</v>
      </c>
      <c r="ER44" s="1408">
        <v>168.32310000000001</v>
      </c>
      <c r="ES44" s="1408">
        <v>165.30350000000001</v>
      </c>
      <c r="ET44" s="1408">
        <v>164.66820000000001</v>
      </c>
      <c r="EU44" s="1408">
        <v>165.227</v>
      </c>
      <c r="EV44" s="1408">
        <v>163.75140000000002</v>
      </c>
      <c r="EW44" s="1548">
        <v>158.79840000000002</v>
      </c>
    </row>
    <row r="45" spans="2:153" ht="15.95" customHeight="1">
      <c r="B45" s="417" t="s">
        <v>121</v>
      </c>
      <c r="C45" s="1540" t="s">
        <v>105</v>
      </c>
      <c r="D45" s="1557">
        <v>138.87530000000001</v>
      </c>
      <c r="E45" s="1560">
        <v>150.50300000000001</v>
      </c>
      <c r="F45" s="1561">
        <v>151.672</v>
      </c>
      <c r="G45" s="1561">
        <v>160.2741</v>
      </c>
      <c r="H45" s="1561">
        <v>167.33540000000002</v>
      </c>
      <c r="I45" s="1561">
        <v>175.5916</v>
      </c>
      <c r="J45" s="1561">
        <v>176.45070000000001</v>
      </c>
      <c r="K45" s="1561">
        <v>173.07470000000001</v>
      </c>
      <c r="L45" s="1561">
        <v>163.62720000000002</v>
      </c>
      <c r="M45" s="1558">
        <v>154.17780000000002</v>
      </c>
      <c r="N45" s="1558">
        <v>151.54240000000001</v>
      </c>
      <c r="O45" s="1562">
        <v>149.92850000000001</v>
      </c>
      <c r="Q45" s="417" t="s">
        <v>121</v>
      </c>
      <c r="R45" s="1540" t="s">
        <v>105</v>
      </c>
      <c r="S45" s="1561">
        <v>152.7115</v>
      </c>
      <c r="T45" s="1561">
        <v>156.2465</v>
      </c>
      <c r="U45" s="1561">
        <v>153.3716</v>
      </c>
      <c r="V45" s="1561">
        <v>159.0692</v>
      </c>
      <c r="W45" s="1561">
        <v>163.73150000000001</v>
      </c>
      <c r="X45" s="1561">
        <v>171.2996</v>
      </c>
      <c r="Y45" s="1561">
        <v>170.36190000000002</v>
      </c>
      <c r="Z45" s="1558">
        <v>169.1575</v>
      </c>
      <c r="AA45" s="1558">
        <v>163.54910000000001</v>
      </c>
      <c r="AB45" s="1561">
        <v>153.48340000000002</v>
      </c>
      <c r="AC45" s="1561">
        <v>154.92359999999999</v>
      </c>
      <c r="AD45" s="1562">
        <v>157.17950000000002</v>
      </c>
      <c r="AG45" s="407"/>
      <c r="AH45" s="1524" t="s">
        <v>122</v>
      </c>
      <c r="AI45" s="1563">
        <v>132.36709999999999</v>
      </c>
      <c r="AJ45" s="1564">
        <v>130.54</v>
      </c>
      <c r="AK45" s="1564">
        <v>131.59190000000001</v>
      </c>
      <c r="AL45" s="1564">
        <v>136.71630000000002</v>
      </c>
      <c r="AM45" s="1564">
        <v>143.44230000000002</v>
      </c>
      <c r="AN45" s="1564">
        <v>147.928</v>
      </c>
      <c r="AO45" s="1564">
        <v>148.61260000000001</v>
      </c>
      <c r="AP45" s="1564">
        <v>145.2174</v>
      </c>
      <c r="AQ45" s="1545">
        <v>141.63930000000002</v>
      </c>
      <c r="AR45" s="1545">
        <v>141.52940000000001</v>
      </c>
      <c r="AS45" s="1564">
        <v>143.43630000000002</v>
      </c>
      <c r="AT45" s="1565">
        <v>144.00450000000001</v>
      </c>
      <c r="AV45" s="407"/>
      <c r="AW45" s="1524" t="s">
        <v>122</v>
      </c>
      <c r="AX45" s="1564">
        <v>140.13059999999999</v>
      </c>
      <c r="AY45" s="1564">
        <v>135.74860000000001</v>
      </c>
      <c r="AZ45" s="1564">
        <v>137.8158</v>
      </c>
      <c r="BA45" s="1564">
        <v>141.98269999999999</v>
      </c>
      <c r="BB45" s="1564">
        <v>145.14099999999999</v>
      </c>
      <c r="BC45" s="1564">
        <v>146.1353</v>
      </c>
      <c r="BD45" s="1564">
        <v>146.81389999999999</v>
      </c>
      <c r="BE45" s="1545">
        <v>146.8623</v>
      </c>
      <c r="BF45" s="1545">
        <v>148.94300000000001</v>
      </c>
      <c r="BG45" s="1564">
        <v>153.79390000000001</v>
      </c>
      <c r="BH45" s="1564">
        <v>156.41630000000001</v>
      </c>
      <c r="BI45" s="1564">
        <v>156.81479999999999</v>
      </c>
      <c r="BK45" s="407" t="s">
        <v>121</v>
      </c>
      <c r="BL45" s="152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9">
        <v>146.54390000000001</v>
      </c>
      <c r="EM45" s="1409">
        <v>144.4375</v>
      </c>
      <c r="EN45" s="1409">
        <v>143.94390000000001</v>
      </c>
      <c r="EO45" s="1409">
        <v>143.73430000000002</v>
      </c>
      <c r="EP45" s="1409">
        <v>146.18680000000001</v>
      </c>
      <c r="EQ45" s="1409">
        <v>148.3563</v>
      </c>
      <c r="ER45" s="1409">
        <v>149.34520000000001</v>
      </c>
      <c r="ES45" s="1409">
        <v>148.14350000000002</v>
      </c>
      <c r="ET45" s="1409">
        <v>147.11170000000001</v>
      </c>
      <c r="EU45" s="1409">
        <v>145.7158</v>
      </c>
      <c r="EV45" s="1409">
        <v>144.29600000000002</v>
      </c>
      <c r="EW45" s="1549">
        <v>142.46899999999999</v>
      </c>
    </row>
    <row r="46" spans="2:153" ht="14.25" customHeight="1" thickBot="1">
      <c r="B46" s="417"/>
      <c r="C46" s="1540" t="s">
        <v>122</v>
      </c>
      <c r="D46" s="1557">
        <v>127.84320000000001</v>
      </c>
      <c r="E46" s="1560">
        <v>133.46680000000001</v>
      </c>
      <c r="F46" s="1561">
        <v>139.04130000000001</v>
      </c>
      <c r="G46" s="1561">
        <v>144.2713</v>
      </c>
      <c r="H46" s="1561">
        <v>148.2268</v>
      </c>
      <c r="I46" s="1561">
        <v>150.65730000000002</v>
      </c>
      <c r="J46" s="1561">
        <v>151.83840000000001</v>
      </c>
      <c r="K46" s="1561">
        <v>149.22390000000001</v>
      </c>
      <c r="L46" s="1561">
        <v>145.614</v>
      </c>
      <c r="M46" s="1558">
        <v>141.17680000000001</v>
      </c>
      <c r="N46" s="1558">
        <v>136.15300000000002</v>
      </c>
      <c r="O46" s="1562">
        <v>134.88580000000002</v>
      </c>
      <c r="Q46" s="1587"/>
      <c r="R46" s="1540" t="s">
        <v>122</v>
      </c>
      <c r="S46" s="1561">
        <v>134.97900000000001</v>
      </c>
      <c r="T46" s="1561">
        <v>136.83250000000001</v>
      </c>
      <c r="U46" s="1561">
        <v>138.1832</v>
      </c>
      <c r="V46" s="1561">
        <v>139.47970000000001</v>
      </c>
      <c r="W46" s="1561">
        <v>140.6713</v>
      </c>
      <c r="X46" s="1561">
        <v>142.136</v>
      </c>
      <c r="Y46" s="1561">
        <v>142.21870000000001</v>
      </c>
      <c r="Z46" s="1558">
        <v>139.5026</v>
      </c>
      <c r="AA46" s="1558">
        <v>136.99030000000002</v>
      </c>
      <c r="AB46" s="1561">
        <v>134.30160000000001</v>
      </c>
      <c r="AC46" s="1561">
        <v>132.59630000000001</v>
      </c>
      <c r="AD46" s="1562">
        <v>133.1848</v>
      </c>
      <c r="AG46" s="1588"/>
      <c r="AH46" s="1588"/>
      <c r="AI46" s="1563"/>
      <c r="AJ46" s="1564"/>
      <c r="AK46" s="1564"/>
      <c r="AL46" s="1564"/>
      <c r="AM46" s="1564"/>
      <c r="AN46" s="1564"/>
      <c r="AO46" s="1564"/>
      <c r="AP46" s="1564"/>
      <c r="AQ46" s="1545"/>
      <c r="AR46" s="1545"/>
      <c r="AS46" s="1564"/>
      <c r="AT46" s="1565"/>
      <c r="AV46" s="1588"/>
      <c r="AW46" s="1588"/>
      <c r="AX46" s="1563"/>
      <c r="AY46" s="1564"/>
      <c r="AZ46" s="1564"/>
      <c r="BA46" s="1564"/>
      <c r="BB46" s="1564"/>
      <c r="BC46" s="1564"/>
      <c r="BD46" s="1564"/>
      <c r="BE46" s="1564"/>
      <c r="BF46" s="1545"/>
      <c r="BG46" s="1545"/>
      <c r="BH46" s="1564"/>
      <c r="BI46" s="1565"/>
      <c r="BK46" s="407"/>
      <c r="BL46" s="152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2"/>
      <c r="EM46" s="1412"/>
      <c r="EN46" s="1412"/>
      <c r="EO46" s="1412"/>
      <c r="EP46" s="1412"/>
      <c r="EQ46" s="1412"/>
      <c r="ER46" s="1412"/>
      <c r="ES46" s="1412"/>
      <c r="ET46" s="1412"/>
      <c r="EU46" s="1412"/>
      <c r="EV46" s="1412"/>
      <c r="EW46" s="1589"/>
    </row>
    <row r="47" spans="2:153" ht="21.75" customHeight="1" thickBot="1">
      <c r="B47" s="1587"/>
      <c r="C47" s="1587"/>
      <c r="D47" s="1590"/>
      <c r="E47" s="1590"/>
      <c r="F47" s="1591"/>
      <c r="G47" s="1591"/>
      <c r="H47" s="1591"/>
      <c r="I47" s="1591"/>
      <c r="J47" s="1591"/>
      <c r="K47" s="1591"/>
      <c r="L47" s="1591"/>
      <c r="M47" s="1591"/>
      <c r="N47" s="1591"/>
      <c r="O47" s="1592"/>
      <c r="Q47" s="1587"/>
      <c r="R47" s="1587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2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3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3">
        <v>136.3211</v>
      </c>
      <c r="EM47" s="1413">
        <v>140.8031</v>
      </c>
      <c r="EN47" s="1413">
        <v>146.74540000000002</v>
      </c>
      <c r="EO47" s="1413">
        <v>143.7302</v>
      </c>
      <c r="EP47" s="1413">
        <v>141.59620000000001</v>
      </c>
      <c r="EQ47" s="1413">
        <v>145.31700000000001</v>
      </c>
      <c r="ER47" s="1413">
        <v>145.00900000000001</v>
      </c>
      <c r="ES47" s="1413">
        <v>148.7329</v>
      </c>
      <c r="ET47" s="1413">
        <v>146.78400000000002</v>
      </c>
      <c r="EU47" s="1413">
        <v>138.0771</v>
      </c>
      <c r="EV47" s="1413">
        <v>135.76240000000001</v>
      </c>
      <c r="EW47" s="1414">
        <v>135.65700000000001</v>
      </c>
    </row>
    <row r="48" spans="2:153" ht="16.5" thickBot="1">
      <c r="B48" s="197" t="s">
        <v>139</v>
      </c>
      <c r="C48" s="197" t="s">
        <v>105</v>
      </c>
      <c r="D48" s="1594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5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S73" sqref="S72:S73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447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6" t="s">
        <v>318</v>
      </c>
      <c r="R3" s="1797"/>
      <c r="S3" s="1797"/>
      <c r="T3" s="1797"/>
      <c r="U3" s="965"/>
      <c r="V3" s="1180">
        <v>2003</v>
      </c>
      <c r="W3" s="1796" t="s">
        <v>319</v>
      </c>
      <c r="X3" s="1796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6" t="s">
        <v>318</v>
      </c>
      <c r="R7" s="1797"/>
      <c r="S7" s="1797"/>
      <c r="T7" s="1797"/>
      <c r="U7" s="965"/>
      <c r="V7" s="1180">
        <v>2004</v>
      </c>
      <c r="W7" s="1796" t="s">
        <v>319</v>
      </c>
      <c r="X7" s="1796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6" t="s">
        <v>318</v>
      </c>
      <c r="R11" s="1797"/>
      <c r="S11" s="1797"/>
      <c r="T11" s="1797"/>
      <c r="U11" s="965"/>
      <c r="V11" s="1180">
        <v>2005</v>
      </c>
      <c r="W11" s="1796" t="s">
        <v>319</v>
      </c>
      <c r="X11" s="1796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6" t="s">
        <v>318</v>
      </c>
      <c r="R15" s="1797"/>
      <c r="S15" s="1797"/>
      <c r="T15" s="1797"/>
      <c r="U15" s="965"/>
      <c r="V15" s="1180">
        <v>2006</v>
      </c>
      <c r="W15" s="1796" t="s">
        <v>319</v>
      </c>
      <c r="X15" s="1796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6" t="s">
        <v>318</v>
      </c>
      <c r="R19" s="1797"/>
      <c r="S19" s="1797"/>
      <c r="T19" s="1797"/>
      <c r="U19" s="965"/>
      <c r="V19" s="1180">
        <v>2007</v>
      </c>
      <c r="W19" s="1796" t="s">
        <v>319</v>
      </c>
      <c r="X19" s="1796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600" t="s">
        <v>318</v>
      </c>
      <c r="R67" s="1601"/>
      <c r="S67" s="1601"/>
      <c r="T67" s="1601"/>
      <c r="U67" s="965"/>
      <c r="V67" s="1180">
        <v>2019</v>
      </c>
      <c r="W67" s="1600" t="s">
        <v>319</v>
      </c>
      <c r="X67" s="1600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>
        <v>166.18</v>
      </c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>
        <v>163.44</v>
      </c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 t="shared" ref="E104:N104" si="4">(E69-D69)/D69*100</f>
        <v>2.9169505171239289</v>
      </c>
      <c r="F104" s="1206">
        <f t="shared" si="4"/>
        <v>-100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-9.7632493483926961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D19" sqref="D19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548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>
        <v>4.3062438823529412</v>
      </c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>
        <v>4.5033682352941176</v>
      </c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>
        <v>4.9052150588235293</v>
      </c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>
        <v>5.4308501764705888</v>
      </c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/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/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70"/>
      <c r="E56" s="1798">
        <v>4.1773075882352941</v>
      </c>
      <c r="F56" s="1798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1"/>
      <c r="E57" s="1799"/>
      <c r="F57" s="1799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436</v>
      </c>
      <c r="B1" s="154"/>
      <c r="C1" s="154"/>
      <c r="D1" s="154"/>
      <c r="E1" s="155" t="s">
        <v>437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438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P20" sqref="P20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3" t="s">
        <v>574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</row>
    <row r="2" spans="1:18" s="813" customFormat="1" ht="25.5" customHeight="1">
      <c r="A2" s="1803" t="s">
        <v>450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</row>
    <row r="3" spans="1:18" s="813" customFormat="1" ht="25.5" customHeight="1" thickBot="1">
      <c r="A3" s="1227"/>
      <c r="B3" s="1227"/>
      <c r="C3" s="1606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800" t="s">
        <v>312</v>
      </c>
      <c r="C4" s="1801"/>
      <c r="D4" s="1801"/>
      <c r="E4" s="1801"/>
      <c r="F4" s="1801"/>
      <c r="G4" s="1801"/>
      <c r="H4" s="1801"/>
      <c r="I4" s="1801"/>
      <c r="J4" s="1801"/>
      <c r="K4" s="1801"/>
      <c r="L4" s="1801"/>
      <c r="M4" s="1801"/>
      <c r="N4" s="1801"/>
      <c r="O4" s="1801"/>
      <c r="P4" s="1801"/>
      <c r="Q4" s="1801"/>
      <c r="R4" s="1802"/>
    </row>
    <row r="5" spans="1:18" s="817" customFormat="1" ht="41.25" customHeight="1" thickBot="1">
      <c r="A5" s="816"/>
      <c r="B5" s="1624" t="s">
        <v>265</v>
      </c>
      <c r="C5" s="1624">
        <v>2019</v>
      </c>
      <c r="D5" s="1624">
        <v>2018</v>
      </c>
      <c r="E5" s="1624">
        <v>2017</v>
      </c>
      <c r="F5" s="1625">
        <v>2016</v>
      </c>
      <c r="G5" s="1625">
        <v>2015</v>
      </c>
      <c r="H5" s="1625">
        <v>2014</v>
      </c>
      <c r="I5" s="1625">
        <v>2013</v>
      </c>
      <c r="J5" s="1625">
        <v>2012</v>
      </c>
      <c r="K5" s="1625">
        <v>2011</v>
      </c>
      <c r="L5" s="1625">
        <v>2010</v>
      </c>
      <c r="M5" s="1626">
        <v>2009</v>
      </c>
      <c r="N5" s="1626">
        <v>2008</v>
      </c>
      <c r="O5" s="1627">
        <v>2007</v>
      </c>
      <c r="P5" s="1625">
        <v>2006</v>
      </c>
      <c r="Q5" s="1626">
        <v>2005</v>
      </c>
      <c r="R5" s="1628">
        <v>2004</v>
      </c>
    </row>
    <row r="6" spans="1:18" s="821" customFormat="1" ht="41.25" customHeight="1">
      <c r="A6" s="818"/>
      <c r="B6" s="1472" t="s">
        <v>239</v>
      </c>
      <c r="C6" s="1629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3" t="s">
        <v>240</v>
      </c>
      <c r="C7" s="1629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3" t="s">
        <v>241</v>
      </c>
      <c r="C8" s="1629">
        <v>4.4796501176470596</v>
      </c>
      <c r="D8" s="819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3" t="s">
        <v>242</v>
      </c>
      <c r="C9" s="1609"/>
      <c r="D9" s="1607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3" t="s">
        <v>243</v>
      </c>
      <c r="C10" s="1609"/>
      <c r="D10" s="1607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3" t="s">
        <v>244</v>
      </c>
      <c r="C11" s="1609"/>
      <c r="D11" s="1607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3" t="s">
        <v>245</v>
      </c>
      <c r="C12" s="1609"/>
      <c r="D12" s="1607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3" t="s">
        <v>246</v>
      </c>
      <c r="C13" s="1609"/>
      <c r="D13" s="1607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3" t="s">
        <v>247</v>
      </c>
      <c r="C14" s="1609"/>
      <c r="D14" s="1607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3" t="s">
        <v>248</v>
      </c>
      <c r="C15" s="1609"/>
      <c r="D15" s="1607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3" t="s">
        <v>249</v>
      </c>
      <c r="C16" s="1609"/>
      <c r="D16" s="1607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4" t="s">
        <v>250</v>
      </c>
      <c r="C17" s="1610"/>
      <c r="D17" s="1608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373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547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8" t="s">
        <v>7</v>
      </c>
      <c r="C5" s="1699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5">
        <v>5777.9088235294112</v>
      </c>
      <c r="C7" s="1476">
        <v>6596.5401960784311</v>
      </c>
      <c r="D7" s="1477">
        <v>4.506768882352941</v>
      </c>
      <c r="E7" s="1478">
        <v>5.1453013529411766</v>
      </c>
      <c r="F7" s="1479">
        <v>-12.410011130314754</v>
      </c>
    </row>
    <row r="8" spans="1:13" ht="30" customHeight="1">
      <c r="A8" s="309" t="s">
        <v>46</v>
      </c>
      <c r="B8" s="1480">
        <v>5795.9156862745094</v>
      </c>
      <c r="C8" s="1481">
        <v>6651.5</v>
      </c>
      <c r="D8" s="1482">
        <v>4.5208142352941181</v>
      </c>
      <c r="E8" s="1483">
        <v>5.1881700000000004</v>
      </c>
      <c r="F8" s="1484">
        <v>-12.863028094798018</v>
      </c>
    </row>
    <row r="9" spans="1:13" ht="30" customHeight="1">
      <c r="A9" s="310" t="s">
        <v>47</v>
      </c>
      <c r="B9" s="1485">
        <v>5829.3049019607843</v>
      </c>
      <c r="C9" s="1486">
        <v>6618.876470588235</v>
      </c>
      <c r="D9" s="1487">
        <v>4.5468578235294119</v>
      </c>
      <c r="E9" s="1488">
        <v>5.1627236470588231</v>
      </c>
      <c r="F9" s="1489">
        <v>-11.929087544328793</v>
      </c>
    </row>
    <row r="10" spans="1:13" ht="30" customHeight="1">
      <c r="A10" s="310" t="s">
        <v>237</v>
      </c>
      <c r="B10" s="1485">
        <v>5784.964705882353</v>
      </c>
      <c r="C10" s="1486">
        <v>6595.8892156862739</v>
      </c>
      <c r="D10" s="1487">
        <v>4.5122724705882353</v>
      </c>
      <c r="E10" s="1488">
        <v>5.1447935882352942</v>
      </c>
      <c r="F10" s="1489">
        <v>-12.294392511556888</v>
      </c>
    </row>
    <row r="11" spans="1:13" ht="30" customHeight="1" thickBot="1">
      <c r="A11" s="311" t="s">
        <v>48</v>
      </c>
      <c r="B11" s="1490">
        <v>5707.823529411764</v>
      </c>
      <c r="C11" s="1491">
        <v>6539.886274509804</v>
      </c>
      <c r="D11" s="1492">
        <v>4.4521023529411758</v>
      </c>
      <c r="E11" s="1493">
        <v>5.1011112941176471</v>
      </c>
      <c r="F11" s="1494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545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546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W7" sqref="W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4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453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6" t="s">
        <v>454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593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594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01.04.2019 - 07.04.2019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446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452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8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8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8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8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8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8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I24" sqref="I24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01.04.2019 - 07.04.2019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700" t="s">
        <v>149</v>
      </c>
      <c r="C6" s="1702" t="s">
        <v>159</v>
      </c>
      <c r="D6" s="1703"/>
      <c r="E6" s="1703"/>
      <c r="F6" s="1703"/>
      <c r="G6" s="1704"/>
    </row>
    <row r="7" spans="2:12" ht="29.25" thickBot="1">
      <c r="B7" s="1701"/>
      <c r="C7" s="265" t="s">
        <v>595</v>
      </c>
      <c r="D7" s="266" t="s">
        <v>596</v>
      </c>
      <c r="E7" s="869" t="s">
        <v>597</v>
      </c>
      <c r="F7" s="859" t="s">
        <v>538</v>
      </c>
      <c r="G7" s="860" t="s">
        <v>331</v>
      </c>
    </row>
    <row r="8" spans="2:12" ht="20.25" customHeight="1" thickBot="1">
      <c r="B8" s="861" t="s">
        <v>332</v>
      </c>
      <c r="C8" s="862">
        <v>7111.9039215686271</v>
      </c>
      <c r="D8" s="863">
        <v>6464.1549019607846</v>
      </c>
      <c r="E8" s="864">
        <v>6017.2715686274514</v>
      </c>
      <c r="F8" s="865">
        <f t="shared" ref="F8:G14" si="0">(($C8-D8)/D8)</f>
        <v>0.1002062960173432</v>
      </c>
      <c r="G8" s="865">
        <f t="shared" si="0"/>
        <v>0.18191506573316632</v>
      </c>
      <c r="I8" s="1169"/>
    </row>
    <row r="9" spans="2:12" ht="20.25" customHeight="1" thickBot="1">
      <c r="B9" s="861" t="s">
        <v>333</v>
      </c>
      <c r="C9" s="862">
        <v>6986.3833333333332</v>
      </c>
      <c r="D9" s="863">
        <v>6305.8872549019607</v>
      </c>
      <c r="E9" s="864">
        <v>5905.3205882352941</v>
      </c>
      <c r="F9" s="865">
        <f t="shared" si="0"/>
        <v>0.10791440616106486</v>
      </c>
      <c r="G9" s="865">
        <f t="shared" si="0"/>
        <v>0.18306588591511111</v>
      </c>
      <c r="I9" s="1169"/>
    </row>
    <row r="10" spans="2:12" ht="20.25" customHeight="1" thickBot="1">
      <c r="B10" s="861" t="s">
        <v>334</v>
      </c>
      <c r="C10" s="862">
        <v>6671.8980392156864</v>
      </c>
      <c r="D10" s="863">
        <v>5975.7303921568628</v>
      </c>
      <c r="E10" s="864">
        <v>5556.31568627451</v>
      </c>
      <c r="F10" s="865">
        <f t="shared" si="0"/>
        <v>0.11649917271578092</v>
      </c>
      <c r="G10" s="865">
        <f t="shared" si="0"/>
        <v>0.20077735246342174</v>
      </c>
      <c r="I10" s="1169"/>
      <c r="L10" s="915"/>
    </row>
    <row r="11" spans="2:12" ht="20.25" customHeight="1" thickBot="1">
      <c r="B11" s="861" t="s">
        <v>335</v>
      </c>
      <c r="C11" s="862">
        <v>6350.5774509803923</v>
      </c>
      <c r="D11" s="863">
        <v>5647.0450980392152</v>
      </c>
      <c r="E11" s="864">
        <v>5225.3313725490189</v>
      </c>
      <c r="F11" s="865">
        <f t="shared" si="0"/>
        <v>0.12458415697538167</v>
      </c>
      <c r="G11" s="865">
        <f t="shared" si="0"/>
        <v>0.21534444386489815</v>
      </c>
      <c r="I11" s="1169"/>
      <c r="L11" s="915"/>
    </row>
    <row r="12" spans="2:12" ht="20.25" customHeight="1" thickBot="1">
      <c r="B12" s="861" t="s">
        <v>336</v>
      </c>
      <c r="C12" s="862">
        <v>5483.1852941176476</v>
      </c>
      <c r="D12" s="863">
        <v>4746.5058823529407</v>
      </c>
      <c r="E12" s="864">
        <v>4696.6284313725482</v>
      </c>
      <c r="F12" s="865">
        <f t="shared" si="0"/>
        <v>0.15520457153621386</v>
      </c>
      <c r="G12" s="865">
        <f t="shared" si="0"/>
        <v>0.16747266134383873</v>
      </c>
      <c r="I12" s="1169"/>
      <c r="L12" s="915"/>
    </row>
    <row r="13" spans="2:12" ht="20.25" customHeight="1" thickBot="1">
      <c r="B13" s="861" t="s">
        <v>337</v>
      </c>
      <c r="C13" s="862">
        <v>5026.3078431372551</v>
      </c>
      <c r="D13" s="863">
        <v>5135.3970588235288</v>
      </c>
      <c r="E13" s="864">
        <v>4221.0117647058823</v>
      </c>
      <c r="F13" s="865">
        <f t="shared" si="0"/>
        <v>-2.1242605866052557E-2</v>
      </c>
      <c r="G13" s="865">
        <f t="shared" si="0"/>
        <v>0.19078271355812848</v>
      </c>
      <c r="I13" s="1169"/>
      <c r="L13" s="915"/>
    </row>
    <row r="14" spans="2:12" ht="20.25" customHeight="1" thickBot="1">
      <c r="B14" s="861" t="s">
        <v>338</v>
      </c>
      <c r="C14" s="862">
        <v>6962.6284313725491</v>
      </c>
      <c r="D14" s="863">
        <v>6288.7372549019601</v>
      </c>
      <c r="E14" s="864">
        <v>5874.7745098039222</v>
      </c>
      <c r="F14" s="865">
        <f t="shared" si="0"/>
        <v>0.1071584245223956</v>
      </c>
      <c r="G14" s="865">
        <f t="shared" si="0"/>
        <v>0.18517373215826377</v>
      </c>
      <c r="I14" s="1169"/>
      <c r="L14" s="915"/>
    </row>
    <row r="15" spans="2:12" ht="15">
      <c r="B15" s="1705" t="s">
        <v>339</v>
      </c>
      <c r="C15" s="1705"/>
      <c r="D15" s="1705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700" t="s">
        <v>149</v>
      </c>
      <c r="C19" s="1702" t="s">
        <v>342</v>
      </c>
      <c r="D19" s="1703"/>
      <c r="E19" s="1703"/>
      <c r="F19" s="1703"/>
      <c r="G19" s="1704"/>
      <c r="I19" s="2"/>
      <c r="J19" s="2"/>
    </row>
    <row r="20" spans="2:17" ht="29.25" thickBot="1">
      <c r="B20" s="1701"/>
      <c r="C20" s="265" t="s">
        <v>595</v>
      </c>
      <c r="D20" s="266" t="s">
        <v>596</v>
      </c>
      <c r="E20" s="869" t="s">
        <v>597</v>
      </c>
      <c r="F20" s="859" t="s">
        <v>538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177.14</v>
      </c>
      <c r="D21" s="867">
        <v>168.11</v>
      </c>
      <c r="E21" s="868">
        <v>195.71</v>
      </c>
      <c r="F21" s="865">
        <f>(($C21-D21)/D21)</f>
        <v>5.3714829575872772E-2</v>
      </c>
      <c r="G21" s="865">
        <f>(($C21-E21)/E21)</f>
        <v>-9.4885289458893365E-2</v>
      </c>
      <c r="I21" s="536"/>
      <c r="J21" s="2"/>
    </row>
    <row r="23" spans="2:17" ht="18">
      <c r="B23" s="1450"/>
      <c r="C23" s="1091"/>
      <c r="D23" s="1091"/>
      <c r="E23" s="1091"/>
      <c r="F23" s="1091"/>
      <c r="G23" s="1091"/>
      <c r="H23" s="1091"/>
    </row>
    <row r="24" spans="2:17" ht="18">
      <c r="B24" s="1450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20:E20 C7:E7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19" zoomScaleNormal="100" workbookViewId="0">
      <selection activeCell="O49" sqref="O4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602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50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6" t="s">
        <v>159</v>
      </c>
      <c r="D7" s="1707"/>
      <c r="E7" s="1707"/>
      <c r="F7" s="1707"/>
      <c r="G7" s="1447" t="s">
        <v>539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5"/>
      <c r="G8" s="1448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604</v>
      </c>
      <c r="D9" s="32" t="s">
        <v>605</v>
      </c>
      <c r="E9" s="117" t="s">
        <v>604</v>
      </c>
      <c r="F9" s="1446" t="s">
        <v>605</v>
      </c>
      <c r="G9" s="1449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7254.1419999999998</v>
      </c>
      <c r="D12" s="54">
        <v>6593.4380000000001</v>
      </c>
      <c r="E12" s="121">
        <v>7111.9039215686271</v>
      </c>
      <c r="F12" s="121">
        <v>6464.1549019607846</v>
      </c>
      <c r="G12" s="160">
        <v>10.020629601734326</v>
      </c>
      <c r="H12" s="34">
        <v>61.45</v>
      </c>
      <c r="I12" s="60">
        <v>93.3</v>
      </c>
      <c r="J12" s="35">
        <v>27.421230200331664</v>
      </c>
      <c r="K12" s="26"/>
      <c r="L12" s="1444"/>
    </row>
    <row r="13" spans="1:12" ht="15">
      <c r="B13" s="59" t="s">
        <v>12</v>
      </c>
      <c r="C13" s="71">
        <v>7126.1109999999999</v>
      </c>
      <c r="D13" s="54">
        <v>6432.0050000000001</v>
      </c>
      <c r="E13" s="121">
        <v>6986.3833333333332</v>
      </c>
      <c r="F13" s="121">
        <v>6305.8872549019607</v>
      </c>
      <c r="G13" s="160">
        <v>10.791440616106481</v>
      </c>
      <c r="H13" s="34">
        <v>57.78</v>
      </c>
      <c r="I13" s="60">
        <v>95.2</v>
      </c>
      <c r="J13" s="35">
        <v>57.124068391056561</v>
      </c>
      <c r="K13" s="26"/>
      <c r="L13" s="1444"/>
    </row>
    <row r="14" spans="1:12" ht="15">
      <c r="B14" s="59" t="s">
        <v>13</v>
      </c>
      <c r="C14" s="71">
        <v>6805.3360000000002</v>
      </c>
      <c r="D14" s="54">
        <v>6095.2449999999999</v>
      </c>
      <c r="E14" s="121">
        <v>6671.8980392156864</v>
      </c>
      <c r="F14" s="121">
        <v>5975.7303921568628</v>
      </c>
      <c r="G14" s="160">
        <v>11.649917271578097</v>
      </c>
      <c r="H14" s="60">
        <v>53.29</v>
      </c>
      <c r="I14" s="60">
        <v>96.5</v>
      </c>
      <c r="J14" s="35">
        <v>13.599298553266111</v>
      </c>
      <c r="K14" s="26"/>
    </row>
    <row r="15" spans="1:12" ht="15">
      <c r="B15" s="59" t="s">
        <v>14</v>
      </c>
      <c r="C15" s="71">
        <v>6477.5889999999999</v>
      </c>
      <c r="D15" s="54">
        <v>5759.9859999999999</v>
      </c>
      <c r="E15" s="121">
        <v>6350.5774509803923</v>
      </c>
      <c r="F15" s="121">
        <v>5647.0450980392152</v>
      </c>
      <c r="G15" s="160">
        <v>12.458415697538156</v>
      </c>
      <c r="H15" s="60">
        <v>48.4</v>
      </c>
      <c r="I15" s="60">
        <v>98.2</v>
      </c>
      <c r="J15" s="35">
        <v>1.6670796561386121</v>
      </c>
      <c r="K15" s="26"/>
    </row>
    <row r="16" spans="1:12" ht="15">
      <c r="B16" s="59" t="s">
        <v>15</v>
      </c>
      <c r="C16" s="71">
        <v>5592.8490000000002</v>
      </c>
      <c r="D16" s="54">
        <v>4841.4359999999997</v>
      </c>
      <c r="E16" s="121">
        <v>5483.1852941176476</v>
      </c>
      <c r="F16" s="121">
        <v>4746.5058823529407</v>
      </c>
      <c r="G16" s="160">
        <v>15.520457153621376</v>
      </c>
      <c r="H16" s="60">
        <v>43.26</v>
      </c>
      <c r="I16" s="60">
        <v>104.1</v>
      </c>
      <c r="J16" s="35">
        <v>0.16544993614547393</v>
      </c>
      <c r="K16" s="26"/>
    </row>
    <row r="17" spans="2:11" ht="15">
      <c r="B17" s="59" t="s">
        <v>16</v>
      </c>
      <c r="C17" s="71">
        <v>5126.8339999999998</v>
      </c>
      <c r="D17" s="54">
        <v>5238.1049999999996</v>
      </c>
      <c r="E17" s="121">
        <v>5026.3078431372551</v>
      </c>
      <c r="F17" s="121">
        <v>5135.3970588235288</v>
      </c>
      <c r="G17" s="160">
        <v>-2.1242605866052653</v>
      </c>
      <c r="H17" s="60">
        <v>38.61</v>
      </c>
      <c r="I17" s="60">
        <v>81.7</v>
      </c>
      <c r="J17" s="35">
        <v>2.2873263061586262E-2</v>
      </c>
      <c r="K17" s="26"/>
    </row>
    <row r="18" spans="2:11" ht="15" thickBot="1">
      <c r="B18" s="61" t="s">
        <v>124</v>
      </c>
      <c r="C18" s="72">
        <v>7101.8810000000003</v>
      </c>
      <c r="D18" s="73">
        <v>6414.5119999999997</v>
      </c>
      <c r="E18" s="161">
        <v>6962.6284313725491</v>
      </c>
      <c r="F18" s="161">
        <v>6288.7372549019601</v>
      </c>
      <c r="G18" s="162">
        <v>10.715842452239556</v>
      </c>
      <c r="H18" s="62">
        <v>57.99</v>
      </c>
      <c r="I18" s="62">
        <v>94.9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7143.9790000000003</v>
      </c>
      <c r="D20" s="54">
        <v>6505.6310000000003</v>
      </c>
      <c r="E20" s="121">
        <v>7003.9009803921572</v>
      </c>
      <c r="F20" s="121">
        <v>6378.0696078431374</v>
      </c>
      <c r="G20" s="160">
        <v>9.8122380442419797</v>
      </c>
      <c r="H20" s="60">
        <v>61.45</v>
      </c>
      <c r="I20" s="60">
        <v>91.1</v>
      </c>
      <c r="J20" s="35">
        <v>23.253590180465245</v>
      </c>
      <c r="K20" s="26"/>
    </row>
    <row r="21" spans="2:11" ht="15">
      <c r="B21" s="59" t="s">
        <v>12</v>
      </c>
      <c r="C21" s="71">
        <v>6898.9750000000004</v>
      </c>
      <c r="D21" s="54">
        <v>6330.4979999999996</v>
      </c>
      <c r="E21" s="121">
        <v>6763.7009803921574</v>
      </c>
      <c r="F21" s="121">
        <v>6206.3705882352933</v>
      </c>
      <c r="G21" s="160">
        <v>8.9799728236230525</v>
      </c>
      <c r="H21" s="60">
        <v>57.65</v>
      </c>
      <c r="I21" s="60">
        <v>93.5</v>
      </c>
      <c r="J21" s="35">
        <v>60.193330783406928</v>
      </c>
      <c r="K21" s="26"/>
    </row>
    <row r="22" spans="2:11" ht="15">
      <c r="B22" s="59" t="s">
        <v>13</v>
      </c>
      <c r="C22" s="71">
        <v>6613.924</v>
      </c>
      <c r="D22" s="54">
        <v>5999.6279999999997</v>
      </c>
      <c r="E22" s="121">
        <v>6484.2392156862743</v>
      </c>
      <c r="F22" s="121">
        <v>5881.9882352941177</v>
      </c>
      <c r="G22" s="160">
        <v>10.238901478558342</v>
      </c>
      <c r="H22" s="60">
        <v>53.3</v>
      </c>
      <c r="I22" s="60">
        <v>94.8</v>
      </c>
      <c r="J22" s="35">
        <v>15.356931743106506</v>
      </c>
      <c r="K22" s="26"/>
    </row>
    <row r="23" spans="2:11" ht="15">
      <c r="B23" s="59" t="s">
        <v>14</v>
      </c>
      <c r="C23" s="71">
        <v>6337.8220000000001</v>
      </c>
      <c r="D23" s="54">
        <v>5653.62</v>
      </c>
      <c r="E23" s="121">
        <v>6213.5509803921568</v>
      </c>
      <c r="F23" s="121">
        <v>5542.7647058823532</v>
      </c>
      <c r="G23" s="160">
        <v>12.102016053431257</v>
      </c>
      <c r="H23" s="60">
        <v>48.35</v>
      </c>
      <c r="I23" s="60">
        <v>97.5</v>
      </c>
      <c r="J23" s="35">
        <v>1.1144337424806148</v>
      </c>
      <c r="K23" s="26"/>
    </row>
    <row r="24" spans="2:11" ht="15">
      <c r="B24" s="59" t="s">
        <v>15</v>
      </c>
      <c r="C24" s="71">
        <v>5584.2089999999998</v>
      </c>
      <c r="D24" s="54">
        <v>5022.8909999999996</v>
      </c>
      <c r="E24" s="121">
        <v>5474.714705882353</v>
      </c>
      <c r="F24" s="121">
        <v>4924.4029411764704</v>
      </c>
      <c r="G24" s="160">
        <v>11.175197709844793</v>
      </c>
      <c r="H24" s="60">
        <v>43.09</v>
      </c>
      <c r="I24" s="60">
        <v>101</v>
      </c>
      <c r="J24" s="35">
        <v>7.128203345039813E-2</v>
      </c>
      <c r="K24" s="26"/>
    </row>
    <row r="25" spans="2:11" ht="15">
      <c r="B25" s="59" t="s">
        <v>16</v>
      </c>
      <c r="C25" s="71" t="s">
        <v>296</v>
      </c>
      <c r="D25" s="54" t="s">
        <v>296</v>
      </c>
      <c r="E25" s="121" t="s">
        <v>296</v>
      </c>
      <c r="F25" s="121" t="s">
        <v>296</v>
      </c>
      <c r="G25" s="160" t="s">
        <v>296</v>
      </c>
      <c r="H25" s="60" t="s">
        <v>296</v>
      </c>
      <c r="I25" s="60" t="s">
        <v>296</v>
      </c>
      <c r="J25" s="35" t="s">
        <v>296</v>
      </c>
      <c r="K25" s="26"/>
    </row>
    <row r="26" spans="2:11" ht="15" thickBot="1">
      <c r="B26" s="61" t="s">
        <v>124</v>
      </c>
      <c r="C26" s="72">
        <v>6902.38</v>
      </c>
      <c r="D26" s="73">
        <v>6307.107</v>
      </c>
      <c r="E26" s="161">
        <v>6767.0392156862745</v>
      </c>
      <c r="F26" s="161">
        <v>6183.4382352941175</v>
      </c>
      <c r="G26" s="162">
        <v>9.4381306675152352</v>
      </c>
      <c r="H26" s="62">
        <v>57.75</v>
      </c>
      <c r="I26" s="62">
        <v>93.2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7399.8209999999999</v>
      </c>
      <c r="D28" s="54">
        <v>6848.2370000000001</v>
      </c>
      <c r="E28" s="121">
        <v>7254.7264705882353</v>
      </c>
      <c r="F28" s="121">
        <v>6713.9578431372547</v>
      </c>
      <c r="G28" s="160">
        <v>8.0543941455297148</v>
      </c>
      <c r="H28" s="60">
        <v>61.46</v>
      </c>
      <c r="I28" s="60">
        <v>93.5</v>
      </c>
      <c r="J28" s="35">
        <v>32.691773093715767</v>
      </c>
      <c r="K28" s="26"/>
    </row>
    <row r="29" spans="2:11" ht="15">
      <c r="B29" s="59" t="s">
        <v>12</v>
      </c>
      <c r="C29" s="71">
        <v>7290.1570000000002</v>
      </c>
      <c r="D29" s="54">
        <v>6605.8490000000002</v>
      </c>
      <c r="E29" s="121">
        <v>7147.2127450980388</v>
      </c>
      <c r="F29" s="121">
        <v>6476.3225490196082</v>
      </c>
      <c r="G29" s="160">
        <v>10.35912265024526</v>
      </c>
      <c r="H29" s="60">
        <v>57.71</v>
      </c>
      <c r="I29" s="60">
        <v>95.4</v>
      </c>
      <c r="J29" s="35">
        <v>52.205124850784102</v>
      </c>
      <c r="K29" s="26"/>
    </row>
    <row r="30" spans="2:11" ht="15">
      <c r="B30" s="59" t="s">
        <v>13</v>
      </c>
      <c r="C30" s="71">
        <v>6934.1750000000002</v>
      </c>
      <c r="D30" s="54">
        <v>6203.6970000000001</v>
      </c>
      <c r="E30" s="121">
        <v>6798.2107843137255</v>
      </c>
      <c r="F30" s="121">
        <v>6082.0558823529409</v>
      </c>
      <c r="G30" s="160">
        <v>11.77488197763366</v>
      </c>
      <c r="H30" s="60">
        <v>53.17</v>
      </c>
      <c r="I30" s="60">
        <v>96.2</v>
      </c>
      <c r="J30" s="35">
        <v>13.22257289094566</v>
      </c>
      <c r="K30" s="26"/>
    </row>
    <row r="31" spans="2:11" ht="15">
      <c r="B31" s="59" t="s">
        <v>14</v>
      </c>
      <c r="C31" s="71">
        <v>6609.8140000000003</v>
      </c>
      <c r="D31" s="54">
        <v>5908.6480000000001</v>
      </c>
      <c r="E31" s="121">
        <v>6480.2098039215689</v>
      </c>
      <c r="F31" s="121">
        <v>5792.7921568627453</v>
      </c>
      <c r="G31" s="160">
        <v>11.866775614319893</v>
      </c>
      <c r="H31" s="60">
        <v>48.38</v>
      </c>
      <c r="I31" s="60">
        <v>98.3</v>
      </c>
      <c r="J31" s="35">
        <v>1.7513449871633442</v>
      </c>
      <c r="K31" s="26"/>
    </row>
    <row r="32" spans="2:11" ht="15">
      <c r="B32" s="59" t="s">
        <v>15</v>
      </c>
      <c r="C32" s="71">
        <v>6290.9210000000003</v>
      </c>
      <c r="D32" s="54">
        <v>5742.674</v>
      </c>
      <c r="E32" s="121">
        <v>6167.5696078431374</v>
      </c>
      <c r="F32" s="121">
        <v>5630.0725490196073</v>
      </c>
      <c r="G32" s="160">
        <v>9.5468940079133926</v>
      </c>
      <c r="H32" s="60">
        <v>43.2</v>
      </c>
      <c r="I32" s="60">
        <v>99.9</v>
      </c>
      <c r="J32" s="35">
        <v>0.11446699262505518</v>
      </c>
      <c r="K32" s="26"/>
    </row>
    <row r="33" spans="2:11" ht="15">
      <c r="B33" s="59" t="s">
        <v>16</v>
      </c>
      <c r="C33" s="71">
        <v>5913.2290000000003</v>
      </c>
      <c r="D33" s="54">
        <v>5150.3220000000001</v>
      </c>
      <c r="E33" s="121">
        <v>5797.2833333333338</v>
      </c>
      <c r="F33" s="121">
        <v>5049.3352941176472</v>
      </c>
      <c r="G33" s="160">
        <v>14.812801995681049</v>
      </c>
      <c r="H33" s="60">
        <v>37.28</v>
      </c>
      <c r="I33" s="60">
        <v>105.6</v>
      </c>
      <c r="J33" s="35">
        <v>1.4717184766078523E-2</v>
      </c>
      <c r="K33" s="26"/>
    </row>
    <row r="34" spans="2:11" ht="15" thickBot="1">
      <c r="B34" s="61" t="s">
        <v>124</v>
      </c>
      <c r="C34" s="72">
        <v>7264.0389999999998</v>
      </c>
      <c r="D34" s="73">
        <v>6621.1220000000003</v>
      </c>
      <c r="E34" s="161">
        <v>7121.6068627450977</v>
      </c>
      <c r="F34" s="161">
        <v>6491.2960784313727</v>
      </c>
      <c r="G34" s="162">
        <v>9.7100914316334812</v>
      </c>
      <c r="H34" s="62">
        <v>58.15</v>
      </c>
      <c r="I34" s="62">
        <v>95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7288.0640000000003</v>
      </c>
      <c r="D36" s="54">
        <v>6526.9489999999996</v>
      </c>
      <c r="E36" s="121">
        <v>7145.1607843137253</v>
      </c>
      <c r="F36" s="121">
        <v>6398.9696078431371</v>
      </c>
      <c r="G36" s="160">
        <v>11.66111455750613</v>
      </c>
      <c r="H36" s="60">
        <v>61.25</v>
      </c>
      <c r="I36" s="60">
        <v>94.4</v>
      </c>
      <c r="J36" s="35">
        <v>28.769973368841544</v>
      </c>
      <c r="K36" s="26"/>
    </row>
    <row r="37" spans="2:11" ht="15">
      <c r="B37" s="59" t="s">
        <v>12</v>
      </c>
      <c r="C37" s="71">
        <v>7223.2079999999996</v>
      </c>
      <c r="D37" s="54">
        <v>6489.4089999999997</v>
      </c>
      <c r="E37" s="121">
        <v>7081.5764705882348</v>
      </c>
      <c r="F37" s="121">
        <v>6362.1656862745094</v>
      </c>
      <c r="G37" s="160">
        <v>11.307639879070653</v>
      </c>
      <c r="H37" s="60">
        <v>57.87</v>
      </c>
      <c r="I37" s="60">
        <v>96.2</v>
      </c>
      <c r="J37" s="35">
        <v>58.390895472703065</v>
      </c>
      <c r="K37" s="26"/>
    </row>
    <row r="38" spans="2:11" ht="15">
      <c r="B38" s="59" t="s">
        <v>13</v>
      </c>
      <c r="C38" s="71">
        <v>6827.33</v>
      </c>
      <c r="D38" s="54">
        <v>6150.2139999999999</v>
      </c>
      <c r="E38" s="121">
        <v>6693.4607843137255</v>
      </c>
      <c r="F38" s="121">
        <v>6029.6215686274509</v>
      </c>
      <c r="G38" s="160">
        <v>11.009633160732294</v>
      </c>
      <c r="H38" s="60">
        <v>53.2</v>
      </c>
      <c r="I38" s="60">
        <v>97.7</v>
      </c>
      <c r="J38" s="35">
        <v>11.224617177097205</v>
      </c>
      <c r="K38" s="26"/>
    </row>
    <row r="39" spans="2:11" ht="15">
      <c r="B39" s="59" t="s">
        <v>14</v>
      </c>
      <c r="C39" s="71">
        <v>6204.33</v>
      </c>
      <c r="D39" s="54">
        <v>5567.7489999999998</v>
      </c>
      <c r="E39" s="121">
        <v>6082.6764705882351</v>
      </c>
      <c r="F39" s="121">
        <v>5458.5774509803923</v>
      </c>
      <c r="G39" s="160">
        <v>11.433363824410909</v>
      </c>
      <c r="H39" s="60">
        <v>48.18</v>
      </c>
      <c r="I39" s="60">
        <v>98.6</v>
      </c>
      <c r="J39" s="35">
        <v>1.5125665778961386</v>
      </c>
      <c r="K39" s="26"/>
    </row>
    <row r="40" spans="2:11" ht="15">
      <c r="B40" s="59" t="s">
        <v>15</v>
      </c>
      <c r="C40" s="71">
        <v>5604.0550000000003</v>
      </c>
      <c r="D40" s="54">
        <v>4726.0249999999996</v>
      </c>
      <c r="E40" s="121">
        <v>5494.1715686274511</v>
      </c>
      <c r="F40" s="121">
        <v>4633.3578431372543</v>
      </c>
      <c r="G40" s="160">
        <v>18.578615221036721</v>
      </c>
      <c r="H40" s="60">
        <v>43.55</v>
      </c>
      <c r="I40" s="60">
        <v>100.6</v>
      </c>
      <c r="J40" s="35">
        <v>9.7786284953395475E-2</v>
      </c>
      <c r="K40" s="26"/>
    </row>
    <row r="41" spans="2:11" ht="15">
      <c r="B41" s="59" t="s">
        <v>16</v>
      </c>
      <c r="C41" s="71">
        <v>5813.49</v>
      </c>
      <c r="D41" s="54" t="s">
        <v>296</v>
      </c>
      <c r="E41" s="121">
        <v>5699.5</v>
      </c>
      <c r="F41" s="121" t="s">
        <v>296</v>
      </c>
      <c r="G41" s="160" t="s">
        <v>296</v>
      </c>
      <c r="H41" s="60">
        <v>39.15</v>
      </c>
      <c r="I41" s="60">
        <v>105</v>
      </c>
      <c r="J41" s="35">
        <v>4.1611185086551268E-3</v>
      </c>
      <c r="K41" s="26"/>
    </row>
    <row r="42" spans="2:11" ht="15" thickBot="1">
      <c r="B42" s="61" t="s">
        <v>124</v>
      </c>
      <c r="C42" s="72">
        <v>7178.7460000000001</v>
      </c>
      <c r="D42" s="73">
        <v>6441.7510000000002</v>
      </c>
      <c r="E42" s="161">
        <v>7037.9862745098035</v>
      </c>
      <c r="F42" s="161">
        <v>6315.4421568627449</v>
      </c>
      <c r="G42" s="162">
        <v>11.440911019379667</v>
      </c>
      <c r="H42" s="62">
        <v>58.16</v>
      </c>
      <c r="I42" s="62">
        <v>95.9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7175.3019999999997</v>
      </c>
      <c r="D44" s="54">
        <v>6416.4530000000004</v>
      </c>
      <c r="E44" s="121">
        <v>7034.6098039215685</v>
      </c>
      <c r="F44" s="121">
        <v>6290.6401960784315</v>
      </c>
      <c r="G44" s="160">
        <v>11.826611992638288</v>
      </c>
      <c r="H44" s="60">
        <v>61.57</v>
      </c>
      <c r="I44" s="60">
        <v>93.6</v>
      </c>
      <c r="J44" s="35">
        <v>25.878844946641554</v>
      </c>
      <c r="K44" s="26"/>
    </row>
    <row r="45" spans="2:11" ht="15">
      <c r="B45" s="59" t="s">
        <v>12</v>
      </c>
      <c r="C45" s="71">
        <v>7121.0050000000001</v>
      </c>
      <c r="D45" s="54">
        <v>6347.9560000000001</v>
      </c>
      <c r="E45" s="121">
        <v>6981.3774509803925</v>
      </c>
      <c r="F45" s="121">
        <v>6223.4862745098044</v>
      </c>
      <c r="G45" s="160">
        <v>12.177919947775315</v>
      </c>
      <c r="H45" s="60">
        <v>57.86</v>
      </c>
      <c r="I45" s="60">
        <v>95.5</v>
      </c>
      <c r="J45" s="35">
        <v>57.787193973634658</v>
      </c>
      <c r="K45" s="26"/>
    </row>
    <row r="46" spans="2:11" ht="15">
      <c r="B46" s="59" t="s">
        <v>13</v>
      </c>
      <c r="C46" s="71">
        <v>6842.6379999999999</v>
      </c>
      <c r="D46" s="54">
        <v>6058.1139999999996</v>
      </c>
      <c r="E46" s="121">
        <v>6708.4686274509804</v>
      </c>
      <c r="F46" s="121">
        <v>5939.3274509803914</v>
      </c>
      <c r="G46" s="160">
        <v>12.949970898533774</v>
      </c>
      <c r="H46" s="60">
        <v>53.4</v>
      </c>
      <c r="I46" s="60">
        <v>97.4</v>
      </c>
      <c r="J46" s="35">
        <v>13.976773383553045</v>
      </c>
      <c r="K46" s="26"/>
    </row>
    <row r="47" spans="2:11" ht="15">
      <c r="B47" s="59" t="s">
        <v>14</v>
      </c>
      <c r="C47" s="71">
        <v>6553.3329999999996</v>
      </c>
      <c r="D47" s="54">
        <v>5777.0730000000003</v>
      </c>
      <c r="E47" s="121">
        <v>6424.8362745098038</v>
      </c>
      <c r="F47" s="121">
        <v>5663.7970588235294</v>
      </c>
      <c r="G47" s="160">
        <v>13.436908275176707</v>
      </c>
      <c r="H47" s="60">
        <v>48.5</v>
      </c>
      <c r="I47" s="60">
        <v>98.3</v>
      </c>
      <c r="J47" s="35">
        <v>2.0234358652437745</v>
      </c>
      <c r="K47" s="26"/>
    </row>
    <row r="48" spans="2:11" ht="15">
      <c r="B48" s="59" t="s">
        <v>15</v>
      </c>
      <c r="C48" s="71">
        <v>5425.9520000000002</v>
      </c>
      <c r="D48" s="54">
        <v>4548.7179999999998</v>
      </c>
      <c r="E48" s="121">
        <v>5319.5607843137259</v>
      </c>
      <c r="F48" s="121">
        <v>4459.5274509803921</v>
      </c>
      <c r="G48" s="160">
        <v>19.2853019246302</v>
      </c>
      <c r="H48" s="60">
        <v>43.25</v>
      </c>
      <c r="I48" s="60">
        <v>106.3</v>
      </c>
      <c r="J48" s="35">
        <v>0.28876333961079725</v>
      </c>
      <c r="K48" s="26" t="s">
        <v>101</v>
      </c>
    </row>
    <row r="49" spans="2:11" ht="15">
      <c r="B49" s="59" t="s">
        <v>16</v>
      </c>
      <c r="C49" s="71">
        <v>4850.5079999999998</v>
      </c>
      <c r="D49" s="54">
        <v>5600.0389999999998</v>
      </c>
      <c r="E49" s="121">
        <v>4755.3999999999996</v>
      </c>
      <c r="F49" s="121">
        <v>5490.2343137254902</v>
      </c>
      <c r="G49" s="160">
        <v>-13.384388930148521</v>
      </c>
      <c r="H49" s="60">
        <v>38.950000000000003</v>
      </c>
      <c r="I49" s="60">
        <v>73.7</v>
      </c>
      <c r="J49" s="35">
        <v>4.4988491316174932E-2</v>
      </c>
      <c r="K49" s="26"/>
    </row>
    <row r="50" spans="2:11" ht="15" thickBot="1">
      <c r="B50" s="74" t="s">
        <v>124</v>
      </c>
      <c r="C50" s="75">
        <v>7076.9859999999999</v>
      </c>
      <c r="D50" s="55">
        <v>6307.085</v>
      </c>
      <c r="E50" s="163">
        <v>6938.2215686274503</v>
      </c>
      <c r="F50" s="163">
        <v>6183.416666666667</v>
      </c>
      <c r="G50" s="162">
        <v>12.206922849462149</v>
      </c>
      <c r="H50" s="76">
        <v>57.96</v>
      </c>
      <c r="I50" s="76">
        <v>95.3</v>
      </c>
      <c r="J50" s="36">
        <v>100</v>
      </c>
      <c r="K50" s="26"/>
    </row>
    <row r="51" spans="2:11">
      <c r="B51" s="242" t="s">
        <v>396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8" t="s">
        <v>603</v>
      </c>
      <c r="C53" s="1709"/>
      <c r="D53" s="1709"/>
      <c r="E53" s="1709"/>
      <c r="F53" s="1709"/>
      <c r="G53" s="1709"/>
      <c r="H53" s="1709"/>
      <c r="I53" s="1709"/>
      <c r="J53" s="1709"/>
      <c r="K53" s="1709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topLeftCell="B1" zoomScaleNormal="100" workbookViewId="0">
      <selection activeCell="K15" sqref="K15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10" t="s">
        <v>158</v>
      </c>
      <c r="C1" s="1710"/>
      <c r="D1" s="1710"/>
      <c r="E1" s="832" t="str">
        <f>SKUP_SEUROP_tyg!J1</f>
        <v xml:space="preserve"> 01.04.2019 - 07.04.2019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50"/>
      <c r="C4" s="1091"/>
      <c r="D4" s="1091"/>
      <c r="E4" s="1091"/>
      <c r="F4" s="1091"/>
      <c r="G4" s="289"/>
      <c r="H4" s="288"/>
    </row>
    <row r="5" spans="1:8" ht="24" customHeight="1" thickBot="1">
      <c r="B5" s="1717" t="s">
        <v>148</v>
      </c>
      <c r="C5" s="1718"/>
      <c r="D5" s="1718"/>
      <c r="E5" s="1719"/>
      <c r="F5" s="242"/>
      <c r="G5" s="242"/>
      <c r="H5" s="242"/>
    </row>
    <row r="6" spans="1:8" ht="37.5" customHeight="1" thickBot="1">
      <c r="B6" s="1425" t="s">
        <v>45</v>
      </c>
      <c r="C6" s="1426" t="s">
        <v>604</v>
      </c>
      <c r="D6" s="1427" t="s">
        <v>605</v>
      </c>
      <c r="E6" s="1418" t="s">
        <v>540</v>
      </c>
      <c r="F6" s="242"/>
      <c r="G6" s="242"/>
      <c r="H6" s="242"/>
    </row>
    <row r="7" spans="1:8" ht="22.5" customHeight="1" thickBot="1">
      <c r="B7" s="1432" t="s">
        <v>11</v>
      </c>
      <c r="C7" s="1433">
        <v>5.4308501764705888</v>
      </c>
      <c r="D7" s="1434">
        <v>4.9052150588235293</v>
      </c>
      <c r="E7" s="1435">
        <f>((C7-D7)/D7)*100</f>
        <v>10.715842452239562</v>
      </c>
      <c r="F7" s="290"/>
      <c r="G7" s="290"/>
      <c r="H7" s="290"/>
    </row>
    <row r="8" spans="1:8" ht="16.5" customHeight="1">
      <c r="B8" s="1428" t="s">
        <v>46</v>
      </c>
      <c r="C8" s="1429">
        <v>5.2782905882352944</v>
      </c>
      <c r="D8" s="1430">
        <v>4.8230818235294119</v>
      </c>
      <c r="E8" s="1431">
        <f>((C8-D8)/D8)*100</f>
        <v>9.4381306675152352</v>
      </c>
      <c r="F8" s="833"/>
      <c r="G8" s="290"/>
      <c r="H8" s="290"/>
    </row>
    <row r="9" spans="1:8" ht="15.75" customHeight="1">
      <c r="B9" s="1419" t="s">
        <v>47</v>
      </c>
      <c r="C9" s="1423">
        <v>5.5548533529411763</v>
      </c>
      <c r="D9" s="1421">
        <v>5.0632109411764716</v>
      </c>
      <c r="E9" s="89">
        <f>((C9-D9)/D9)*100</f>
        <v>9.7100914316334652</v>
      </c>
      <c r="F9" s="290"/>
      <c r="G9" s="290"/>
      <c r="H9" s="290"/>
    </row>
    <row r="10" spans="1:8" ht="15.75" customHeight="1">
      <c r="B10" s="1419" t="s">
        <v>188</v>
      </c>
      <c r="C10" s="1423">
        <v>5.4896292941176474</v>
      </c>
      <c r="D10" s="1421">
        <v>4.926044882352941</v>
      </c>
      <c r="E10" s="89">
        <f>((C10-D10)/D10)*100</f>
        <v>11.44091101937968</v>
      </c>
      <c r="F10" s="290"/>
      <c r="G10" s="290"/>
      <c r="H10" s="290"/>
    </row>
    <row r="11" spans="1:8" ht="15.75" customHeight="1" thickBot="1">
      <c r="B11" s="1420" t="s">
        <v>48</v>
      </c>
      <c r="C11" s="1424">
        <v>5.4118128235294112</v>
      </c>
      <c r="D11" s="1422">
        <v>4.8230650000000006</v>
      </c>
      <c r="E11" s="90">
        <f>((C11-D11)/D11)*100</f>
        <v>12.206922849462126</v>
      </c>
      <c r="F11" s="290"/>
      <c r="G11" s="290"/>
      <c r="H11" s="290"/>
    </row>
    <row r="12" spans="1:8" ht="15.75">
      <c r="B12" s="298" t="s">
        <v>369</v>
      </c>
      <c r="C12" s="298"/>
      <c r="D12" s="298"/>
      <c r="E12" s="298"/>
      <c r="F12" s="298"/>
      <c r="G12" s="1417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6" t="s">
        <v>297</v>
      </c>
      <c r="C16" s="1716"/>
      <c r="D16" s="1716"/>
      <c r="E16" s="1716"/>
      <c r="F16" s="1716"/>
      <c r="G16" s="1716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50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11" t="s">
        <v>11</v>
      </c>
      <c r="C20" s="302" t="s">
        <v>301</v>
      </c>
      <c r="D20" s="622"/>
      <c r="E20" s="622"/>
      <c r="F20" s="623"/>
      <c r="G20" s="1713" t="s">
        <v>302</v>
      </c>
      <c r="I20" s="1615" t="s">
        <v>562</v>
      </c>
    </row>
    <row r="21" spans="2:11" ht="24" customHeight="1" thickBot="1">
      <c r="B21" s="1712"/>
      <c r="C21" s="624" t="s">
        <v>303</v>
      </c>
      <c r="D21" s="625"/>
      <c r="E21" s="624" t="s">
        <v>304</v>
      </c>
      <c r="F21" s="625"/>
      <c r="G21" s="1714"/>
      <c r="H21" s="167"/>
      <c r="I21" s="1616" t="s">
        <v>563</v>
      </c>
      <c r="J21" s="1617" t="s">
        <v>564</v>
      </c>
      <c r="K21" s="1617" t="s">
        <v>565</v>
      </c>
    </row>
    <row r="22" spans="2:11" ht="15.75" customHeight="1" thickBot="1">
      <c r="B22" s="1712"/>
      <c r="C22" s="637" t="s">
        <v>604</v>
      </c>
      <c r="D22" s="638" t="s">
        <v>606</v>
      </c>
      <c r="E22" s="626" t="str">
        <f>C22</f>
        <v>2019-04-07</v>
      </c>
      <c r="F22" s="626" t="str">
        <f>D22</f>
        <v>2018-04-08</v>
      </c>
      <c r="G22" s="1715"/>
      <c r="I22" s="1618" t="s">
        <v>566</v>
      </c>
      <c r="J22" s="1619">
        <v>75.7</v>
      </c>
      <c r="K22" s="1619">
        <v>1.32</v>
      </c>
    </row>
    <row r="23" spans="2:11" ht="15.75" thickBot="1">
      <c r="B23" s="627" t="s">
        <v>125</v>
      </c>
      <c r="C23" s="628">
        <v>7111.9039215686271</v>
      </c>
      <c r="D23" s="629">
        <v>6017.2715686274514</v>
      </c>
      <c r="E23" s="630">
        <f>(C23/1.32)/1000</f>
        <v>5.3878060011883537</v>
      </c>
      <c r="F23" s="630">
        <f>(D23/1.32)/1000</f>
        <v>4.5585390671420081</v>
      </c>
      <c r="G23" s="631">
        <f t="shared" ref="G23:G29" si="0">((E23-F23)/F23)*100</f>
        <v>18.191506573316644</v>
      </c>
      <c r="I23" s="1618" t="s">
        <v>567</v>
      </c>
      <c r="J23" s="1619">
        <v>75.7</v>
      </c>
      <c r="K23" s="1619">
        <v>1.32</v>
      </c>
    </row>
    <row r="24" spans="2:11" ht="15.75" thickBot="1">
      <c r="B24" s="526" t="s">
        <v>12</v>
      </c>
      <c r="C24" s="640">
        <v>6986.3833333333332</v>
      </c>
      <c r="D24" s="639">
        <v>5905.3205882352941</v>
      </c>
      <c r="E24" s="632">
        <f>(C24/1.32)/1000</f>
        <v>5.2927146464646455</v>
      </c>
      <c r="F24" s="632">
        <f>(D24/1.32)/1000</f>
        <v>4.4737277183600712</v>
      </c>
      <c r="G24" s="633">
        <f t="shared" si="0"/>
        <v>18.30658859151109</v>
      </c>
      <c r="I24" s="1618" t="s">
        <v>568</v>
      </c>
      <c r="J24" s="1619">
        <v>76.3</v>
      </c>
      <c r="K24" s="1619">
        <v>1.31</v>
      </c>
    </row>
    <row r="25" spans="2:11" ht="15.75" thickBot="1">
      <c r="B25" s="526" t="s">
        <v>13</v>
      </c>
      <c r="C25" s="640">
        <v>6671.8980392156864</v>
      </c>
      <c r="D25" s="639">
        <v>5556.31568627451</v>
      </c>
      <c r="E25" s="632">
        <f>(C25/1.31)/1000</f>
        <v>5.093051938332585</v>
      </c>
      <c r="F25" s="632">
        <f>(D25/1.31)/1000</f>
        <v>4.2414623559347397</v>
      </c>
      <c r="G25" s="633">
        <f t="shared" si="0"/>
        <v>20.077735246342193</v>
      </c>
      <c r="I25" s="1618" t="s">
        <v>569</v>
      </c>
      <c r="J25" s="1619">
        <v>76.900000000000006</v>
      </c>
      <c r="K25" s="1619">
        <v>1.3</v>
      </c>
    </row>
    <row r="26" spans="2:11" ht="16.5" thickBot="1">
      <c r="B26" s="526" t="s">
        <v>14</v>
      </c>
      <c r="C26" s="640">
        <v>6350.5774509803923</v>
      </c>
      <c r="D26" s="639">
        <v>5225.3313725490189</v>
      </c>
      <c r="E26" s="632">
        <f>(C26/1.3)/1000</f>
        <v>4.8850595776772243</v>
      </c>
      <c r="F26" s="632">
        <f>(D26/1.3)/1000</f>
        <v>4.0194856711915525</v>
      </c>
      <c r="G26" s="633">
        <f t="shared" si="0"/>
        <v>21.534444386489817</v>
      </c>
      <c r="H26" s="291"/>
      <c r="I26" s="1618" t="s">
        <v>570</v>
      </c>
      <c r="J26" s="1619">
        <v>77.5</v>
      </c>
      <c r="K26" s="1619">
        <v>1.29</v>
      </c>
    </row>
    <row r="27" spans="2:11" ht="16.5" thickBot="1">
      <c r="B27" s="526" t="s">
        <v>15</v>
      </c>
      <c r="C27" s="640">
        <v>5483.1852941176476</v>
      </c>
      <c r="D27" s="639">
        <v>4696.6284313725482</v>
      </c>
      <c r="E27" s="632">
        <f>(C27/1.29)/1000</f>
        <v>4.2505312357501142</v>
      </c>
      <c r="F27" s="632">
        <f>(D27/1.29)/1000</f>
        <v>3.6407972336221301</v>
      </c>
      <c r="G27" s="633">
        <f t="shared" si="0"/>
        <v>16.747266134383874</v>
      </c>
      <c r="H27" s="291"/>
      <c r="I27" s="1618" t="s">
        <v>571</v>
      </c>
      <c r="J27" s="1619">
        <v>78.099999999999994</v>
      </c>
      <c r="K27" s="1619">
        <v>1.28</v>
      </c>
    </row>
    <row r="28" spans="2:11" ht="15.75">
      <c r="B28" s="526" t="s">
        <v>16</v>
      </c>
      <c r="C28" s="640">
        <v>5026.3078431372551</v>
      </c>
      <c r="D28" s="639">
        <v>4221.0117647058823</v>
      </c>
      <c r="E28" s="632">
        <f>(C28/1.28)/1000</f>
        <v>3.9268030024509804</v>
      </c>
      <c r="F28" s="632">
        <f>(D28/1.28)/1000</f>
        <v>3.2976654411764708</v>
      </c>
      <c r="G28" s="633">
        <f t="shared" si="0"/>
        <v>19.078271355812838</v>
      </c>
      <c r="H28" s="291"/>
      <c r="I28" s="1620"/>
    </row>
    <row r="29" spans="2:11" ht="16.5" thickBot="1">
      <c r="B29" s="634" t="s">
        <v>124</v>
      </c>
      <c r="C29" s="641">
        <v>6962.6284313725491</v>
      </c>
      <c r="D29" s="642">
        <v>5874.7745098039222</v>
      </c>
      <c r="E29" s="635">
        <f>(C29*0.78)/1000</f>
        <v>5.4308501764705888</v>
      </c>
      <c r="F29" s="635">
        <f>(D29*0.78)/1000</f>
        <v>4.582324117647059</v>
      </c>
      <c r="G29" s="636">
        <f t="shared" si="0"/>
        <v>18.517373215826396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Ceny_miesieczneUE_II_2019</vt:lpstr>
      <vt:lpstr>Ceny_tygodniowe_UE</vt:lpstr>
      <vt:lpstr>CENY_MARZEC_2019_ PL</vt:lpstr>
      <vt:lpstr>Handel_I_2019</vt:lpstr>
      <vt:lpstr>Handel zagr. wg krajów 1_19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2019-04-11T09:53:09Z</dcterms:modified>
</cp:coreProperties>
</file>