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DKP\ZALESIENIA\"/>
    </mc:Choice>
  </mc:AlternateContent>
  <bookViews>
    <workbookView xWindow="6510" yWindow="0" windowWidth="19725" windowHeight="9690"/>
  </bookViews>
  <sheets>
    <sheet name="Wniosek " sheetId="1" r:id="rId1"/>
    <sheet name="ArkuszUkryty" sheetId="3" state="hidden" r:id="rId2"/>
  </sheets>
  <definedNames>
    <definedName name="_xlnm.Print_Area" localSheetId="0">'Wniosek '!$A$1:$AV$234</definedName>
    <definedName name="OLE_LINK2" localSheetId="0">'Wniosek '!#REF!</definedName>
  </definedNames>
  <calcPr calcId="152511" fullPrecision="0"/>
</workbook>
</file>

<file path=xl/calcChain.xml><?xml version="1.0" encoding="utf-8"?>
<calcChain xmlns="http://schemas.openxmlformats.org/spreadsheetml/2006/main">
  <c r="F150" i="1" l="1"/>
  <c r="V139" i="1" l="1"/>
  <c r="P128" i="1"/>
  <c r="G155" i="1" l="1"/>
  <c r="G154" i="1"/>
  <c r="G156" i="1"/>
  <c r="A170" i="1"/>
  <c r="A169" i="1"/>
  <c r="A168" i="1"/>
  <c r="C70" i="1"/>
  <c r="C69" i="1"/>
  <c r="C68" i="1"/>
  <c r="L150" i="1"/>
  <c r="S102" i="1"/>
  <c r="S103" i="1"/>
  <c r="S101" i="1"/>
  <c r="M102" i="1"/>
  <c r="M103" i="1"/>
  <c r="M101" i="1"/>
  <c r="G102" i="1"/>
  <c r="G103" i="1"/>
  <c r="G101" i="1"/>
  <c r="P139" i="1" l="1"/>
  <c r="J139" i="1"/>
  <c r="G157" i="1" l="1"/>
  <c r="R150" i="1"/>
  <c r="V128" i="1"/>
  <c r="J128" i="1"/>
  <c r="J117" i="1" l="1"/>
  <c r="P192" i="1" l="1"/>
  <c r="P193" i="1"/>
  <c r="V117" i="1"/>
  <c r="P117" i="1"/>
  <c r="AA193" i="1" l="1"/>
  <c r="AA192" i="1"/>
  <c r="P104" i="1"/>
  <c r="S104" i="1" s="1"/>
  <c r="P157" i="1" l="1"/>
  <c r="J157" i="1"/>
  <c r="D157" i="1"/>
  <c r="T146" i="1"/>
  <c r="N146" i="1"/>
  <c r="H146" i="1"/>
  <c r="T135" i="1"/>
  <c r="N135" i="1"/>
  <c r="H135" i="1"/>
  <c r="T124" i="1"/>
  <c r="N124" i="1"/>
  <c r="H124" i="1"/>
  <c r="J104" i="1"/>
  <c r="M104" i="1" s="1"/>
  <c r="D104" i="1"/>
  <c r="G104" i="1" s="1"/>
  <c r="T93" i="1"/>
  <c r="N93" i="1"/>
  <c r="H93" i="1"/>
  <c r="T82" i="1"/>
  <c r="N82" i="1"/>
  <c r="H82" i="1"/>
  <c r="N71" i="1"/>
  <c r="T71" i="1"/>
  <c r="H71" i="1"/>
  <c r="A3" i="3" l="1"/>
  <c r="A4" i="3"/>
  <c r="A5" i="3"/>
  <c r="A6" i="3"/>
  <c r="A7" i="3"/>
  <c r="A8" i="3"/>
  <c r="A9" i="3"/>
  <c r="A10" i="3"/>
  <c r="A11" i="3"/>
  <c r="A12" i="3"/>
  <c r="A13" i="3"/>
  <c r="A2" i="3"/>
  <c r="K79" i="1" l="1"/>
  <c r="C79" i="1" l="1"/>
  <c r="C80" i="1"/>
  <c r="C81" i="1"/>
  <c r="W92" i="1" l="1"/>
  <c r="W90" i="1"/>
  <c r="W81" i="1"/>
  <c r="W80" i="1"/>
  <c r="W79" i="1"/>
  <c r="W68" i="1"/>
  <c r="W91" i="1"/>
  <c r="Q92" i="1"/>
  <c r="K92" i="1"/>
  <c r="K91" i="1"/>
  <c r="Q91" i="1"/>
  <c r="Q90" i="1"/>
  <c r="K90" i="1"/>
  <c r="Q81" i="1"/>
  <c r="Q80" i="1"/>
  <c r="K80" i="1"/>
  <c r="Q79" i="1"/>
  <c r="K81" i="1"/>
  <c r="W69" i="1"/>
  <c r="W70" i="1"/>
  <c r="Q69" i="1"/>
  <c r="Q70" i="1"/>
  <c r="Q68" i="1"/>
  <c r="K69" i="1"/>
  <c r="K70" i="1"/>
  <c r="K68" i="1"/>
  <c r="Q93" i="1" l="1"/>
  <c r="W93" i="1"/>
  <c r="K93" i="1"/>
  <c r="Q82" i="1"/>
  <c r="W82" i="1"/>
  <c r="K82" i="1"/>
  <c r="K71" i="1"/>
  <c r="W71" i="1"/>
  <c r="Q71" i="1"/>
  <c r="Z79" i="1"/>
  <c r="P194" i="1"/>
  <c r="AA194" i="1" s="1"/>
  <c r="P195" i="1"/>
  <c r="AA195" i="1" s="1"/>
  <c r="P196" i="1"/>
  <c r="AA196" i="1" s="1"/>
  <c r="P197" i="1"/>
  <c r="AA197" i="1" s="1"/>
  <c r="C91" i="1"/>
  <c r="C92" i="1"/>
  <c r="C90" i="1"/>
  <c r="V103" i="1"/>
  <c r="Z70" i="1"/>
  <c r="P169" i="1"/>
  <c r="AA169" i="1" s="1"/>
  <c r="P170" i="1"/>
  <c r="AA170" i="1" s="1"/>
  <c r="P168" i="1"/>
  <c r="AA168" i="1" s="1"/>
  <c r="J171" i="1"/>
  <c r="V171" i="1"/>
  <c r="A185" i="1" s="1"/>
  <c r="D171" i="1"/>
  <c r="A103" i="1" l="1"/>
  <c r="C123" i="1" s="1"/>
  <c r="C134" i="1" s="1"/>
  <c r="C145" i="1" s="1"/>
  <c r="A156" i="1" s="1"/>
  <c r="A215" i="1" s="1"/>
  <c r="A102" i="1"/>
  <c r="C122" i="1" s="1"/>
  <c r="C133" i="1" s="1"/>
  <c r="C144" i="1" s="1"/>
  <c r="A155" i="1" s="1"/>
  <c r="A214" i="1" s="1"/>
  <c r="A101" i="1"/>
  <c r="C121" i="1" s="1"/>
  <c r="C132" i="1" s="1"/>
  <c r="C143" i="1" s="1"/>
  <c r="A154" i="1" s="1"/>
  <c r="A213" i="1" s="1"/>
  <c r="AA199" i="1"/>
  <c r="W213" i="1" s="1"/>
  <c r="V102" i="1"/>
  <c r="S154" i="1"/>
  <c r="S155" i="1"/>
  <c r="S156" i="1"/>
  <c r="M155" i="1"/>
  <c r="M156" i="1"/>
  <c r="M154" i="1"/>
  <c r="W145" i="1"/>
  <c r="W143" i="1"/>
  <c r="W144" i="1"/>
  <c r="Q143" i="1"/>
  <c r="Q144" i="1"/>
  <c r="Q145" i="1"/>
  <c r="K144" i="1"/>
  <c r="K145" i="1"/>
  <c r="K143" i="1"/>
  <c r="W133" i="1"/>
  <c r="W134" i="1"/>
  <c r="W132" i="1"/>
  <c r="Q134" i="1"/>
  <c r="Q132" i="1"/>
  <c r="Q133" i="1"/>
  <c r="K132" i="1"/>
  <c r="K133" i="1"/>
  <c r="K134" i="1"/>
  <c r="W121" i="1"/>
  <c r="W123" i="1"/>
  <c r="W122" i="1"/>
  <c r="Q123" i="1"/>
  <c r="Q121" i="1"/>
  <c r="Q122" i="1"/>
  <c r="K123" i="1"/>
  <c r="K122" i="1"/>
  <c r="K121" i="1"/>
  <c r="AA171" i="1"/>
  <c r="Y185" i="1" s="1"/>
  <c r="P171" i="1"/>
  <c r="Z81" i="1"/>
  <c r="V101" i="1"/>
  <c r="Z92" i="1"/>
  <c r="Z91" i="1"/>
  <c r="Z90" i="1"/>
  <c r="Z69" i="1"/>
  <c r="Z68" i="1"/>
  <c r="Z80" i="1"/>
  <c r="M213" i="1" l="1"/>
  <c r="M216" i="1" s="1"/>
  <c r="R213" i="1"/>
  <c r="W124" i="1"/>
  <c r="Q135" i="1"/>
  <c r="M157" i="1"/>
  <c r="W135" i="1"/>
  <c r="Q146" i="1"/>
  <c r="S157" i="1"/>
  <c r="K124" i="1"/>
  <c r="Q124" i="1"/>
  <c r="K135" i="1"/>
  <c r="W146" i="1"/>
  <c r="K146" i="1"/>
  <c r="Z121" i="1"/>
  <c r="V104" i="1"/>
  <c r="Z144" i="1"/>
  <c r="V154" i="1"/>
  <c r="Z143" i="1"/>
  <c r="Z134" i="1"/>
  <c r="Z132" i="1"/>
  <c r="Z133" i="1"/>
  <c r="Z122" i="1"/>
  <c r="V156" i="1"/>
  <c r="V155" i="1"/>
  <c r="Z145" i="1"/>
  <c r="Z123" i="1"/>
  <c r="Z71" i="1"/>
  <c r="Z82" i="1"/>
  <c r="AB103" i="1"/>
  <c r="C215" i="1" s="1"/>
  <c r="AB102" i="1"/>
  <c r="C214" i="1" s="1"/>
  <c r="Z93" i="1"/>
  <c r="W216" i="1"/>
  <c r="AB101" i="1"/>
  <c r="R216" i="1" l="1"/>
  <c r="Z146" i="1"/>
  <c r="V157" i="1"/>
  <c r="AB154" i="1"/>
  <c r="H213" i="1" s="1"/>
  <c r="Z135" i="1"/>
  <c r="AB155" i="1"/>
  <c r="H214" i="1" s="1"/>
  <c r="AB156" i="1"/>
  <c r="H215" i="1" s="1"/>
  <c r="Z124" i="1"/>
  <c r="AB104" i="1"/>
  <c r="C213" i="1"/>
  <c r="AA213" i="1" l="1"/>
  <c r="AA215" i="1"/>
  <c r="AA214" i="1"/>
  <c r="H216" i="1"/>
  <c r="AB157" i="1"/>
  <c r="C216" i="1"/>
  <c r="AA216" i="1" l="1"/>
</calcChain>
</file>

<file path=xl/sharedStrings.xml><?xml version="1.0" encoding="utf-8"?>
<sst xmlns="http://schemas.openxmlformats.org/spreadsheetml/2006/main" count="381" uniqueCount="154">
  <si>
    <t>AGENCJA RESTRUKTURYZACJI I MODERNIZACJI ROLNICTWA</t>
  </si>
  <si>
    <t>WNIOSEK O PRZEKAZYWANIE ŚRODKÓW FINANSOWYCH NA WYPŁATY EKWIWALENTÓW NALEŻNYCH  WŁAŚCICIELOM GRUNTÓW ROLNYCH ZA WYŁĄCZENIE TYCH GRUNTÓW Z UPRAW ROLNYCH I PROWADZENIE UPRAW LEŚNYCH ¹</t>
  </si>
  <si>
    <t>za</t>
  </si>
  <si>
    <t>(kwartał)</t>
  </si>
  <si>
    <t>(rok)</t>
  </si>
  <si>
    <t>r.</t>
  </si>
  <si>
    <t>Starosta Powiatu / Prezydent Miasta</t>
  </si>
  <si>
    <t>nazwa powiatu / Urzędu Miasta</t>
  </si>
  <si>
    <t>z siedzibą w</t>
  </si>
  <si>
    <t>Kod powiatu ²</t>
  </si>
  <si>
    <t>ha</t>
  </si>
  <si>
    <t>zł</t>
  </si>
  <si>
    <t>Kwoty ekwiwalentów
( 2 + 4 + 6 )</t>
  </si>
  <si>
    <t>TABELA 1</t>
  </si>
  <si>
    <t>RAZEM</t>
  </si>
  <si>
    <t>0,4000 - 10,0000</t>
  </si>
  <si>
    <t>MIESIĄCE:</t>
  </si>
  <si>
    <t>10,0001 - 20,0000</t>
  </si>
  <si>
    <t>20,0001 - 30,0000</t>
  </si>
  <si>
    <t>TABELA 2</t>
  </si>
  <si>
    <t>Kwoty ekwiwalentów
( 9 + 11 + 13 )</t>
  </si>
  <si>
    <t>Kwoty ekwiwalentów
( 16 + 18 + 20 )</t>
  </si>
  <si>
    <t>TABELA 3</t>
  </si>
  <si>
    <t>TABELA 4</t>
  </si>
  <si>
    <t>TABELA 5</t>
  </si>
  <si>
    <t>Kwoty ekwiwalentów
( 23 + 25 + 27 )</t>
  </si>
  <si>
    <t>Łączna kwota ekwiwalentów
( 7 + 14 + 21 +28 )</t>
  </si>
  <si>
    <t xml:space="preserve">ul. </t>
  </si>
  <si>
    <t>……………………………………….</t>
  </si>
  <si>
    <t>kod</t>
  </si>
  <si>
    <t>poczta</t>
  </si>
  <si>
    <t>Miejscowość</t>
  </si>
  <si>
    <t>Adres siedziby</t>
  </si>
  <si>
    <t>Adres do korespondencji</t>
  </si>
  <si>
    <t>__</t>
  </si>
  <si>
    <t xml:space="preserve">__ </t>
  </si>
  <si>
    <t>Telefon</t>
  </si>
  <si>
    <t>numer fax</t>
  </si>
  <si>
    <t>imię i nazwisko</t>
  </si>
  <si>
    <t>pełniona funkcja</t>
  </si>
  <si>
    <t>Numer Wniosku nadany w Strostwie / Urzędzie Miasta</t>
  </si>
  <si>
    <t>Wypełnia ARiMR</t>
  </si>
  <si>
    <t>Ad 1.</t>
  </si>
  <si>
    <t>Ad 2.</t>
  </si>
  <si>
    <t>Ad 3.</t>
  </si>
  <si>
    <t>Kod  powiatu, zgodny z rozporządzeniem Rady Ministrów  z dnia 15.12.1998 r. (Dz. U. 98.157.1031 z późn. zm.).</t>
  </si>
  <si>
    <t>Znak sprawy, będący jednocześnie numerem Wniosku, nadawany przez ARiMR.</t>
  </si>
  <si>
    <t>Potwierdzenie przyjęcia przez Centralę 
Agencji (pieczęć)</t>
  </si>
  <si>
    <t xml:space="preserve">    Pieczątka Starostwa / Urzędu Miasta</t>
  </si>
  <si>
    <t>DANE IDENTYFIKACYJNE WNIOSKODAWCY</t>
  </si>
  <si>
    <t>Uzgodniony z ARiMR roczny limit zalesienia na rok 2002.</t>
  </si>
  <si>
    <t>*</t>
  </si>
  <si>
    <t>wartości A-C będą podawane przez ARiMR corocznie, po ogłoszeniu przez Prezesa GUS średniorocznego wskaźnika wzrostu cen i usług konsumpcyjnych ogółem</t>
  </si>
  <si>
    <t>……………………………………………………………….</t>
  </si>
  <si>
    <t>……………………………………………………………………….</t>
  </si>
  <si>
    <t xml:space="preserve">Kwoty
otrzymane od ARiMR, będące w dyspozycji Starostwa.
(1 + 2)
</t>
  </si>
  <si>
    <t>Kwota będąca 
w dyspozycji
Starostwa ¹</t>
  </si>
  <si>
    <t>Kwoty
otrzymane od ARiMR 
w poprzednim kwartale</t>
  </si>
  <si>
    <t xml:space="preserve">Kwoty
 wydatkowane przez Starostwo/Urząd Miasta na wypłaty ekwiwalentów
</t>
  </si>
  <si>
    <t xml:space="preserve">Kwoty pozostałe w poprzednim kwartale,
o którą ARiMR pomniejszy kwotę przekazywaną w pierwszym miesiącu następnego kwartału.
(3 – 4) 
</t>
  </si>
  <si>
    <r>
      <rPr>
        <b/>
        <sz val="9"/>
        <color indexed="8"/>
        <rFont val="Times New Roman"/>
        <family val="1"/>
        <charset val="238"/>
      </rPr>
      <t>Ad ¹</t>
    </r>
    <r>
      <rPr>
        <sz val="9"/>
        <color indexed="8"/>
        <rFont val="Times New Roman"/>
        <family val="1"/>
        <charset val="238"/>
      </rPr>
      <t xml:space="preserve"> Kwota pozostająca z poprzednich kwartałów (kwartałów poprzedzających kwartał, którego dotyczy część C wniosku) np. zwroty niesłusznie wypłaconego ekwiwalentu.</t>
    </r>
  </si>
  <si>
    <t>%</t>
  </si>
  <si>
    <t>Wskaźnik wzrostu cen towarów i usług konsumpcyjnych danego roku ogółem.</t>
  </si>
  <si>
    <t>Kwota waloryzacji.
(1 x 2)</t>
  </si>
  <si>
    <t>Obliczanie ekwiwalentów z uwzględnieniem podwyższenia o 50% za likwidację gosp. rolnego i obniżenia o 25% w przypadku uzyskania prawa do emerytury lub renty.</t>
  </si>
  <si>
    <t>Inne</t>
  </si>
  <si>
    <t>Ilość hektarów</t>
  </si>
  <si>
    <t xml:space="preserve">Stawka za 1 ha
 przed waloryzacją, w zależności od wielkości powierzchni z uwzględnieniem ewentualnego podwyższenia lub obniżenia stawki. *
</t>
  </si>
  <si>
    <t xml:space="preserve">Stawka za 1 ha
 powiększona o wskaźniki waloryzacji kolejnych lat.
</t>
  </si>
  <si>
    <t>Ilość miesięcy, za które przysługuje wyrównanie.</t>
  </si>
  <si>
    <t xml:space="preserve">Kwoty wyrównania po waloryzacji za 1 miesiąc.
( 1 x 3 )
</t>
  </si>
  <si>
    <t>** kwotę należy przenieść do zestawienia zbiorczego – część F, kolumna 5</t>
  </si>
  <si>
    <t>* rodzaje stawki – patrz tabele 1-4 w części B02 lub B03</t>
  </si>
  <si>
    <t>Oświadczam, że dane zamieszczone we Wniosku są zgodne z wydanymi i prawomocnymi decyzjami administracyjnymi o prowadzeniu upraw leśnych.</t>
  </si>
  <si>
    <t xml:space="preserve"> Podpis i pieczątka Starosty / Prezydenta Miasta</t>
  </si>
  <si>
    <t>Podpis i pieczątka osoby odpowiedzialnej za prowadzenie dokumentacji księgowo-finansowej Wnioskodawcy</t>
  </si>
  <si>
    <t xml:space="preserve">Wniosek sporządził: </t>
  </si>
  <si>
    <t>……………………………………………..……………</t>
  </si>
  <si>
    <t>………………………………………</t>
  </si>
  <si>
    <t>……………………………………………...……………</t>
  </si>
  <si>
    <t>Miejscowość, data</t>
  </si>
  <si>
    <t>Nr tel:</t>
  </si>
  <si>
    <t>……………………………………………….</t>
  </si>
  <si>
    <t>………….……………………………………….</t>
  </si>
  <si>
    <t>RAZEM **:</t>
  </si>
  <si>
    <t>II</t>
  </si>
  <si>
    <t>I</t>
  </si>
  <si>
    <t>III</t>
  </si>
  <si>
    <t>IV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</si>
  <si>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</si>
  <si>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</si>
  <si>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</si>
  <si>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</si>
  <si>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</si>
  <si>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</si>
  <si>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</si>
  <si>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</si>
  <si>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</si>
  <si>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</si>
  <si>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</si>
  <si>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</si>
  <si>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poprzedzajacy</t>
  </si>
  <si>
    <t>miesiąc aktualny</t>
  </si>
  <si>
    <t>Adres korespondencyjny: Warszawa 02-822, ul. Poleczki 33,
tel. 22  318 48 34,  fax. 22  318 53 86</t>
  </si>
  <si>
    <t>Wniosek o przekazywanie środków finansowych na wypłaty ekwiwalentów należnych właścicielom gruntów rolnych za wyłączenie tych gruntów z upraw rolnych i prowadzenie upraw leśnych zwany dalej Wnioskiem.</t>
  </si>
  <si>
    <t>Fax</t>
  </si>
  <si>
    <t>Osoba odpowiedzialna za rozliczenia rachunkowo-księgowe</t>
  </si>
  <si>
    <r>
      <rPr>
        <b/>
        <u/>
        <sz val="11"/>
        <color theme="1"/>
        <rFont val="Times New Roman"/>
        <family val="1"/>
        <charset val="238"/>
      </rPr>
      <t>UWAGA</t>
    </r>
    <r>
      <rPr>
        <sz val="11"/>
        <color theme="1"/>
        <rFont val="Times New Roman"/>
        <family val="1"/>
        <charset val="238"/>
      </rPr>
      <t xml:space="preserve">  W przypadku wystąpienia niedoborów środków finansowych z ARiMR na wypłaty ekwiwalentów należy wypełnić część E Wniosku.</t>
    </r>
  </si>
  <si>
    <t>Imię i nazwisko Starosty / Prezydenta Miasta</t>
  </si>
  <si>
    <t>…………………………………………………….</t>
  </si>
  <si>
    <t xml:space="preserve">CZĘŚĆ A    – </t>
  </si>
  <si>
    <t>……………………………………………………</t>
  </si>
  <si>
    <t>Przyczyny powstania wyrównania:</t>
  </si>
  <si>
    <t>Obliczanie ekwiwalentów z uwzględnieniem obniżenia o 25% w przypadku nabycia prawa do emerytury lub renty.</t>
  </si>
  <si>
    <t>Obliczanie ekwiwalentów z uwzględnieniem podwyższenia o 50 % za likwidację gospodarstwa rolnego.</t>
  </si>
  <si>
    <t>Obliczanie ekwiwalentów bez dopłat i potraceń.</t>
  </si>
  <si>
    <t>numer tel</t>
  </si>
  <si>
    <t>Adres e-mail</t>
  </si>
  <si>
    <t>………………………………………………………………………………………………………..</t>
  </si>
  <si>
    <r>
      <t xml:space="preserve">Liczba właścicieli gruntów rolnych, którzy dokonali zalesień na podstawie uzgodnionego z ARiMR </t>
    </r>
    <r>
      <rPr>
        <b/>
        <i/>
        <sz val="11"/>
        <color theme="1"/>
        <rFont val="Times New Roman"/>
        <family val="1"/>
        <charset val="238"/>
      </rPr>
      <t>„rocznego limitu zalesienia”</t>
    </r>
    <r>
      <rPr>
        <b/>
        <sz val="11"/>
        <color theme="1"/>
        <rFont val="Times New Roman"/>
        <family val="1"/>
        <charset val="238"/>
      </rPr>
      <t xml:space="preserve"> na rok 2002 i otrzymują obecnie ekwiwalent.</t>
    </r>
  </si>
  <si>
    <t>haxA*</t>
  </si>
  <si>
    <r>
      <t>ha</t>
    </r>
    <r>
      <rPr>
        <b/>
        <sz val="10"/>
        <color indexed="8"/>
        <rFont val="Times New Roman"/>
        <family val="1"/>
        <charset val="238"/>
      </rPr>
      <t>xA</t>
    </r>
    <r>
      <rPr>
        <b/>
        <vertAlign val="superscript"/>
        <sz val="10"/>
        <color indexed="8"/>
        <rFont val="Times New Roman"/>
        <family val="1"/>
        <charset val="238"/>
      </rPr>
      <t>*</t>
    </r>
  </si>
  <si>
    <r>
      <t>ha</t>
    </r>
    <r>
      <rPr>
        <b/>
        <sz val="10"/>
        <color indexed="8"/>
        <rFont val="Times New Roman"/>
        <family val="1"/>
        <charset val="238"/>
      </rPr>
      <t>xB</t>
    </r>
    <r>
      <rPr>
        <b/>
        <vertAlign val="superscript"/>
        <sz val="10"/>
        <color indexed="8"/>
        <rFont val="Times New Roman"/>
        <family val="1"/>
        <charset val="238"/>
      </rPr>
      <t>*</t>
    </r>
  </si>
  <si>
    <r>
      <t>ha</t>
    </r>
    <r>
      <rPr>
        <b/>
        <sz val="10"/>
        <color indexed="8"/>
        <rFont val="Times New Roman"/>
        <family val="1"/>
        <charset val="238"/>
      </rPr>
      <t>xC</t>
    </r>
    <r>
      <rPr>
        <b/>
        <vertAlign val="superscript"/>
        <sz val="10"/>
        <color indexed="8"/>
        <rFont val="Times New Roman"/>
        <family val="1"/>
        <charset val="238"/>
      </rPr>
      <t>*</t>
    </r>
  </si>
  <si>
    <r>
      <t>Wn</t>
    </r>
    <r>
      <rPr>
        <b/>
        <sz val="10"/>
        <color indexed="8"/>
        <rFont val="Times New Roman"/>
        <family val="1"/>
        <charset val="238"/>
      </rPr>
      <t>ioskowane kwoty ekwiwalentów za zalesienia wykonane z limitu roku 2002.</t>
    </r>
    <r>
      <rPr>
        <sz val="10"/>
        <color indexed="8"/>
        <rFont val="Times New Roman"/>
        <family val="1"/>
        <charset val="238"/>
      </rPr>
      <t xml:space="preserve">
(część B-02,
kolumna 29, wiersz Razem
</t>
    </r>
  </si>
  <si>
    <r>
      <rPr>
        <b/>
        <sz val="10"/>
        <color indexed="8"/>
        <rFont val="Times New Roman"/>
        <family val="1"/>
        <charset val="238"/>
      </rPr>
      <t>Wnioskowane kwoty ekwiwalentów  za zalesienia wykonane z limitu roku 2003.</t>
    </r>
    <r>
      <rPr>
        <sz val="10"/>
        <color indexed="8"/>
        <rFont val="Times New Roman"/>
        <family val="1"/>
        <charset val="238"/>
      </rPr>
      <t xml:space="preserve">
(część B-03,
kolumna 29, wiersz Razem)
</t>
    </r>
  </si>
  <si>
    <r>
      <rPr>
        <b/>
        <sz val="10"/>
        <color indexed="8"/>
        <rFont val="Times New Roman"/>
        <family val="1"/>
        <charset val="238"/>
      </rPr>
      <t xml:space="preserve">Kwota pozostała w poprzednim  kwartale, o którą ARiMR pomniejszy kwotę przekazywaną w pierwszym miesiącu danego kwartału. </t>
    </r>
    <r>
      <rPr>
        <sz val="10"/>
        <color indexed="8"/>
        <rFont val="Times New Roman"/>
        <family val="1"/>
        <charset val="238"/>
      </rPr>
      <t xml:space="preserve">
(część C,
kolumna 5, wiersz Razem)
</t>
    </r>
  </si>
  <si>
    <r>
      <rPr>
        <b/>
        <sz val="10"/>
        <color indexed="8"/>
        <rFont val="Times New Roman"/>
        <family val="1"/>
        <charset val="238"/>
      </rPr>
      <t>Kwota waloryzacji ekwiwalentów za I kwartał.</t>
    </r>
    <r>
      <rPr>
        <sz val="10"/>
        <color indexed="8"/>
        <rFont val="Times New Roman"/>
        <family val="1"/>
        <charset val="238"/>
      </rPr>
      <t xml:space="preserve">
(część D, 
kolumna 3)
</t>
    </r>
  </si>
  <si>
    <r>
      <rPr>
        <b/>
        <sz val="10"/>
        <color indexed="8"/>
        <rFont val="Times New Roman"/>
        <family val="1"/>
        <charset val="238"/>
      </rPr>
      <t xml:space="preserve">Kwota wyrównania, o którą ARiMR powiększy kwotę przekazywaną w pierwszym miesiącu danego kwartału. </t>
    </r>
    <r>
      <rPr>
        <sz val="10"/>
        <color indexed="8"/>
        <rFont val="Times New Roman"/>
        <family val="1"/>
        <charset val="238"/>
      </rPr>
      <t xml:space="preserve">
(część E,
kolumna 6, wiersz Razem)
</t>
    </r>
  </si>
  <si>
    <r>
      <rPr>
        <b/>
        <sz val="10"/>
        <color indexed="8"/>
        <rFont val="Times New Roman"/>
        <family val="1"/>
        <charset val="238"/>
      </rPr>
      <t>Wnioskowane kwoty ekwiwalentów, które ARiMR przekazuje na rachunek budżetu Powiatu/Urzędu Miasta.</t>
    </r>
    <r>
      <rPr>
        <sz val="10"/>
        <color indexed="8"/>
        <rFont val="Times New Roman"/>
        <family val="1"/>
        <charset val="238"/>
      </rPr>
      <t xml:space="preserve">
( 1 + 2 + 4 + 5 - 3 )
</t>
    </r>
  </si>
  <si>
    <r>
      <t>Znak sprawy</t>
    </r>
    <r>
      <rPr>
        <b/>
        <vertAlign val="superscript"/>
        <sz val="11"/>
        <color indexed="8"/>
        <rFont val="Times New Roman"/>
        <family val="1"/>
        <charset val="238"/>
      </rPr>
      <t xml:space="preserve"> 3:</t>
    </r>
  </si>
  <si>
    <r>
      <t>(</t>
    </r>
    <r>
      <rPr>
        <i/>
        <sz val="9"/>
        <color indexed="8"/>
        <rFont val="Times New Roman"/>
        <family val="1"/>
        <charset val="238"/>
      </rPr>
      <t>wew.)</t>
    </r>
  </si>
  <si>
    <t>Miesiące poprzedniego kwartału</t>
  </si>
  <si>
    <t>Łączna kwota przekazana na wypłaty ekwiwalentów za I kwartał danego roku (część C, kolumna 4)</t>
  </si>
  <si>
    <t>Lp.</t>
  </si>
  <si>
    <t>Część G - OŚWIADCZENIE WNIOSKODAWCY</t>
  </si>
  <si>
    <t>………………</t>
  </si>
  <si>
    <t>haxB*</t>
  </si>
  <si>
    <t>haxC*</t>
  </si>
  <si>
    <t>…….</t>
  </si>
  <si>
    <t xml:space="preserve">CZĘŚĆ F - ZESTAWIENIE ZBIORCZE DOTYCZĄCE WYSOKOŚCI WYPŁAT EKWIWALENTÓW ZA ZALESIENIA WYKONANE NA PODSTAWIE ROCZNYCH LIMITÓW ZALESIEŃ UZGODNIONYCH W LATACH 2002 i 2003. 
</t>
  </si>
  <si>
    <t xml:space="preserve">CZĘŚĆ E - ZESTAWIENIE DOTYCZĄCE WYSOKOŚCI WYPŁAT EKWIWALENTÓW WYNIKAJACYCH Z DECYZJI ADMINISTRACYJNYCH WYDANYCH PO TERMINIE SKŁADANIA WNIOSKU ORAZ WYPŁAT COROCZNIE, JEDNORAZOWO 50% PODWYŻKI EKWIWALENTU ZGODNIE Z ART. 7 i 8 USTAWY Z DNIA 8 CZERWCA 2001r. (z późn. zm.).
</t>
  </si>
  <si>
    <t>CZĘŚĆ C - ROZLICZENIE ŚRODKÓW FINANSOWYCH OTRZYMANYCH I WYDATKOWANYCH W POPRZEDNIM KWARTALE</t>
  </si>
  <si>
    <r>
      <rPr>
        <b/>
        <u/>
        <sz val="10"/>
        <color indexed="8"/>
        <rFont val="Times New Roman"/>
        <family val="1"/>
        <charset val="238"/>
      </rPr>
      <t>UWAGA</t>
    </r>
    <r>
      <rPr>
        <u/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Wypełnia się wyłącznie we Wniosku składanym do ARiMR na II kwartał danego roku, po ogłoszeniu przez Prezesa GUS średniorocznego wskaźnika wzrostu cen towarów i usług konsumpcyjnych ogółem.</t>
    </r>
  </si>
  <si>
    <t>Łączna kwota ekwiwalentów
(7 + 14 + 21 +28)</t>
  </si>
  <si>
    <t>Przyczyny nie wydatkowania całej kwoty przekazanej przez ARiMR na wyplaty ekwiwalentów w danym miesiącu:</t>
  </si>
  <si>
    <t>…………………..……………………….</t>
  </si>
  <si>
    <t>Uzgodniony z ARiMR roczny limit zalesienia na rok 2003.</t>
  </si>
  <si>
    <r>
      <t xml:space="preserve">Liczba właścicieli gruntów rolnych, którzy dokonali zalesień na podstawie uzgodnionego z ARiMR </t>
    </r>
    <r>
      <rPr>
        <b/>
        <i/>
        <sz val="11"/>
        <color theme="1"/>
        <rFont val="Times New Roman"/>
        <family val="1"/>
        <charset val="238"/>
      </rPr>
      <t>„rocznego limitu zalesienia”</t>
    </r>
    <r>
      <rPr>
        <b/>
        <sz val="11"/>
        <color theme="1"/>
        <rFont val="Times New Roman"/>
        <family val="1"/>
        <charset val="238"/>
      </rPr>
      <t xml:space="preserve"> na rok 2003 i otrzymują obecnie ekwiwalent.</t>
    </r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</si>
  <si>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</si>
  <si>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</si>
  <si>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B03 –  ZESTAWIENIE ZBIORCZE DOTYCZĄCE WYSOKOŚCI WYPŁAT EKWIWALENTÓW ZA ZALESIENIA WYKONANE W RAMACH LIMITU UZGODNIONEGO NA ROK 2003.</t>
  </si>
  <si>
    <t>B02 –  ZESTAWIENIE ZBIORCZE DOTYCZĄCE WYSOKOŚCI WYPŁAT EKWIWALENTÓW ZA ZALESIENIA WYKONANE W RAMACH LIMITU UZGODNIONEGO NA ROK 2002.</t>
  </si>
  <si>
    <t>CZĘŚĆ D - OBLICZANIE KWOTY WALORYZACJI OD ŚRODKÓW PRZEKAZANYCH PRZEZ ARiMR WYDATKOWANYCH PRZEZ STAROSTÓW / PREZYDENTÓW MIAST NA WYPŁATĘ EKWIWALENTÓW W I KWARTALE DANEGO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</si>
</sst>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30" x14ac:knownFonts="1">
    <font>
      <sz val="11"/>
      <color theme="1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vertAlign val="superscript"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vertAlign val="superscript"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/>
    <xf numFmtId="0" fontId="14" fillId="2" borderId="0" xfId="0" applyFont="1" applyFill="1"/>
    <xf numFmtId="0" fontId="4" fillId="2" borderId="4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3" xfId="0" applyFont="1" applyFill="1" applyBorder="1"/>
    <xf numFmtId="0" fontId="4" fillId="2" borderId="0" xfId="0" applyFont="1" applyFill="1" applyBorder="1" applyAlignment="1"/>
    <xf numFmtId="0" fontId="4" fillId="2" borderId="1" xfId="0" applyFont="1" applyFill="1" applyBorder="1"/>
    <xf numFmtId="0" fontId="4" fillId="2" borderId="7" xfId="0" applyFont="1" applyFill="1" applyBorder="1" applyAlignment="1"/>
    <xf numFmtId="0" fontId="7" fillId="2" borderId="0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Protection="1">
      <protection locked="0"/>
    </xf>
    <xf numFmtId="0" fontId="4" fillId="2" borderId="2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/>
    <xf numFmtId="0" fontId="4" fillId="2" borderId="0" xfId="0" applyFont="1" applyFill="1" applyAlignment="1">
      <alignment horizontal="right" vertical="center"/>
    </xf>
    <xf numFmtId="0" fontId="14" fillId="2" borderId="0" xfId="0" applyFont="1" applyFill="1" applyAlignment="1"/>
    <xf numFmtId="0" fontId="4" fillId="2" borderId="0" xfId="0" applyFont="1" applyFill="1" applyProtection="1"/>
    <xf numFmtId="0" fontId="4" fillId="2" borderId="0" xfId="0" applyFont="1" applyFill="1" applyProtection="1">
      <protection locked="0"/>
    </xf>
    <xf numFmtId="0" fontId="0" fillId="3" borderId="0" xfId="0" applyFill="1"/>
    <xf numFmtId="0" fontId="0" fillId="4" borderId="0" xfId="0" applyFill="1"/>
    <xf numFmtId="0" fontId="16" fillId="3" borderId="0" xfId="0" applyFont="1" applyFill="1"/>
    <xf numFmtId="0" fontId="16" fillId="4" borderId="0" xfId="0" applyFont="1" applyFill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0" xfId="0" applyFill="1" applyAlignment="1">
      <alignment horizontal="right"/>
    </xf>
    <xf numFmtId="0" fontId="4" fillId="2" borderId="11" xfId="0" applyFont="1" applyFill="1" applyBorder="1"/>
    <xf numFmtId="0" fontId="4" fillId="2" borderId="12" xfId="0" applyFont="1" applyFill="1" applyBorder="1" applyAlignment="1"/>
    <xf numFmtId="0" fontId="4" fillId="2" borderId="0" xfId="0" applyFont="1" applyFill="1" applyAlignment="1">
      <alignment vertical="center" wrapText="1"/>
    </xf>
    <xf numFmtId="0" fontId="4" fillId="2" borderId="11" xfId="0" applyFont="1" applyFill="1" applyBorder="1" applyAlignment="1"/>
    <xf numFmtId="0" fontId="4" fillId="2" borderId="8" xfId="0" applyFont="1" applyFill="1" applyBorder="1" applyAlignment="1"/>
    <xf numFmtId="0" fontId="9" fillId="2" borderId="0" xfId="0" applyFont="1" applyFill="1"/>
    <xf numFmtId="0" fontId="7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2" borderId="0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4" fontId="11" fillId="2" borderId="10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/>
    <xf numFmtId="0" fontId="7" fillId="2" borderId="0" xfId="0" applyFont="1" applyFill="1" applyAlignment="1">
      <alignment vertical="top"/>
    </xf>
    <xf numFmtId="0" fontId="0" fillId="2" borderId="0" xfId="0" applyFill="1"/>
    <xf numFmtId="0" fontId="5" fillId="2" borderId="3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5" xfId="0" applyFont="1" applyFill="1" applyBorder="1" applyAlignment="1"/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6" fillId="2" borderId="7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1" fontId="8" fillId="2" borderId="9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165" fontId="4" fillId="2" borderId="14" xfId="0" applyNumberFormat="1" applyFont="1" applyFill="1" applyBorder="1" applyAlignment="1" applyProtection="1">
      <alignment horizontal="center" vertical="center"/>
      <protection locked="0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165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/>
    </xf>
    <xf numFmtId="4" fontId="4" fillId="2" borderId="11" xfId="0" applyNumberFormat="1" applyFont="1" applyFill="1" applyBorder="1" applyAlignment="1" applyProtection="1">
      <alignment horizontal="right" vertical="center"/>
      <protection locked="0"/>
    </xf>
    <xf numFmtId="4" fontId="4" fillId="2" borderId="12" xfId="0" applyNumberFormat="1" applyFont="1" applyFill="1" applyBorder="1" applyAlignment="1" applyProtection="1">
      <alignment horizontal="right" vertical="center"/>
      <protection locked="0"/>
    </xf>
    <xf numFmtId="4" fontId="4" fillId="2" borderId="13" xfId="0" applyNumberFormat="1" applyFont="1" applyFill="1" applyBorder="1" applyAlignment="1" applyProtection="1">
      <alignment horizontal="right" vertical="center"/>
      <protection locked="0"/>
    </xf>
    <xf numFmtId="4" fontId="4" fillId="2" borderId="11" xfId="0" applyNumberFormat="1" applyFont="1" applyFill="1" applyBorder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4" fontId="4" fillId="2" borderId="13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 applyProtection="1">
      <alignment horizontal="right" vertical="center"/>
      <protection locked="0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4" fontId="10" fillId="2" borderId="9" xfId="0" applyNumberFormat="1" applyFont="1" applyFill="1" applyBorder="1" applyAlignment="1" applyProtection="1">
      <alignment horizontal="center" vertical="center"/>
    </xf>
    <xf numFmtId="4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14" fontId="13" fillId="2" borderId="0" xfId="0" applyNumberFormat="1" applyFont="1" applyFill="1" applyAlignment="1" applyProtection="1">
      <alignment horizontal="center" wrapText="1"/>
      <protection locked="0"/>
    </xf>
    <xf numFmtId="49" fontId="7" fillId="2" borderId="0" xfId="0" applyNumberFormat="1" applyFont="1" applyFill="1" applyAlignment="1" applyProtection="1">
      <alignment horizontal="center" wrapText="1"/>
      <protection locked="0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vertical="top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49" fontId="9" fillId="2" borderId="0" xfId="0" applyNumberFormat="1" applyFont="1" applyFill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0" fontId="28" fillId="2" borderId="11" xfId="0" applyFont="1" applyFill="1" applyBorder="1" applyAlignment="1" applyProtection="1">
      <alignment horizontal="center" vertical="center" shrinkToFit="1"/>
    </xf>
    <xf numFmtId="0" fontId="28" fillId="2" borderId="12" xfId="0" applyFont="1" applyFill="1" applyBorder="1" applyAlignment="1" applyProtection="1">
      <alignment horizontal="center" vertical="center" shrinkToFit="1"/>
    </xf>
    <xf numFmtId="0" fontId="28" fillId="2" borderId="13" xfId="0" applyFont="1" applyFill="1" applyBorder="1" applyAlignment="1" applyProtection="1">
      <alignment horizontal="center" vertical="center" shrinkToFit="1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11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0" fontId="27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 vertical="center" textRotation="90"/>
    </xf>
    <xf numFmtId="0" fontId="19" fillId="2" borderId="15" xfId="0" applyFont="1" applyFill="1" applyBorder="1" applyAlignment="1">
      <alignment horizontal="center" vertical="center" textRotation="90"/>
    </xf>
    <xf numFmtId="0" fontId="19" fillId="2" borderId="16" xfId="0" applyFont="1" applyFill="1" applyBorder="1" applyAlignment="1">
      <alignment horizontal="center" vertical="center" textRotation="90"/>
    </xf>
    <xf numFmtId="164" fontId="4" fillId="2" borderId="11" xfId="0" applyNumberFormat="1" applyFont="1" applyFill="1" applyBorder="1" applyAlignment="1" applyProtection="1">
      <alignment horizontal="right" vertical="center"/>
      <protection locked="0"/>
    </xf>
    <xf numFmtId="164" fontId="4" fillId="2" borderId="12" xfId="0" applyNumberFormat="1" applyFont="1" applyFill="1" applyBorder="1" applyAlignment="1" applyProtection="1">
      <alignment horizontal="right" vertical="center"/>
      <protection locked="0"/>
    </xf>
    <xf numFmtId="164" fontId="4" fillId="2" borderId="13" xfId="0" applyNumberFormat="1" applyFont="1" applyFill="1" applyBorder="1" applyAlignment="1" applyProtection="1">
      <alignment horizontal="right" vertical="center"/>
      <protection locked="0"/>
    </xf>
    <xf numFmtId="1" fontId="27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 shrinkToFi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 applyProtection="1">
      <alignment vertical="center"/>
      <protection locked="0"/>
    </xf>
    <xf numFmtId="164" fontId="4" fillId="2" borderId="12" xfId="0" applyNumberFormat="1" applyFont="1" applyFill="1" applyBorder="1" applyAlignment="1" applyProtection="1">
      <alignment vertical="center"/>
      <protection locked="0"/>
    </xf>
    <xf numFmtId="164" fontId="4" fillId="2" borderId="13" xfId="0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16" xfId="0" applyFont="1" applyFill="1" applyBorder="1" applyAlignment="1">
      <alignment horizontal="center" vertical="center" textRotation="90"/>
    </xf>
    <xf numFmtId="0" fontId="11" fillId="2" borderId="1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textRotation="90"/>
    </xf>
    <xf numFmtId="0" fontId="19" fillId="2" borderId="1" xfId="0" applyFont="1" applyFill="1" applyBorder="1" applyAlignment="1">
      <alignment horizontal="center" vertical="center" textRotation="90"/>
    </xf>
    <xf numFmtId="2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 shrinkToFit="1"/>
    </xf>
    <xf numFmtId="164" fontId="4" fillId="2" borderId="11" xfId="0" applyNumberFormat="1" applyFont="1" applyFill="1" applyBorder="1" applyAlignment="1" applyProtection="1">
      <alignment horizontal="right" vertical="center"/>
    </xf>
    <xf numFmtId="164" fontId="4" fillId="2" borderId="12" xfId="0" applyNumberFormat="1" applyFont="1" applyFill="1" applyBorder="1" applyAlignment="1" applyProtection="1">
      <alignment horizontal="right" vertical="center"/>
    </xf>
    <xf numFmtId="164" fontId="4" fillId="2" borderId="13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23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9" fillId="2" borderId="2" xfId="0" applyFont="1" applyFill="1" applyBorder="1" applyAlignment="1" applyProtection="1">
      <alignment horizontal="center"/>
      <protection locked="0"/>
    </xf>
    <xf numFmtId="0" fontId="29" fillId="2" borderId="3" xfId="0" applyFont="1" applyFill="1" applyBorder="1" applyAlignment="1" applyProtection="1">
      <alignment horizontal="center"/>
      <protection locked="0"/>
    </xf>
    <xf numFmtId="0" fontId="29" fillId="2" borderId="4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0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</cellXfs>
  <cellStyles count="1">
    <cellStyle name="Normalny" xfId="0" builtinId="0"/>
  </cellStyles>
  <dxfs count="19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134950</xdr:colOff>
      <xdr:row>1</xdr:row>
      <xdr:rowOff>631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905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92"/>
  <sheetViews>
    <sheetView tabSelected="1" showWhiteSpace="0" zoomScaleNormal="100" zoomScaleSheetLayoutView="100" zoomScalePageLayoutView="130" workbookViewId="0">
      <selection activeCell="X2" sqref="X2:AG6"/>
    </sheetView>
  </sheetViews>
  <sheetFormatPr defaultColWidth="9.140625" defaultRowHeight="15" x14ac:dyDescent="0.25"/>
  <cols>
    <col min="1" max="1" width="6.7109375" customWidth="1"/>
    <col min="2" max="2" width="3" customWidth="1"/>
    <col min="3" max="3" width="2.28515625" customWidth="1"/>
    <col min="4" max="4" width="3.42578125" customWidth="1"/>
    <col min="5" max="5" width="3.5703125" customWidth="1"/>
    <col min="6" max="6" width="1.85546875" customWidth="1"/>
    <col min="7" max="7" width="2.140625" customWidth="1"/>
    <col min="8" max="8" width="2.7109375" customWidth="1"/>
    <col min="9" max="9" width="3.7109375" customWidth="1"/>
    <col min="10" max="10" width="2" customWidth="1"/>
    <col min="11" max="11" width="4.42578125" customWidth="1"/>
    <col min="12" max="12" width="1.7109375" customWidth="1"/>
    <col min="13" max="13" width="3" customWidth="1"/>
    <col min="14" max="14" width="2.7109375" customWidth="1"/>
    <col min="15" max="15" width="2.85546875" customWidth="1"/>
    <col min="16" max="16" width="3.42578125" customWidth="1"/>
    <col min="17" max="17" width="3.140625" customWidth="1"/>
    <col min="18" max="18" width="2.140625" customWidth="1"/>
    <col min="19" max="19" width="4.42578125" customWidth="1"/>
    <col min="20" max="20" width="3.42578125" customWidth="1"/>
    <col min="21" max="21" width="2.28515625" customWidth="1"/>
    <col min="22" max="22" width="2.5703125" customWidth="1"/>
    <col min="23" max="23" width="2.140625" customWidth="1"/>
    <col min="24" max="24" width="6.28515625" customWidth="1"/>
    <col min="25" max="25" width="2.28515625" customWidth="1"/>
    <col min="26" max="26" width="1.42578125" customWidth="1"/>
    <col min="27" max="27" width="2.140625" customWidth="1"/>
    <col min="28" max="28" width="2.5703125" customWidth="1"/>
    <col min="29" max="29" width="7.140625" customWidth="1"/>
    <col min="30" max="30" width="1.28515625" customWidth="1"/>
    <col min="31" max="31" width="1.42578125" customWidth="1"/>
    <col min="32" max="33" width="1.42578125" hidden="1" customWidth="1"/>
    <col min="34" max="47" width="9.140625" hidden="1" customWidth="1"/>
    <col min="48" max="49" width="1.28515625" customWidth="1"/>
    <col min="50" max="77" width="9.140625" style="66"/>
  </cols>
  <sheetData>
    <row r="1" spans="1:48" s="1" customFormat="1" ht="71.25" customHeight="1" x14ac:dyDescent="0.25">
      <c r="A1" s="33"/>
      <c r="B1" s="34"/>
      <c r="C1" s="36"/>
      <c r="D1" s="34"/>
      <c r="E1" s="34"/>
      <c r="F1" s="245" t="s">
        <v>0</v>
      </c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131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7"/>
    </row>
    <row r="2" spans="1:48" s="1" customFormat="1" ht="27.75" customHeight="1" x14ac:dyDescent="0.25">
      <c r="A2" s="114" t="s">
        <v>103</v>
      </c>
      <c r="B2" s="114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4"/>
      <c r="X2" s="285"/>
      <c r="Y2" s="286"/>
      <c r="Z2" s="286"/>
      <c r="AA2" s="286"/>
      <c r="AB2" s="286"/>
      <c r="AC2" s="286"/>
      <c r="AD2" s="286"/>
      <c r="AE2" s="286"/>
      <c r="AF2" s="286"/>
      <c r="AG2" s="286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7"/>
    </row>
    <row r="3" spans="1:48" s="1" customFormat="1" ht="21" customHeight="1" x14ac:dyDescent="0.25">
      <c r="A3" s="291" t="s">
        <v>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  <c r="X3" s="287"/>
      <c r="Y3" s="288"/>
      <c r="Z3" s="288"/>
      <c r="AA3" s="288"/>
      <c r="AB3" s="288"/>
      <c r="AC3" s="288"/>
      <c r="AD3" s="288"/>
      <c r="AE3" s="288"/>
      <c r="AF3" s="288"/>
      <c r="AG3" s="288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12"/>
    </row>
    <row r="4" spans="1:48" s="1" customFormat="1" ht="21" customHeight="1" x14ac:dyDescent="0.2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2"/>
      <c r="X4" s="287"/>
      <c r="Y4" s="288"/>
      <c r="Z4" s="288"/>
      <c r="AA4" s="288"/>
      <c r="AB4" s="288"/>
      <c r="AC4" s="288"/>
      <c r="AD4" s="288"/>
      <c r="AE4" s="288"/>
      <c r="AF4" s="288"/>
      <c r="AG4" s="288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12"/>
    </row>
    <row r="5" spans="1:48" s="1" customFormat="1" ht="21" customHeight="1" x14ac:dyDescent="0.25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2"/>
      <c r="X5" s="287"/>
      <c r="Y5" s="288"/>
      <c r="Z5" s="288"/>
      <c r="AA5" s="288"/>
      <c r="AB5" s="288"/>
      <c r="AC5" s="288"/>
      <c r="AD5" s="288"/>
      <c r="AE5" s="288"/>
      <c r="AF5" s="288"/>
      <c r="AG5" s="288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12"/>
    </row>
    <row r="6" spans="1:48" s="1" customFormat="1" ht="5.25" customHeight="1" x14ac:dyDescent="0.25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2"/>
      <c r="X6" s="289"/>
      <c r="Y6" s="290"/>
      <c r="Z6" s="290"/>
      <c r="AA6" s="290"/>
      <c r="AB6" s="290"/>
      <c r="AC6" s="290"/>
      <c r="AD6" s="290"/>
      <c r="AE6" s="290"/>
      <c r="AF6" s="290"/>
      <c r="AG6" s="290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2"/>
    </row>
    <row r="7" spans="1:48" s="1" customFormat="1" ht="3.75" customHeight="1" x14ac:dyDescent="0.25">
      <c r="A7" s="293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5"/>
      <c r="X7" s="114" t="s">
        <v>47</v>
      </c>
      <c r="Y7" s="114"/>
      <c r="Z7" s="114"/>
      <c r="AA7" s="114"/>
      <c r="AB7" s="114"/>
      <c r="AC7" s="114"/>
      <c r="AD7" s="114"/>
      <c r="AE7" s="114"/>
      <c r="AF7" s="114"/>
      <c r="AG7" s="114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7"/>
    </row>
    <row r="8" spans="1:48" s="1" customFormat="1" ht="15.75" customHeight="1" x14ac:dyDescent="0.25">
      <c r="A8" s="296"/>
      <c r="B8" s="268"/>
      <c r="C8" s="268"/>
      <c r="D8" s="268"/>
      <c r="E8" s="60" t="s">
        <v>2</v>
      </c>
      <c r="F8" s="257" t="s">
        <v>86</v>
      </c>
      <c r="G8" s="257"/>
      <c r="H8" s="257"/>
      <c r="I8" s="257"/>
      <c r="J8" s="257"/>
      <c r="K8" s="241"/>
      <c r="L8" s="241"/>
      <c r="M8" s="241"/>
      <c r="N8" s="257">
        <v>2017</v>
      </c>
      <c r="O8" s="257"/>
      <c r="P8" s="257"/>
      <c r="Q8" s="257"/>
      <c r="R8" s="257"/>
      <c r="S8" s="3" t="s">
        <v>5</v>
      </c>
      <c r="T8" s="268"/>
      <c r="U8" s="268"/>
      <c r="V8" s="268"/>
      <c r="W8" s="297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2"/>
    </row>
    <row r="9" spans="1:48" s="1" customFormat="1" ht="19.5" customHeight="1" x14ac:dyDescent="0.25">
      <c r="A9" s="296"/>
      <c r="B9" s="268"/>
      <c r="C9" s="268"/>
      <c r="D9" s="268"/>
      <c r="E9" s="268"/>
      <c r="F9" s="268" t="s">
        <v>3</v>
      </c>
      <c r="G9" s="268"/>
      <c r="H9" s="268"/>
      <c r="I9" s="268"/>
      <c r="J9" s="268"/>
      <c r="K9" s="268"/>
      <c r="L9" s="268"/>
      <c r="M9" s="268"/>
      <c r="N9" s="268" t="s">
        <v>4</v>
      </c>
      <c r="O9" s="268"/>
      <c r="P9" s="268"/>
      <c r="Q9" s="268"/>
      <c r="R9" s="268"/>
      <c r="S9" s="268"/>
      <c r="T9" s="268"/>
      <c r="U9" s="268"/>
      <c r="V9" s="268"/>
      <c r="W9" s="297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9"/>
    </row>
    <row r="10" spans="1:48" s="1" customFormat="1" ht="21.75" customHeight="1" x14ac:dyDescent="0.25">
      <c r="A10" s="71" t="s">
        <v>110</v>
      </c>
      <c r="B10" s="58"/>
      <c r="C10" s="58"/>
      <c r="D10" s="58"/>
      <c r="E10" s="58" t="s">
        <v>49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59"/>
      <c r="Z10" s="59"/>
      <c r="AA10" s="59"/>
      <c r="AB10" s="59"/>
      <c r="AC10" s="59"/>
      <c r="AD10" s="59"/>
      <c r="AE10" s="59"/>
      <c r="AF10" s="59"/>
      <c r="AG10" s="70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2"/>
    </row>
    <row r="11" spans="1:48" s="1" customFormat="1" ht="5.25" customHeight="1" x14ac:dyDescent="0.25">
      <c r="A11" s="72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70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</row>
    <row r="12" spans="1:48" s="1" customFormat="1" ht="18" customHeight="1" x14ac:dyDescent="0.25">
      <c r="A12" s="130" t="s">
        <v>9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131"/>
      <c r="P12" s="243"/>
      <c r="Q12" s="244"/>
      <c r="R12" s="243"/>
      <c r="S12" s="244"/>
      <c r="T12" s="243"/>
      <c r="U12" s="244"/>
      <c r="V12" s="243"/>
      <c r="W12" s="244"/>
      <c r="X12" s="298" t="s">
        <v>48</v>
      </c>
      <c r="Y12" s="298"/>
      <c r="Z12" s="298"/>
      <c r="AA12" s="298"/>
      <c r="AB12" s="298"/>
      <c r="AC12" s="298"/>
      <c r="AD12" s="298"/>
      <c r="AE12" s="298"/>
      <c r="AF12" s="298"/>
      <c r="AG12" s="299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7"/>
    </row>
    <row r="13" spans="1:48" s="1" customFormat="1" ht="31.5" customHeight="1" x14ac:dyDescent="0.25">
      <c r="A13" s="287" t="s">
        <v>6</v>
      </c>
      <c r="B13" s="288"/>
      <c r="C13" s="288"/>
      <c r="D13" s="288"/>
      <c r="E13" s="288"/>
      <c r="F13" s="288"/>
      <c r="G13" s="288"/>
      <c r="H13" s="288"/>
      <c r="I13" s="288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19"/>
      <c r="X13" s="300"/>
      <c r="Y13" s="301"/>
      <c r="Z13" s="301"/>
      <c r="AA13" s="301"/>
      <c r="AB13" s="301"/>
      <c r="AC13" s="301"/>
      <c r="AD13" s="301"/>
      <c r="AE13" s="301"/>
      <c r="AF13" s="301"/>
      <c r="AG13" s="302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</row>
    <row r="14" spans="1:48" s="1" customFormat="1" ht="6.75" customHeight="1" x14ac:dyDescent="0.25">
      <c r="A14" s="43"/>
      <c r="B14" s="40"/>
      <c r="C14" s="40"/>
      <c r="D14" s="40"/>
      <c r="E14" s="40"/>
      <c r="F14" s="40"/>
      <c r="G14" s="40"/>
      <c r="H14" s="40"/>
      <c r="I14" s="40"/>
      <c r="J14" s="268" t="s">
        <v>53</v>
      </c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19"/>
      <c r="X14" s="300"/>
      <c r="Y14" s="301"/>
      <c r="Z14" s="301"/>
      <c r="AA14" s="301"/>
      <c r="AB14" s="301"/>
      <c r="AC14" s="301"/>
      <c r="AD14" s="301"/>
      <c r="AE14" s="301"/>
      <c r="AF14" s="301"/>
      <c r="AG14" s="302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12"/>
    </row>
    <row r="15" spans="1:48" s="1" customFormat="1" ht="11.25" customHeight="1" x14ac:dyDescent="0.25">
      <c r="A15" s="20"/>
      <c r="B15" s="3"/>
      <c r="C15" s="3"/>
      <c r="D15" s="3"/>
      <c r="E15" s="3"/>
      <c r="F15" s="3"/>
      <c r="G15" s="3"/>
      <c r="H15" s="3"/>
      <c r="I15" s="11"/>
      <c r="J15" s="269" t="s">
        <v>7</v>
      </c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56"/>
      <c r="X15" s="300"/>
      <c r="Y15" s="301"/>
      <c r="Z15" s="301"/>
      <c r="AA15" s="301"/>
      <c r="AB15" s="301"/>
      <c r="AC15" s="301"/>
      <c r="AD15" s="301"/>
      <c r="AE15" s="301"/>
      <c r="AF15" s="301"/>
      <c r="AG15" s="302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2"/>
    </row>
    <row r="16" spans="1:48" s="1" customFormat="1" ht="21.75" customHeight="1" x14ac:dyDescent="0.25">
      <c r="A16" s="247" t="s">
        <v>8</v>
      </c>
      <c r="B16" s="248"/>
      <c r="C16" s="248"/>
      <c r="D16" s="248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19"/>
      <c r="X16" s="300"/>
      <c r="Y16" s="301"/>
      <c r="Z16" s="301"/>
      <c r="AA16" s="301"/>
      <c r="AB16" s="301"/>
      <c r="AC16" s="301"/>
      <c r="AD16" s="301"/>
      <c r="AE16" s="301"/>
      <c r="AF16" s="301"/>
      <c r="AG16" s="302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2"/>
    </row>
    <row r="17" spans="1:54" s="1" customFormat="1" ht="7.5" customHeight="1" x14ac:dyDescent="0.25">
      <c r="A17" s="20"/>
      <c r="B17" s="3"/>
      <c r="C17" s="3"/>
      <c r="D17" s="3"/>
      <c r="E17" s="270" t="s">
        <v>54</v>
      </c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12"/>
      <c r="X17" s="303"/>
      <c r="Y17" s="304"/>
      <c r="Z17" s="304"/>
      <c r="AA17" s="304"/>
      <c r="AB17" s="304"/>
      <c r="AC17" s="304"/>
      <c r="AD17" s="304"/>
      <c r="AE17" s="304"/>
      <c r="AF17" s="304"/>
      <c r="AG17" s="305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9"/>
    </row>
    <row r="18" spans="1:54" s="1" customFormat="1" ht="30" customHeight="1" x14ac:dyDescent="0.25">
      <c r="A18" s="271" t="s">
        <v>108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67"/>
      <c r="AG18" s="68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7"/>
    </row>
    <row r="19" spans="1:54" s="1" customFormat="1" ht="7.5" customHeight="1" x14ac:dyDescent="0.25">
      <c r="A19" s="273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13" t="s">
        <v>111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 t="s">
        <v>136</v>
      </c>
      <c r="Z19" s="13"/>
      <c r="AA19" s="13"/>
      <c r="AB19" s="13"/>
      <c r="AC19" s="13"/>
      <c r="AD19" s="13"/>
      <c r="AE19" s="13"/>
      <c r="AF19" s="13"/>
      <c r="AG19" s="3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9"/>
    </row>
    <row r="20" spans="1:54" s="1" customFormat="1" ht="11.25" customHeight="1" x14ac:dyDescent="0.25">
      <c r="A20" s="275" t="s">
        <v>32</v>
      </c>
      <c r="B20" s="275"/>
      <c r="C20" s="275"/>
      <c r="D20" s="275"/>
      <c r="E20" s="275"/>
      <c r="F20" s="275"/>
      <c r="G20" s="275"/>
      <c r="H20" s="39"/>
      <c r="I20" s="10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0"/>
      <c r="U20" s="10"/>
      <c r="V20" s="10"/>
      <c r="W20" s="10"/>
      <c r="X20" s="10"/>
      <c r="Y20" s="148"/>
      <c r="Z20" s="148"/>
      <c r="AA20" s="148"/>
      <c r="AB20" s="148"/>
      <c r="AC20" s="148"/>
      <c r="AD20" s="148"/>
      <c r="AE20" s="148"/>
      <c r="AF20" s="148"/>
      <c r="AG20" s="7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7"/>
    </row>
    <row r="21" spans="1:54" s="1" customFormat="1" ht="17.25" customHeight="1" x14ac:dyDescent="0.25">
      <c r="A21" s="276"/>
      <c r="B21" s="276"/>
      <c r="C21" s="276"/>
      <c r="D21" s="276"/>
      <c r="E21" s="276"/>
      <c r="F21" s="276"/>
      <c r="G21" s="276"/>
      <c r="H21" s="313" t="s">
        <v>27</v>
      </c>
      <c r="I21" s="69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11"/>
      <c r="U21" s="390" t="s">
        <v>31</v>
      </c>
      <c r="V21" s="390"/>
      <c r="W21" s="390"/>
      <c r="X21" s="390"/>
      <c r="Y21" s="270"/>
      <c r="Z21" s="270"/>
      <c r="AA21" s="270"/>
      <c r="AB21" s="270"/>
      <c r="AC21" s="270"/>
      <c r="AD21" s="270"/>
      <c r="AE21" s="270"/>
      <c r="AF21" s="270"/>
      <c r="AG21" s="12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2"/>
    </row>
    <row r="22" spans="1:54" s="1" customFormat="1" ht="5.25" customHeight="1" x14ac:dyDescent="0.25">
      <c r="A22" s="276"/>
      <c r="B22" s="276"/>
      <c r="C22" s="276"/>
      <c r="D22" s="276"/>
      <c r="E22" s="276"/>
      <c r="F22" s="276"/>
      <c r="G22" s="276"/>
      <c r="H22" s="313"/>
      <c r="I22" s="268" t="s">
        <v>28</v>
      </c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11"/>
      <c r="U22" s="390"/>
      <c r="V22" s="390"/>
      <c r="W22" s="390"/>
      <c r="X22" s="390"/>
      <c r="Y22" s="268" t="s">
        <v>28</v>
      </c>
      <c r="Z22" s="268"/>
      <c r="AA22" s="268"/>
      <c r="AB22" s="268"/>
      <c r="AC22" s="268"/>
      <c r="AD22" s="268"/>
      <c r="AE22" s="268"/>
      <c r="AF22" s="268"/>
      <c r="AG22" s="12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2"/>
    </row>
    <row r="23" spans="1:54" s="1" customFormat="1" ht="18" customHeight="1" x14ac:dyDescent="0.25">
      <c r="A23" s="276"/>
      <c r="B23" s="276"/>
      <c r="C23" s="276"/>
      <c r="D23" s="276"/>
      <c r="E23" s="276"/>
      <c r="F23" s="276"/>
      <c r="G23" s="276"/>
      <c r="H23" s="314" t="s">
        <v>29</v>
      </c>
      <c r="I23" s="315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17"/>
      <c r="U23" s="390" t="s">
        <v>30</v>
      </c>
      <c r="V23" s="390"/>
      <c r="W23" s="390"/>
      <c r="X23" s="390"/>
      <c r="Y23" s="312"/>
      <c r="Z23" s="312"/>
      <c r="AA23" s="312"/>
      <c r="AB23" s="312"/>
      <c r="AC23" s="312"/>
      <c r="AD23" s="312"/>
      <c r="AE23" s="312"/>
      <c r="AF23" s="312"/>
      <c r="AG23" s="12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2"/>
    </row>
    <row r="24" spans="1:54" s="1" customFormat="1" ht="6" customHeight="1" x14ac:dyDescent="0.25">
      <c r="A24" s="276"/>
      <c r="B24" s="276"/>
      <c r="C24" s="276"/>
      <c r="D24" s="276"/>
      <c r="E24" s="276"/>
      <c r="F24" s="276"/>
      <c r="G24" s="276"/>
      <c r="H24" s="318"/>
      <c r="I24" s="319"/>
      <c r="J24" s="316" t="s">
        <v>146</v>
      </c>
      <c r="K24" s="316"/>
      <c r="L24" s="316"/>
      <c r="M24" s="316"/>
      <c r="N24" s="316"/>
      <c r="O24" s="316"/>
      <c r="P24" s="316"/>
      <c r="Q24" s="316"/>
      <c r="R24" s="316"/>
      <c r="S24" s="316"/>
      <c r="T24" s="13"/>
      <c r="U24" s="391"/>
      <c r="V24" s="391"/>
      <c r="W24" s="391"/>
      <c r="X24" s="391"/>
      <c r="Y24" s="317" t="s">
        <v>28</v>
      </c>
      <c r="Z24" s="317"/>
      <c r="AA24" s="317"/>
      <c r="AB24" s="317"/>
      <c r="AC24" s="317"/>
      <c r="AD24" s="317"/>
      <c r="AE24" s="317"/>
      <c r="AF24" s="317"/>
      <c r="AG24" s="9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9"/>
    </row>
    <row r="25" spans="1:54" s="1" customFormat="1" ht="6.75" customHeight="1" x14ac:dyDescent="0.25">
      <c r="A25" s="280" t="s">
        <v>33</v>
      </c>
      <c r="B25" s="280"/>
      <c r="C25" s="280"/>
      <c r="D25" s="280"/>
      <c r="E25" s="280"/>
      <c r="F25" s="280"/>
      <c r="G25" s="280"/>
      <c r="H25" s="39"/>
      <c r="I25" s="10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0"/>
      <c r="U25" s="10"/>
      <c r="V25" s="10"/>
      <c r="W25" s="10"/>
      <c r="X25" s="10"/>
      <c r="Y25" s="148"/>
      <c r="Z25" s="148"/>
      <c r="AA25" s="148"/>
      <c r="AB25" s="148"/>
      <c r="AC25" s="148"/>
      <c r="AD25" s="148"/>
      <c r="AE25" s="148"/>
      <c r="AF25" s="148"/>
      <c r="AG25" s="7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7"/>
    </row>
    <row r="26" spans="1:54" s="1" customFormat="1" ht="16.5" customHeight="1" x14ac:dyDescent="0.25">
      <c r="A26" s="280"/>
      <c r="B26" s="280"/>
      <c r="C26" s="280"/>
      <c r="D26" s="280"/>
      <c r="E26" s="280"/>
      <c r="F26" s="280"/>
      <c r="G26" s="280"/>
      <c r="H26" s="313" t="s">
        <v>27</v>
      </c>
      <c r="I26" s="69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11"/>
      <c r="U26" s="390" t="s">
        <v>31</v>
      </c>
      <c r="V26" s="390"/>
      <c r="W26" s="390"/>
      <c r="X26" s="390"/>
      <c r="Y26" s="270"/>
      <c r="Z26" s="270"/>
      <c r="AA26" s="270"/>
      <c r="AB26" s="270"/>
      <c r="AC26" s="270"/>
      <c r="AD26" s="270"/>
      <c r="AE26" s="270"/>
      <c r="AF26" s="270"/>
      <c r="AG26" s="12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2"/>
      <c r="AY26" s="3"/>
      <c r="AZ26" s="3"/>
      <c r="BA26" s="3"/>
      <c r="BB26" s="3"/>
    </row>
    <row r="27" spans="1:54" s="1" customFormat="1" ht="5.25" customHeight="1" x14ac:dyDescent="0.25">
      <c r="A27" s="280"/>
      <c r="B27" s="280"/>
      <c r="C27" s="280"/>
      <c r="D27" s="280"/>
      <c r="E27" s="280"/>
      <c r="F27" s="280"/>
      <c r="G27" s="280"/>
      <c r="H27" s="313"/>
      <c r="I27" s="268" t="s">
        <v>28</v>
      </c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11"/>
      <c r="U27" s="390"/>
      <c r="V27" s="390"/>
      <c r="W27" s="390"/>
      <c r="X27" s="390"/>
      <c r="Y27" s="268" t="s">
        <v>28</v>
      </c>
      <c r="Z27" s="268"/>
      <c r="AA27" s="268"/>
      <c r="AB27" s="268"/>
      <c r="AC27" s="268"/>
      <c r="AD27" s="268"/>
      <c r="AE27" s="268"/>
      <c r="AF27" s="268"/>
      <c r="AG27" s="12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2"/>
      <c r="AY27" s="3"/>
      <c r="AZ27" s="3"/>
      <c r="BA27" s="3"/>
      <c r="BB27" s="3"/>
    </row>
    <row r="28" spans="1:54" s="1" customFormat="1" ht="16.5" customHeight="1" x14ac:dyDescent="0.25">
      <c r="A28" s="280"/>
      <c r="B28" s="280"/>
      <c r="C28" s="280"/>
      <c r="D28" s="280"/>
      <c r="E28" s="280"/>
      <c r="F28" s="280"/>
      <c r="G28" s="280"/>
      <c r="H28" s="314" t="s">
        <v>29</v>
      </c>
      <c r="I28" s="315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17"/>
      <c r="U28" s="390" t="s">
        <v>30</v>
      </c>
      <c r="V28" s="390"/>
      <c r="W28" s="390"/>
      <c r="X28" s="390"/>
      <c r="Y28" s="312"/>
      <c r="Z28" s="312"/>
      <c r="AA28" s="312"/>
      <c r="AB28" s="312"/>
      <c r="AC28" s="312"/>
      <c r="AD28" s="312"/>
      <c r="AE28" s="312"/>
      <c r="AF28" s="312"/>
      <c r="AG28" s="12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2"/>
    </row>
    <row r="29" spans="1:54" s="1" customFormat="1" ht="6" customHeight="1" x14ac:dyDescent="0.25">
      <c r="A29" s="280"/>
      <c r="B29" s="280"/>
      <c r="C29" s="280"/>
      <c r="D29" s="280"/>
      <c r="E29" s="280"/>
      <c r="F29" s="280"/>
      <c r="G29" s="280"/>
      <c r="H29" s="314"/>
      <c r="I29" s="315"/>
      <c r="J29" s="248" t="s">
        <v>28</v>
      </c>
      <c r="K29" s="248"/>
      <c r="L29" s="248"/>
      <c r="M29" s="248"/>
      <c r="N29" s="248"/>
      <c r="O29" s="248"/>
      <c r="P29" s="248"/>
      <c r="Q29" s="248"/>
      <c r="R29" s="248"/>
      <c r="S29" s="248"/>
      <c r="T29" s="11"/>
      <c r="U29" s="390"/>
      <c r="V29" s="390"/>
      <c r="W29" s="390"/>
      <c r="X29" s="390"/>
      <c r="Y29" s="268" t="s">
        <v>28</v>
      </c>
      <c r="Z29" s="268"/>
      <c r="AA29" s="268"/>
      <c r="AB29" s="268"/>
      <c r="AC29" s="268"/>
      <c r="AD29" s="268"/>
      <c r="AE29" s="268"/>
      <c r="AF29" s="268"/>
      <c r="AG29" s="12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2"/>
    </row>
    <row r="30" spans="1:54" s="1" customFormat="1" ht="7.5" customHeight="1" x14ac:dyDescent="0.25">
      <c r="A30" s="276" t="s">
        <v>36</v>
      </c>
      <c r="B30" s="276"/>
      <c r="C30" s="276"/>
      <c r="D30" s="276"/>
      <c r="E30" s="276"/>
      <c r="F30" s="276"/>
      <c r="G30" s="323"/>
      <c r="H30" s="324" t="s">
        <v>116</v>
      </c>
      <c r="I30" s="325"/>
      <c r="J30" s="325"/>
      <c r="K30" s="325"/>
      <c r="L30" s="325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10"/>
      <c r="X30" s="10"/>
      <c r="Y30" s="10"/>
      <c r="Z30" s="10"/>
      <c r="AA30" s="79"/>
      <c r="AB30" s="79"/>
      <c r="AC30" s="79"/>
      <c r="AD30" s="79"/>
      <c r="AE30" s="79"/>
      <c r="AF30" s="79"/>
      <c r="AG30" s="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7"/>
    </row>
    <row r="31" spans="1:54" s="1" customFormat="1" ht="14.25" customHeight="1" x14ac:dyDescent="0.25">
      <c r="A31" s="276"/>
      <c r="B31" s="276"/>
      <c r="C31" s="276"/>
      <c r="D31" s="276"/>
      <c r="E31" s="276"/>
      <c r="F31" s="276"/>
      <c r="G31" s="323"/>
      <c r="H31" s="314"/>
      <c r="I31" s="315"/>
      <c r="J31" s="315"/>
      <c r="K31" s="315"/>
      <c r="L31" s="315"/>
      <c r="M31" s="14"/>
      <c r="N31" s="78"/>
      <c r="O31" s="78"/>
      <c r="P31" s="11"/>
      <c r="Q31" s="78"/>
      <c r="R31" s="78"/>
      <c r="S31" s="78"/>
      <c r="T31" s="78"/>
      <c r="U31" s="78"/>
      <c r="V31" s="78"/>
      <c r="W31" s="78"/>
      <c r="X31" s="269" t="s">
        <v>131</v>
      </c>
      <c r="Y31" s="269"/>
      <c r="Z31" s="11"/>
      <c r="AA31" s="57"/>
      <c r="AB31" s="57"/>
      <c r="AC31" s="57"/>
      <c r="AD31" s="3">
        <v>1</v>
      </c>
      <c r="AE31" s="77"/>
      <c r="AF31" s="77"/>
      <c r="AG31" s="12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2"/>
    </row>
    <row r="32" spans="1:54" s="1" customFormat="1" ht="2.25" customHeight="1" x14ac:dyDescent="0.25">
      <c r="A32" s="276"/>
      <c r="B32" s="276"/>
      <c r="C32" s="276"/>
      <c r="D32" s="276"/>
      <c r="E32" s="276"/>
      <c r="F32" s="276"/>
      <c r="G32" s="323"/>
      <c r="H32" s="314"/>
      <c r="I32" s="315"/>
      <c r="J32" s="315"/>
      <c r="K32" s="315"/>
      <c r="L32" s="315"/>
      <c r="M32" s="77"/>
      <c r="N32" s="77" t="s">
        <v>34</v>
      </c>
      <c r="O32" s="77" t="s">
        <v>34</v>
      </c>
      <c r="P32" s="77"/>
      <c r="Q32" s="78" t="s">
        <v>34</v>
      </c>
      <c r="R32" s="78" t="s">
        <v>34</v>
      </c>
      <c r="S32" s="78" t="s">
        <v>34</v>
      </c>
      <c r="T32" s="78" t="s">
        <v>34</v>
      </c>
      <c r="U32" s="78" t="s">
        <v>34</v>
      </c>
      <c r="V32" s="78" t="s">
        <v>34</v>
      </c>
      <c r="W32" s="78" t="s">
        <v>34</v>
      </c>
      <c r="X32" s="269"/>
      <c r="Y32" s="269"/>
      <c r="Z32" s="77"/>
      <c r="AA32" s="11" t="s">
        <v>34</v>
      </c>
      <c r="AB32" s="11" t="s">
        <v>35</v>
      </c>
      <c r="AC32" s="11" t="s">
        <v>35</v>
      </c>
      <c r="AD32" s="77"/>
      <c r="AE32" s="77"/>
      <c r="AF32" s="77"/>
      <c r="AG32" s="12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2"/>
    </row>
    <row r="33" spans="1:48" s="1" customFormat="1" ht="3" customHeight="1" x14ac:dyDescent="0.25">
      <c r="A33" s="276"/>
      <c r="B33" s="276"/>
      <c r="C33" s="276"/>
      <c r="D33" s="276"/>
      <c r="E33" s="276"/>
      <c r="F33" s="276"/>
      <c r="G33" s="323"/>
      <c r="H33" s="318"/>
      <c r="I33" s="319"/>
      <c r="J33" s="319"/>
      <c r="K33" s="319"/>
      <c r="L33" s="319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389"/>
      <c r="Y33" s="389"/>
      <c r="Z33" s="8"/>
      <c r="AA33" s="80"/>
      <c r="AB33" s="80"/>
      <c r="AC33" s="80"/>
      <c r="AD33" s="80"/>
      <c r="AE33" s="80"/>
      <c r="AF33" s="80"/>
      <c r="AG33" s="9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"/>
    </row>
    <row r="34" spans="1:48" s="1" customFormat="1" ht="6" customHeight="1" x14ac:dyDescent="0.25">
      <c r="A34" s="326" t="s">
        <v>105</v>
      </c>
      <c r="B34" s="327"/>
      <c r="C34" s="327"/>
      <c r="D34" s="327"/>
      <c r="E34" s="327"/>
      <c r="F34" s="327"/>
      <c r="G34" s="328"/>
      <c r="H34" s="314" t="s">
        <v>37</v>
      </c>
      <c r="I34" s="315"/>
      <c r="J34" s="315"/>
      <c r="K34" s="315"/>
      <c r="L34" s="315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2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2"/>
    </row>
    <row r="35" spans="1:48" s="1" customFormat="1" ht="15.75" customHeight="1" x14ac:dyDescent="0.25">
      <c r="A35" s="329"/>
      <c r="B35" s="330"/>
      <c r="C35" s="330"/>
      <c r="D35" s="330"/>
      <c r="E35" s="330"/>
      <c r="F35" s="330"/>
      <c r="G35" s="331"/>
      <c r="H35" s="314"/>
      <c r="I35" s="315"/>
      <c r="J35" s="315"/>
      <c r="K35" s="315"/>
      <c r="L35" s="315"/>
      <c r="M35" s="14"/>
      <c r="N35" s="42"/>
      <c r="O35" s="42"/>
      <c r="P35" s="11"/>
      <c r="Q35" s="42"/>
      <c r="R35" s="42"/>
      <c r="S35" s="42"/>
      <c r="T35" s="78"/>
      <c r="U35" s="42"/>
      <c r="V35" s="42"/>
      <c r="W35" s="42"/>
      <c r="X35" s="269" t="s">
        <v>131</v>
      </c>
      <c r="Y35" s="269"/>
      <c r="Z35" s="11"/>
      <c r="AA35" s="57"/>
      <c r="AB35" s="57"/>
      <c r="AC35" s="57"/>
      <c r="AD35" s="3">
        <v>1</v>
      </c>
      <c r="AE35" s="40"/>
      <c r="AF35" s="40"/>
      <c r="AG35" s="12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2"/>
    </row>
    <row r="36" spans="1:48" s="1" customFormat="1" ht="3.75" customHeight="1" x14ac:dyDescent="0.25">
      <c r="A36" s="329"/>
      <c r="B36" s="330"/>
      <c r="C36" s="330"/>
      <c r="D36" s="330"/>
      <c r="E36" s="330"/>
      <c r="F36" s="330"/>
      <c r="G36" s="331"/>
      <c r="H36" s="314"/>
      <c r="I36" s="315"/>
      <c r="J36" s="315"/>
      <c r="K36" s="315"/>
      <c r="L36" s="315"/>
      <c r="M36" s="40"/>
      <c r="N36" s="40" t="s">
        <v>34</v>
      </c>
      <c r="O36" s="40" t="s">
        <v>34</v>
      </c>
      <c r="P36" s="40"/>
      <c r="Q36" s="42" t="s">
        <v>34</v>
      </c>
      <c r="R36" s="42" t="s">
        <v>34</v>
      </c>
      <c r="S36" s="42" t="s">
        <v>34</v>
      </c>
      <c r="T36" s="78" t="s">
        <v>34</v>
      </c>
      <c r="U36" s="42" t="s">
        <v>34</v>
      </c>
      <c r="V36" s="42" t="s">
        <v>34</v>
      </c>
      <c r="W36" s="42" t="s">
        <v>34</v>
      </c>
      <c r="X36" s="269"/>
      <c r="Y36" s="269"/>
      <c r="Z36" s="40"/>
      <c r="AA36" s="11" t="s">
        <v>34</v>
      </c>
      <c r="AB36" s="11" t="s">
        <v>35</v>
      </c>
      <c r="AC36" s="11" t="s">
        <v>35</v>
      </c>
      <c r="AD36" s="40"/>
      <c r="AE36" s="40"/>
      <c r="AF36" s="40"/>
      <c r="AG36" s="12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2"/>
    </row>
    <row r="37" spans="1:48" s="1" customFormat="1" ht="2.25" customHeight="1" x14ac:dyDescent="0.25">
      <c r="A37" s="332"/>
      <c r="B37" s="333"/>
      <c r="C37" s="333"/>
      <c r="D37" s="333"/>
      <c r="E37" s="333"/>
      <c r="F37" s="333"/>
      <c r="G37" s="334"/>
      <c r="H37" s="318"/>
      <c r="I37" s="319"/>
      <c r="J37" s="319"/>
      <c r="K37" s="319"/>
      <c r="L37" s="319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8"/>
      <c r="Y37" s="8"/>
      <c r="Z37" s="8"/>
      <c r="AA37" s="41"/>
      <c r="AB37" s="41"/>
      <c r="AC37" s="41"/>
      <c r="AD37" s="41"/>
      <c r="AE37" s="41"/>
      <c r="AF37" s="41"/>
      <c r="AG37" s="9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9"/>
    </row>
    <row r="38" spans="1:48" s="1" customFormat="1" ht="21.75" customHeight="1" x14ac:dyDescent="0.3">
      <c r="A38" s="335" t="s">
        <v>117</v>
      </c>
      <c r="B38" s="336"/>
      <c r="C38" s="336"/>
      <c r="D38" s="336"/>
      <c r="E38" s="336"/>
      <c r="F38" s="336"/>
      <c r="G38" s="337"/>
      <c r="H38" s="341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3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7"/>
    </row>
    <row r="39" spans="1:48" s="1" customFormat="1" ht="7.5" customHeight="1" x14ac:dyDescent="0.25">
      <c r="A39" s="338"/>
      <c r="B39" s="339"/>
      <c r="C39" s="339"/>
      <c r="D39" s="339"/>
      <c r="E39" s="339"/>
      <c r="F39" s="339"/>
      <c r="G39" s="340"/>
      <c r="H39" s="344" t="s">
        <v>118</v>
      </c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6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9"/>
    </row>
    <row r="40" spans="1:48" s="1" customFormat="1" ht="29.25" customHeight="1" x14ac:dyDescent="0.25">
      <c r="A40" s="347" t="s">
        <v>106</v>
      </c>
      <c r="B40" s="348"/>
      <c r="C40" s="348"/>
      <c r="D40" s="348"/>
      <c r="E40" s="348"/>
      <c r="F40" s="348"/>
      <c r="G40" s="349"/>
      <c r="H40" s="353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5"/>
      <c r="V40" s="356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8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7"/>
    </row>
    <row r="41" spans="1:48" s="1" customFormat="1" ht="6.75" customHeight="1" x14ac:dyDescent="0.25">
      <c r="A41" s="350"/>
      <c r="B41" s="351"/>
      <c r="C41" s="351"/>
      <c r="D41" s="351"/>
      <c r="E41" s="351"/>
      <c r="F41" s="351"/>
      <c r="G41" s="352"/>
      <c r="H41" s="296" t="s">
        <v>82</v>
      </c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97"/>
      <c r="V41" s="296" t="s">
        <v>83</v>
      </c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97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2"/>
    </row>
    <row r="42" spans="1:48" s="1" customFormat="1" ht="9.75" customHeight="1" x14ac:dyDescent="0.25">
      <c r="A42" s="350"/>
      <c r="B42" s="351"/>
      <c r="C42" s="351"/>
      <c r="D42" s="351"/>
      <c r="E42" s="351"/>
      <c r="F42" s="351"/>
      <c r="G42" s="352"/>
      <c r="H42" s="359" t="s">
        <v>38</v>
      </c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1"/>
      <c r="V42" s="359" t="s">
        <v>39</v>
      </c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1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9"/>
    </row>
    <row r="43" spans="1:48" s="1" customFormat="1" ht="15" customHeight="1" x14ac:dyDescent="0.25">
      <c r="A43" s="326" t="s">
        <v>40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8"/>
      <c r="V43" s="362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36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2"/>
    </row>
    <row r="44" spans="1:48" s="1" customFormat="1" ht="11.25" customHeight="1" x14ac:dyDescent="0.25">
      <c r="A44" s="332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4"/>
      <c r="V44" s="364" t="s">
        <v>109</v>
      </c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6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9"/>
    </row>
    <row r="45" spans="1:48" s="1" customFormat="1" ht="6" customHeight="1" x14ac:dyDescent="0.25">
      <c r="B45" s="3"/>
      <c r="I45" s="3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Y45" s="46"/>
      <c r="Z45" s="46"/>
      <c r="AA45" s="46"/>
      <c r="AB45" s="46"/>
      <c r="AC45" s="46"/>
      <c r="AD45" s="46"/>
      <c r="AE45" s="46"/>
      <c r="AF45" s="46"/>
    </row>
    <row r="46" spans="1:48" s="1" customFormat="1" ht="15.75" customHeight="1" x14ac:dyDescent="0.25">
      <c r="A46" s="367" t="s">
        <v>41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9"/>
      <c r="Y46" s="46"/>
      <c r="Z46" s="46"/>
      <c r="AA46" s="46"/>
      <c r="AB46" s="46"/>
      <c r="AC46" s="46"/>
      <c r="AD46" s="46"/>
      <c r="AE46" s="46"/>
      <c r="AF46" s="46"/>
    </row>
    <row r="47" spans="1:48" s="1" customFormat="1" ht="5.25" customHeight="1" x14ac:dyDescent="0.25">
      <c r="A47" s="370" t="s">
        <v>130</v>
      </c>
      <c r="B47" s="371"/>
      <c r="C47" s="371"/>
      <c r="D47" s="371"/>
      <c r="E47" s="371"/>
      <c r="F47" s="371"/>
      <c r="G47" s="293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5"/>
      <c r="Y47" s="46"/>
      <c r="Z47" s="46"/>
      <c r="AA47" s="46"/>
      <c r="AB47" s="46"/>
      <c r="AC47" s="46"/>
      <c r="AD47" s="46"/>
      <c r="AE47" s="46"/>
      <c r="AF47" s="46"/>
    </row>
    <row r="48" spans="1:48" s="1" customFormat="1" ht="10.5" customHeight="1" x14ac:dyDescent="0.25">
      <c r="A48" s="370"/>
      <c r="B48" s="371"/>
      <c r="C48" s="371"/>
      <c r="D48" s="371"/>
      <c r="E48" s="371"/>
      <c r="F48" s="371"/>
      <c r="G48" s="296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97"/>
      <c r="Y48" s="46"/>
      <c r="Z48" s="46"/>
      <c r="AA48" s="46"/>
      <c r="AB48" s="46"/>
      <c r="AC48" s="46"/>
      <c r="AD48" s="46"/>
      <c r="AE48" s="46"/>
      <c r="AF48" s="46"/>
    </row>
    <row r="49" spans="1:33" s="1" customFormat="1" ht="3" customHeight="1" x14ac:dyDescent="0.25">
      <c r="A49" s="372"/>
      <c r="B49" s="373"/>
      <c r="C49" s="373"/>
      <c r="D49" s="373"/>
      <c r="E49" s="373"/>
      <c r="F49" s="373"/>
      <c r="G49" s="374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75"/>
      <c r="Y49" s="46"/>
      <c r="Z49" s="46"/>
      <c r="AA49" s="46"/>
      <c r="AB49" s="46"/>
      <c r="AC49" s="46"/>
      <c r="AD49" s="46"/>
      <c r="AE49" s="46"/>
      <c r="AF49" s="46"/>
    </row>
    <row r="50" spans="1:33" s="1" customFormat="1" ht="6.75" customHeight="1" x14ac:dyDescent="0.25">
      <c r="I50" s="3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Y50" s="46"/>
      <c r="Z50" s="46"/>
      <c r="AA50" s="46"/>
      <c r="AB50" s="46"/>
      <c r="AC50" s="46"/>
      <c r="AD50" s="46"/>
      <c r="AE50" s="46"/>
      <c r="AF50" s="46"/>
    </row>
    <row r="51" spans="1:33" s="1" customFormat="1" ht="24" customHeight="1" x14ac:dyDescent="0.25">
      <c r="B51" s="320" t="s">
        <v>42</v>
      </c>
      <c r="C51" s="320"/>
      <c r="D51" s="321" t="s">
        <v>104</v>
      </c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</row>
    <row r="52" spans="1:33" s="1" customFormat="1" ht="15" customHeight="1" x14ac:dyDescent="0.25">
      <c r="B52" s="92" t="s">
        <v>43</v>
      </c>
      <c r="C52" s="92"/>
      <c r="D52" s="322" t="s">
        <v>45</v>
      </c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</row>
    <row r="53" spans="1:33" s="1" customFormat="1" ht="22.5" customHeight="1" x14ac:dyDescent="0.25">
      <c r="B53" s="92" t="s">
        <v>44</v>
      </c>
      <c r="C53" s="92"/>
      <c r="D53" s="392" t="s">
        <v>46</v>
      </c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</row>
    <row r="54" spans="1:33" s="1" customFormat="1" ht="45.75" customHeight="1" x14ac:dyDescent="0.25">
      <c r="C54" s="249" t="s">
        <v>152</v>
      </c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</row>
    <row r="55" spans="1:33" s="1" customFormat="1" ht="1.5" customHeight="1" x14ac:dyDescent="0.25">
      <c r="G55" s="3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W55" s="46"/>
      <c r="X55" s="46"/>
      <c r="Y55" s="46"/>
      <c r="Z55" s="46"/>
      <c r="AA55" s="46"/>
      <c r="AB55" s="46"/>
      <c r="AC55" s="46"/>
      <c r="AD55" s="40"/>
    </row>
    <row r="56" spans="1:33" s="1" customFormat="1" ht="5.25" customHeight="1" x14ac:dyDescent="0.25">
      <c r="C56" s="18"/>
      <c r="D56" s="10"/>
      <c r="E56" s="10"/>
      <c r="F56" s="10"/>
      <c r="G56" s="1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10"/>
      <c r="T56" s="10"/>
      <c r="U56" s="10"/>
      <c r="V56" s="10"/>
      <c r="W56" s="44"/>
      <c r="X56" s="44"/>
      <c r="Y56" s="250"/>
      <c r="Z56" s="251"/>
      <c r="AA56" s="251"/>
      <c r="AB56" s="251"/>
      <c r="AC56" s="95" t="s">
        <v>10</v>
      </c>
      <c r="AD56" s="40"/>
    </row>
    <row r="57" spans="1:33" s="1" customFormat="1" ht="12" customHeight="1" x14ac:dyDescent="0.25">
      <c r="C57" s="240" t="s">
        <v>50</v>
      </c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2"/>
      <c r="Y57" s="256"/>
      <c r="Z57" s="257"/>
      <c r="AA57" s="257"/>
      <c r="AB57" s="257"/>
      <c r="AC57" s="96"/>
      <c r="AD57" s="40"/>
    </row>
    <row r="58" spans="1:33" s="1" customFormat="1" ht="4.5" customHeight="1" x14ac:dyDescent="0.25">
      <c r="C58" s="47"/>
      <c r="D58" s="8"/>
      <c r="E58" s="8"/>
      <c r="F58" s="8"/>
      <c r="G58" s="8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8"/>
      <c r="T58" s="8"/>
      <c r="U58" s="8"/>
      <c r="V58" s="8"/>
      <c r="W58" s="41"/>
      <c r="X58" s="41"/>
      <c r="Y58" s="253"/>
      <c r="Z58" s="254"/>
      <c r="AA58" s="254"/>
      <c r="AB58" s="254"/>
      <c r="AC58" s="97"/>
      <c r="AD58" s="40"/>
    </row>
    <row r="59" spans="1:33" s="1" customFormat="1" ht="3.75" customHeight="1" x14ac:dyDescent="0.25">
      <c r="C59" s="306" t="s">
        <v>119</v>
      </c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8"/>
      <c r="Y59" s="250"/>
      <c r="Z59" s="251"/>
      <c r="AA59" s="251"/>
      <c r="AB59" s="251"/>
      <c r="AC59" s="252"/>
      <c r="AD59" s="40"/>
    </row>
    <row r="60" spans="1:33" s="1" customFormat="1" ht="39.75" customHeight="1" x14ac:dyDescent="0.25">
      <c r="C60" s="309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1"/>
      <c r="Y60" s="253"/>
      <c r="Z60" s="254"/>
      <c r="AA60" s="254"/>
      <c r="AB60" s="254"/>
      <c r="AC60" s="255"/>
      <c r="AD60" s="40"/>
    </row>
    <row r="61" spans="1:33" s="1" customFormat="1" ht="8.25" customHeight="1" x14ac:dyDescent="0.25"/>
    <row r="62" spans="1:33" s="1" customFormat="1" ht="17.25" customHeight="1" x14ac:dyDescent="0.25">
      <c r="C62" s="227" t="s">
        <v>16</v>
      </c>
      <c r="D62" s="227"/>
      <c r="E62" s="227"/>
      <c r="F62" s="227"/>
      <c r="G62" s="190" t="s">
        <v>13</v>
      </c>
      <c r="H62" s="258" t="s">
        <v>115</v>
      </c>
      <c r="I62" s="259"/>
      <c r="J62" s="259"/>
      <c r="K62" s="259"/>
      <c r="L62" s="259"/>
      <c r="M62" s="259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9"/>
      <c r="Z62" s="179" t="s">
        <v>12</v>
      </c>
      <c r="AA62" s="177"/>
      <c r="AB62" s="177"/>
      <c r="AC62" s="178"/>
      <c r="AG62" s="3"/>
    </row>
    <row r="63" spans="1:33" s="1" customFormat="1" ht="16.5" customHeight="1" x14ac:dyDescent="0.25">
      <c r="C63" s="227"/>
      <c r="D63" s="227"/>
      <c r="E63" s="227"/>
      <c r="F63" s="227"/>
      <c r="G63" s="191"/>
      <c r="H63" s="207" t="s">
        <v>15</v>
      </c>
      <c r="I63" s="208"/>
      <c r="J63" s="208"/>
      <c r="K63" s="208"/>
      <c r="L63" s="208"/>
      <c r="M63" s="208"/>
      <c r="N63" s="207" t="s">
        <v>17</v>
      </c>
      <c r="O63" s="208"/>
      <c r="P63" s="208"/>
      <c r="Q63" s="208"/>
      <c r="R63" s="208"/>
      <c r="S63" s="208"/>
      <c r="T63" s="207" t="s">
        <v>18</v>
      </c>
      <c r="U63" s="208"/>
      <c r="V63" s="208"/>
      <c r="W63" s="208"/>
      <c r="X63" s="208"/>
      <c r="Y63" s="209"/>
      <c r="Z63" s="180"/>
      <c r="AA63" s="181"/>
      <c r="AB63" s="181"/>
      <c r="AC63" s="182"/>
    </row>
    <row r="64" spans="1:33" s="1" customFormat="1" ht="13.5" customHeight="1" x14ac:dyDescent="0.25">
      <c r="C64" s="227"/>
      <c r="D64" s="227"/>
      <c r="E64" s="227"/>
      <c r="F64" s="227"/>
      <c r="G64" s="191"/>
      <c r="H64" s="228" t="s">
        <v>120</v>
      </c>
      <c r="I64" s="229"/>
      <c r="J64" s="235"/>
      <c r="K64" s="235"/>
      <c r="L64" s="235"/>
      <c r="M64" s="48" t="s">
        <v>11</v>
      </c>
      <c r="N64" s="228" t="s">
        <v>137</v>
      </c>
      <c r="O64" s="229"/>
      <c r="P64" s="235"/>
      <c r="Q64" s="235"/>
      <c r="R64" s="235"/>
      <c r="S64" s="62" t="s">
        <v>11</v>
      </c>
      <c r="T64" s="98" t="s">
        <v>138</v>
      </c>
      <c r="U64" s="99"/>
      <c r="V64" s="235"/>
      <c r="W64" s="235"/>
      <c r="X64" s="235"/>
      <c r="Y64" s="61" t="s">
        <v>11</v>
      </c>
      <c r="Z64" s="180"/>
      <c r="AA64" s="181"/>
      <c r="AB64" s="181"/>
      <c r="AC64" s="182"/>
    </row>
    <row r="65" spans="3:33" s="1" customFormat="1" ht="3" customHeight="1" x14ac:dyDescent="0.25">
      <c r="C65" s="227"/>
      <c r="D65" s="227"/>
      <c r="E65" s="227"/>
      <c r="F65" s="227"/>
      <c r="G65" s="191"/>
      <c r="H65" s="49"/>
      <c r="I65" s="50"/>
      <c r="J65" s="50"/>
      <c r="K65" s="50"/>
      <c r="L65" s="50"/>
      <c r="M65" s="50"/>
      <c r="N65" s="51"/>
      <c r="O65" s="50"/>
      <c r="P65" s="50"/>
      <c r="Q65" s="50"/>
      <c r="R65" s="50"/>
      <c r="S65" s="50"/>
      <c r="T65" s="51"/>
      <c r="U65" s="50"/>
      <c r="V65" s="50"/>
      <c r="W65" s="50"/>
      <c r="X65" s="50"/>
      <c r="Y65" s="52"/>
      <c r="Z65" s="180"/>
      <c r="AA65" s="181"/>
      <c r="AB65" s="181"/>
      <c r="AC65" s="182"/>
    </row>
    <row r="66" spans="3:33" s="2" customFormat="1" ht="11.25" customHeight="1" x14ac:dyDescent="0.25">
      <c r="C66" s="227"/>
      <c r="D66" s="227"/>
      <c r="E66" s="227"/>
      <c r="F66" s="227"/>
      <c r="G66" s="191"/>
      <c r="H66" s="168">
        <v>1</v>
      </c>
      <c r="I66" s="169"/>
      <c r="J66" s="170"/>
      <c r="K66" s="168">
        <v>2</v>
      </c>
      <c r="L66" s="169"/>
      <c r="M66" s="170"/>
      <c r="N66" s="224">
        <v>3</v>
      </c>
      <c r="O66" s="225"/>
      <c r="P66" s="226"/>
      <c r="Q66" s="224">
        <v>4</v>
      </c>
      <c r="R66" s="225"/>
      <c r="S66" s="226"/>
      <c r="T66" s="224">
        <v>5</v>
      </c>
      <c r="U66" s="225"/>
      <c r="V66" s="226"/>
      <c r="W66" s="168">
        <v>6</v>
      </c>
      <c r="X66" s="169"/>
      <c r="Y66" s="170"/>
      <c r="Z66" s="167">
        <v>7</v>
      </c>
      <c r="AA66" s="167"/>
      <c r="AB66" s="167"/>
      <c r="AC66" s="167"/>
    </row>
    <row r="67" spans="3:33" s="2" customFormat="1" ht="10.5" customHeight="1" x14ac:dyDescent="0.25">
      <c r="C67" s="227"/>
      <c r="D67" s="227"/>
      <c r="E67" s="227"/>
      <c r="F67" s="227"/>
      <c r="G67" s="191"/>
      <c r="H67" s="168" t="s">
        <v>10</v>
      </c>
      <c r="I67" s="169"/>
      <c r="J67" s="170"/>
      <c r="K67" s="230" t="s">
        <v>11</v>
      </c>
      <c r="L67" s="231"/>
      <c r="M67" s="232"/>
      <c r="N67" s="168" t="s">
        <v>10</v>
      </c>
      <c r="O67" s="169"/>
      <c r="P67" s="170"/>
      <c r="Q67" s="168" t="s">
        <v>11</v>
      </c>
      <c r="R67" s="169"/>
      <c r="S67" s="170"/>
      <c r="T67" s="168" t="s">
        <v>10</v>
      </c>
      <c r="U67" s="169"/>
      <c r="V67" s="170"/>
      <c r="W67" s="168" t="s">
        <v>11</v>
      </c>
      <c r="X67" s="169"/>
      <c r="Y67" s="170"/>
      <c r="Z67" s="174" t="s">
        <v>11</v>
      </c>
      <c r="AA67" s="174"/>
      <c r="AB67" s="174"/>
      <c r="AC67" s="174"/>
    </row>
    <row r="68" spans="3:33" s="2" customFormat="1" ht="19.5" customHeight="1" x14ac:dyDescent="0.25">
      <c r="C68" s="197" t="str">
        <f>IFERROR(VLOOKUP($F$8&amp;"1",ArkuszUkryty!A:F,4,0),)</f>
        <v>styczeń</v>
      </c>
      <c r="D68" s="197"/>
      <c r="E68" s="197"/>
      <c r="F68" s="197"/>
      <c r="G68" s="191"/>
      <c r="H68" s="193"/>
      <c r="I68" s="194"/>
      <c r="J68" s="194"/>
      <c r="K68" s="110">
        <f>ROUND((H68*$J$64),2)</f>
        <v>0</v>
      </c>
      <c r="L68" s="111"/>
      <c r="M68" s="112"/>
      <c r="N68" s="193"/>
      <c r="O68" s="194"/>
      <c r="P68" s="194"/>
      <c r="Q68" s="110">
        <f>ROUND((N68*$P$64),2)</f>
        <v>0</v>
      </c>
      <c r="R68" s="111"/>
      <c r="S68" s="112"/>
      <c r="T68" s="193"/>
      <c r="U68" s="194"/>
      <c r="V68" s="194"/>
      <c r="W68" s="110">
        <f>ROUND((T68*$V$64),2)</f>
        <v>0</v>
      </c>
      <c r="X68" s="111"/>
      <c r="Y68" s="112"/>
      <c r="Z68" s="104">
        <f>K68+Q68+W68</f>
        <v>0</v>
      </c>
      <c r="AA68" s="105"/>
      <c r="AB68" s="105"/>
      <c r="AC68" s="106"/>
    </row>
    <row r="69" spans="3:33" s="2" customFormat="1" ht="17.25" customHeight="1" x14ac:dyDescent="0.25">
      <c r="C69" s="197" t="str">
        <f>IFERROR(VLOOKUP($F$8&amp;"2",ArkuszUkryty!A:F,4,0),)</f>
        <v>luty</v>
      </c>
      <c r="D69" s="197"/>
      <c r="E69" s="197"/>
      <c r="F69" s="197"/>
      <c r="G69" s="191"/>
      <c r="H69" s="193"/>
      <c r="I69" s="194"/>
      <c r="J69" s="195"/>
      <c r="K69" s="110">
        <f t="shared" ref="K69:K70" si="0">ROUND((H69*$J$64),2)</f>
        <v>0</v>
      </c>
      <c r="L69" s="111"/>
      <c r="M69" s="112"/>
      <c r="N69" s="193"/>
      <c r="O69" s="194"/>
      <c r="P69" s="195"/>
      <c r="Q69" s="110">
        <f t="shared" ref="Q69:Q70" si="1">ROUND((N69*$P$64),2)</f>
        <v>0</v>
      </c>
      <c r="R69" s="111"/>
      <c r="S69" s="112"/>
      <c r="T69" s="193"/>
      <c r="U69" s="194"/>
      <c r="V69" s="195"/>
      <c r="W69" s="110">
        <f t="shared" ref="W69:W70" si="2">ROUND((T69*$V$64),2)</f>
        <v>0</v>
      </c>
      <c r="X69" s="111"/>
      <c r="Y69" s="112"/>
      <c r="Z69" s="104">
        <f>K69+Q69+W69</f>
        <v>0</v>
      </c>
      <c r="AA69" s="105"/>
      <c r="AB69" s="105"/>
      <c r="AC69" s="106"/>
    </row>
    <row r="70" spans="3:33" s="2" customFormat="1" ht="17.25" customHeight="1" x14ac:dyDescent="0.25">
      <c r="C70" s="197" t="str">
        <f>IFERROR(VLOOKUP($F$8&amp;"3",ArkuszUkryty!A:F,4,0),)</f>
        <v>marzec</v>
      </c>
      <c r="D70" s="197"/>
      <c r="E70" s="197"/>
      <c r="F70" s="197"/>
      <c r="G70" s="191"/>
      <c r="H70" s="193"/>
      <c r="I70" s="194"/>
      <c r="J70" s="195"/>
      <c r="K70" s="110">
        <f t="shared" si="0"/>
        <v>0</v>
      </c>
      <c r="L70" s="111"/>
      <c r="M70" s="112"/>
      <c r="N70" s="193"/>
      <c r="O70" s="194"/>
      <c r="P70" s="195"/>
      <c r="Q70" s="110">
        <f t="shared" si="1"/>
        <v>0</v>
      </c>
      <c r="R70" s="111"/>
      <c r="S70" s="112"/>
      <c r="T70" s="193"/>
      <c r="U70" s="194"/>
      <c r="V70" s="195"/>
      <c r="W70" s="110">
        <f t="shared" si="2"/>
        <v>0</v>
      </c>
      <c r="X70" s="111"/>
      <c r="Y70" s="112"/>
      <c r="Z70" s="104">
        <f>K70+Q70+W70</f>
        <v>0</v>
      </c>
      <c r="AA70" s="105"/>
      <c r="AB70" s="105"/>
      <c r="AC70" s="106"/>
    </row>
    <row r="71" spans="3:33" s="2" customFormat="1" ht="20.25" customHeight="1" x14ac:dyDescent="0.25">
      <c r="C71" s="260" t="s">
        <v>14</v>
      </c>
      <c r="D71" s="260"/>
      <c r="E71" s="260"/>
      <c r="F71" s="260"/>
      <c r="G71" s="192"/>
      <c r="H71" s="237">
        <f>SUM(H68:J70)</f>
        <v>0</v>
      </c>
      <c r="I71" s="238"/>
      <c r="J71" s="239"/>
      <c r="K71" s="107">
        <f t="shared" ref="K71" si="3">SUM(K68:M70)</f>
        <v>0</v>
      </c>
      <c r="L71" s="108"/>
      <c r="M71" s="109"/>
      <c r="N71" s="193">
        <f t="shared" ref="N71" si="4">SUM(N68:P70)</f>
        <v>0</v>
      </c>
      <c r="O71" s="194"/>
      <c r="P71" s="195"/>
      <c r="Q71" s="107">
        <f t="shared" ref="Q71" si="5">SUM(Q68:S70)</f>
        <v>0</v>
      </c>
      <c r="R71" s="108"/>
      <c r="S71" s="109"/>
      <c r="T71" s="193">
        <f t="shared" ref="T71" si="6">SUM(T68:V70)</f>
        <v>0</v>
      </c>
      <c r="U71" s="194"/>
      <c r="V71" s="195"/>
      <c r="W71" s="107">
        <f t="shared" ref="W71" si="7">SUM(W68:Y70)</f>
        <v>0</v>
      </c>
      <c r="X71" s="108"/>
      <c r="Y71" s="109"/>
      <c r="Z71" s="104">
        <f>SUM(Z68:AC70)</f>
        <v>0</v>
      </c>
      <c r="AA71" s="105"/>
      <c r="AB71" s="105"/>
      <c r="AC71" s="106"/>
    </row>
    <row r="72" spans="3:33" s="1" customFormat="1" ht="8.25" customHeight="1" x14ac:dyDescent="0.25"/>
    <row r="73" spans="3:33" s="1" customFormat="1" ht="27.75" customHeight="1" x14ac:dyDescent="0.25">
      <c r="C73" s="227" t="s">
        <v>16</v>
      </c>
      <c r="D73" s="227"/>
      <c r="E73" s="227"/>
      <c r="F73" s="227"/>
      <c r="G73" s="190" t="s">
        <v>19</v>
      </c>
      <c r="H73" s="175" t="s">
        <v>114</v>
      </c>
      <c r="I73" s="176"/>
      <c r="J73" s="176"/>
      <c r="K73" s="176"/>
      <c r="L73" s="176"/>
      <c r="M73" s="176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8"/>
      <c r="Z73" s="179" t="s">
        <v>20</v>
      </c>
      <c r="AA73" s="177"/>
      <c r="AB73" s="177"/>
      <c r="AC73" s="178"/>
    </row>
    <row r="74" spans="3:33" s="1" customFormat="1" ht="13.5" customHeight="1" x14ac:dyDescent="0.25">
      <c r="C74" s="227"/>
      <c r="D74" s="227"/>
      <c r="E74" s="227"/>
      <c r="F74" s="227"/>
      <c r="G74" s="191"/>
      <c r="H74" s="207" t="s">
        <v>15</v>
      </c>
      <c r="I74" s="208"/>
      <c r="J74" s="208"/>
      <c r="K74" s="208"/>
      <c r="L74" s="208"/>
      <c r="M74" s="208"/>
      <c r="N74" s="207" t="s">
        <v>17</v>
      </c>
      <c r="O74" s="208"/>
      <c r="P74" s="208"/>
      <c r="Q74" s="208"/>
      <c r="R74" s="208"/>
      <c r="S74" s="208"/>
      <c r="T74" s="207" t="s">
        <v>18</v>
      </c>
      <c r="U74" s="208"/>
      <c r="V74" s="208"/>
      <c r="W74" s="208"/>
      <c r="X74" s="208"/>
      <c r="Y74" s="209"/>
      <c r="Z74" s="180"/>
      <c r="AA74" s="181"/>
      <c r="AB74" s="181"/>
      <c r="AC74" s="182"/>
    </row>
    <row r="75" spans="3:33" s="1" customFormat="1" ht="12" customHeight="1" x14ac:dyDescent="0.25">
      <c r="C75" s="227"/>
      <c r="D75" s="227"/>
      <c r="E75" s="227"/>
      <c r="F75" s="227"/>
      <c r="G75" s="191"/>
      <c r="H75" s="228" t="s">
        <v>120</v>
      </c>
      <c r="I75" s="229"/>
      <c r="J75" s="235"/>
      <c r="K75" s="235"/>
      <c r="L75" s="235"/>
      <c r="M75" s="48" t="s">
        <v>11</v>
      </c>
      <c r="N75" s="228" t="s">
        <v>137</v>
      </c>
      <c r="O75" s="229"/>
      <c r="P75" s="235"/>
      <c r="Q75" s="235"/>
      <c r="R75" s="235"/>
      <c r="S75" s="53" t="s">
        <v>11</v>
      </c>
      <c r="T75" s="228" t="s">
        <v>138</v>
      </c>
      <c r="U75" s="229"/>
      <c r="V75" s="235"/>
      <c r="W75" s="235"/>
      <c r="X75" s="235"/>
      <c r="Y75" s="53" t="s">
        <v>11</v>
      </c>
      <c r="Z75" s="180"/>
      <c r="AA75" s="181"/>
      <c r="AB75" s="181"/>
      <c r="AC75" s="182"/>
    </row>
    <row r="76" spans="3:33" s="1" customFormat="1" ht="2.25" customHeight="1" x14ac:dyDescent="0.25">
      <c r="C76" s="227"/>
      <c r="D76" s="227"/>
      <c r="E76" s="227"/>
      <c r="F76" s="227"/>
      <c r="G76" s="191"/>
      <c r="H76" s="49"/>
      <c r="I76" s="50"/>
      <c r="J76" s="50"/>
      <c r="K76" s="50"/>
      <c r="L76" s="50"/>
      <c r="M76" s="50"/>
      <c r="N76" s="51"/>
      <c r="O76" s="50"/>
      <c r="P76" s="50"/>
      <c r="Q76" s="50"/>
      <c r="R76" s="50"/>
      <c r="S76" s="50"/>
      <c r="T76" s="51"/>
      <c r="U76" s="50"/>
      <c r="V76" s="50"/>
      <c r="W76" s="50"/>
      <c r="X76" s="50"/>
      <c r="Y76" s="52"/>
      <c r="Z76" s="180"/>
      <c r="AA76" s="181"/>
      <c r="AB76" s="181"/>
      <c r="AC76" s="182"/>
      <c r="AG76" s="24"/>
    </row>
    <row r="77" spans="3:33" s="2" customFormat="1" ht="9" customHeight="1" x14ac:dyDescent="0.25">
      <c r="C77" s="227"/>
      <c r="D77" s="227"/>
      <c r="E77" s="227"/>
      <c r="F77" s="227"/>
      <c r="G77" s="191"/>
      <c r="H77" s="168">
        <v>8</v>
      </c>
      <c r="I77" s="169"/>
      <c r="J77" s="170"/>
      <c r="K77" s="168">
        <v>9</v>
      </c>
      <c r="L77" s="169"/>
      <c r="M77" s="170"/>
      <c r="N77" s="224">
        <v>10</v>
      </c>
      <c r="O77" s="225"/>
      <c r="P77" s="226"/>
      <c r="Q77" s="224">
        <v>11</v>
      </c>
      <c r="R77" s="225"/>
      <c r="S77" s="226"/>
      <c r="T77" s="224">
        <v>12</v>
      </c>
      <c r="U77" s="225"/>
      <c r="V77" s="226"/>
      <c r="W77" s="168">
        <v>13</v>
      </c>
      <c r="X77" s="169"/>
      <c r="Y77" s="170"/>
      <c r="Z77" s="167">
        <v>14</v>
      </c>
      <c r="AA77" s="167"/>
      <c r="AB77" s="167"/>
      <c r="AC77" s="167"/>
    </row>
    <row r="78" spans="3:33" s="2" customFormat="1" ht="10.5" customHeight="1" x14ac:dyDescent="0.25">
      <c r="C78" s="227"/>
      <c r="D78" s="227"/>
      <c r="E78" s="227"/>
      <c r="F78" s="227"/>
      <c r="G78" s="191"/>
      <c r="H78" s="168" t="s">
        <v>10</v>
      </c>
      <c r="I78" s="169"/>
      <c r="J78" s="170"/>
      <c r="K78" s="230" t="s">
        <v>11</v>
      </c>
      <c r="L78" s="231"/>
      <c r="M78" s="232"/>
      <c r="N78" s="168" t="s">
        <v>10</v>
      </c>
      <c r="O78" s="169"/>
      <c r="P78" s="170"/>
      <c r="Q78" s="168" t="s">
        <v>11</v>
      </c>
      <c r="R78" s="169"/>
      <c r="S78" s="170"/>
      <c r="T78" s="168" t="s">
        <v>10</v>
      </c>
      <c r="U78" s="169"/>
      <c r="V78" s="170"/>
      <c r="W78" s="168" t="s">
        <v>11</v>
      </c>
      <c r="X78" s="169"/>
      <c r="Y78" s="170"/>
      <c r="Z78" s="174" t="s">
        <v>11</v>
      </c>
      <c r="AA78" s="174"/>
      <c r="AB78" s="174"/>
      <c r="AC78" s="174"/>
    </row>
    <row r="79" spans="3:33" s="2" customFormat="1" ht="17.25" customHeight="1" x14ac:dyDescent="0.25">
      <c r="C79" s="197" t="str">
        <f>C68</f>
        <v>styczeń</v>
      </c>
      <c r="D79" s="197"/>
      <c r="E79" s="197"/>
      <c r="F79" s="197"/>
      <c r="G79" s="191"/>
      <c r="H79" s="193"/>
      <c r="I79" s="194"/>
      <c r="J79" s="194"/>
      <c r="K79" s="110">
        <f>ROUND((H79*$J$75),2)</f>
        <v>0</v>
      </c>
      <c r="L79" s="111"/>
      <c r="M79" s="112"/>
      <c r="N79" s="193"/>
      <c r="O79" s="194"/>
      <c r="P79" s="194"/>
      <c r="Q79" s="110">
        <f>ROUND((N79*$P$75),2)</f>
        <v>0</v>
      </c>
      <c r="R79" s="111"/>
      <c r="S79" s="112"/>
      <c r="T79" s="193"/>
      <c r="U79" s="194"/>
      <c r="V79" s="194"/>
      <c r="W79" s="110">
        <f>ROUND((T79*$V$75),2)</f>
        <v>0</v>
      </c>
      <c r="X79" s="111"/>
      <c r="Y79" s="112"/>
      <c r="Z79" s="104">
        <f>K79+Q79+W79</f>
        <v>0</v>
      </c>
      <c r="AA79" s="105"/>
      <c r="AB79" s="105"/>
      <c r="AC79" s="106"/>
    </row>
    <row r="80" spans="3:33" s="2" customFormat="1" ht="17.25" customHeight="1" x14ac:dyDescent="0.25">
      <c r="C80" s="197" t="str">
        <f t="shared" ref="C80:C81" si="8">C69</f>
        <v>luty</v>
      </c>
      <c r="D80" s="197"/>
      <c r="E80" s="197"/>
      <c r="F80" s="197"/>
      <c r="G80" s="191"/>
      <c r="H80" s="193"/>
      <c r="I80" s="194"/>
      <c r="J80" s="195"/>
      <c r="K80" s="110">
        <f>ROUND((H80*$J$75),2)</f>
        <v>0</v>
      </c>
      <c r="L80" s="111"/>
      <c r="M80" s="112"/>
      <c r="N80" s="193"/>
      <c r="O80" s="194"/>
      <c r="P80" s="195"/>
      <c r="Q80" s="110">
        <f>ROUND((N80*$P$75),2)</f>
        <v>0</v>
      </c>
      <c r="R80" s="111"/>
      <c r="S80" s="112"/>
      <c r="T80" s="193"/>
      <c r="U80" s="194"/>
      <c r="V80" s="195"/>
      <c r="W80" s="110">
        <f t="shared" ref="W80" si="9">ROUND((T80*$V$75),2)</f>
        <v>0</v>
      </c>
      <c r="X80" s="111"/>
      <c r="Y80" s="112"/>
      <c r="Z80" s="104">
        <f>K80+Q80+W80</f>
        <v>0</v>
      </c>
      <c r="AA80" s="105"/>
      <c r="AB80" s="105"/>
      <c r="AC80" s="106"/>
    </row>
    <row r="81" spans="1:31" s="2" customFormat="1" ht="17.25" customHeight="1" x14ac:dyDescent="0.25">
      <c r="C81" s="197" t="str">
        <f t="shared" si="8"/>
        <v>marzec</v>
      </c>
      <c r="D81" s="197"/>
      <c r="E81" s="197"/>
      <c r="F81" s="197"/>
      <c r="G81" s="191"/>
      <c r="H81" s="193"/>
      <c r="I81" s="194"/>
      <c r="J81" s="195"/>
      <c r="K81" s="110">
        <f t="shared" ref="K81" si="10">ROUND((H81*$J$75),2)</f>
        <v>0</v>
      </c>
      <c r="L81" s="111"/>
      <c r="M81" s="112"/>
      <c r="N81" s="193"/>
      <c r="O81" s="194"/>
      <c r="P81" s="195"/>
      <c r="Q81" s="110">
        <f>ROUND((N81*$P$75),2)</f>
        <v>0</v>
      </c>
      <c r="R81" s="111"/>
      <c r="S81" s="112"/>
      <c r="T81" s="193"/>
      <c r="U81" s="194"/>
      <c r="V81" s="195"/>
      <c r="W81" s="110">
        <f>ROUND((T81*$V$75),2)</f>
        <v>0</v>
      </c>
      <c r="X81" s="111"/>
      <c r="Y81" s="112"/>
      <c r="Z81" s="104">
        <f>K81+Q81+W81</f>
        <v>0</v>
      </c>
      <c r="AA81" s="105"/>
      <c r="AB81" s="105"/>
      <c r="AC81" s="106"/>
    </row>
    <row r="82" spans="1:31" s="2" customFormat="1" ht="20.25" customHeight="1" x14ac:dyDescent="0.25">
      <c r="C82" s="223" t="s">
        <v>14</v>
      </c>
      <c r="D82" s="223"/>
      <c r="E82" s="223"/>
      <c r="F82" s="223"/>
      <c r="G82" s="192"/>
      <c r="H82" s="237">
        <f>SUM(H79:J81)</f>
        <v>0</v>
      </c>
      <c r="I82" s="238"/>
      <c r="J82" s="239"/>
      <c r="K82" s="107">
        <f t="shared" ref="K82" si="11">SUM(K79:M81)</f>
        <v>0</v>
      </c>
      <c r="L82" s="108"/>
      <c r="M82" s="109"/>
      <c r="N82" s="193">
        <f t="shared" ref="N82" si="12">SUM(N79:P81)</f>
        <v>0</v>
      </c>
      <c r="O82" s="194"/>
      <c r="P82" s="195"/>
      <c r="Q82" s="107">
        <f t="shared" ref="Q82" si="13">SUM(Q79:S81)</f>
        <v>0</v>
      </c>
      <c r="R82" s="108"/>
      <c r="S82" s="109"/>
      <c r="T82" s="193">
        <f t="shared" ref="T82" si="14">SUM(T79:V81)</f>
        <v>0</v>
      </c>
      <c r="U82" s="194"/>
      <c r="V82" s="195"/>
      <c r="W82" s="107">
        <f t="shared" ref="W82" si="15">SUM(W79:Y81)</f>
        <v>0</v>
      </c>
      <c r="X82" s="108"/>
      <c r="Y82" s="109"/>
      <c r="Z82" s="104">
        <f>SUM(Z79:AC81)</f>
        <v>0</v>
      </c>
      <c r="AA82" s="105"/>
      <c r="AB82" s="105"/>
      <c r="AC82" s="106"/>
    </row>
    <row r="83" spans="1:31" s="1" customFormat="1" ht="8.25" customHeight="1" x14ac:dyDescent="0.25"/>
    <row r="84" spans="1:31" s="1" customFormat="1" ht="31.5" customHeight="1" x14ac:dyDescent="0.25">
      <c r="C84" s="227" t="s">
        <v>16</v>
      </c>
      <c r="D84" s="227"/>
      <c r="E84" s="227"/>
      <c r="F84" s="227"/>
      <c r="G84" s="190" t="s">
        <v>22</v>
      </c>
      <c r="H84" s="175" t="s">
        <v>113</v>
      </c>
      <c r="I84" s="176"/>
      <c r="J84" s="176"/>
      <c r="K84" s="176"/>
      <c r="L84" s="176"/>
      <c r="M84" s="176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8"/>
      <c r="Z84" s="179" t="s">
        <v>21</v>
      </c>
      <c r="AA84" s="177"/>
      <c r="AB84" s="177"/>
      <c r="AC84" s="178"/>
    </row>
    <row r="85" spans="1:31" s="1" customFormat="1" ht="14.25" customHeight="1" x14ac:dyDescent="0.25">
      <c r="C85" s="227"/>
      <c r="D85" s="227"/>
      <c r="E85" s="227"/>
      <c r="F85" s="227"/>
      <c r="G85" s="191"/>
      <c r="H85" s="207" t="s">
        <v>15</v>
      </c>
      <c r="I85" s="208"/>
      <c r="J85" s="208"/>
      <c r="K85" s="208"/>
      <c r="L85" s="208"/>
      <c r="M85" s="208"/>
      <c r="N85" s="207" t="s">
        <v>17</v>
      </c>
      <c r="O85" s="208"/>
      <c r="P85" s="208"/>
      <c r="Q85" s="208"/>
      <c r="R85" s="208"/>
      <c r="S85" s="208"/>
      <c r="T85" s="207" t="s">
        <v>18</v>
      </c>
      <c r="U85" s="208"/>
      <c r="V85" s="208"/>
      <c r="W85" s="208"/>
      <c r="X85" s="208"/>
      <c r="Y85" s="209"/>
      <c r="Z85" s="181"/>
      <c r="AA85" s="181"/>
      <c r="AB85" s="181"/>
      <c r="AC85" s="182"/>
    </row>
    <row r="86" spans="1:31" s="1" customFormat="1" ht="9.75" customHeight="1" x14ac:dyDescent="0.25">
      <c r="C86" s="227"/>
      <c r="D86" s="227"/>
      <c r="E86" s="227"/>
      <c r="F86" s="227"/>
      <c r="G86" s="191"/>
      <c r="H86" s="228" t="s">
        <v>120</v>
      </c>
      <c r="I86" s="229"/>
      <c r="J86" s="235"/>
      <c r="K86" s="235"/>
      <c r="L86" s="235"/>
      <c r="M86" s="53" t="s">
        <v>11</v>
      </c>
      <c r="N86" s="228" t="s">
        <v>137</v>
      </c>
      <c r="O86" s="229"/>
      <c r="P86" s="235"/>
      <c r="Q86" s="235"/>
      <c r="R86" s="235"/>
      <c r="S86" s="53" t="s">
        <v>11</v>
      </c>
      <c r="T86" s="228" t="s">
        <v>138</v>
      </c>
      <c r="U86" s="229"/>
      <c r="V86" s="235"/>
      <c r="W86" s="235"/>
      <c r="X86" s="235"/>
      <c r="Y86" s="75" t="s">
        <v>11</v>
      </c>
      <c r="Z86" s="181"/>
      <c r="AA86" s="181"/>
      <c r="AB86" s="181"/>
      <c r="AC86" s="182"/>
    </row>
    <row r="87" spans="1:31" s="1" customFormat="1" ht="2.25" customHeight="1" x14ac:dyDescent="0.25">
      <c r="C87" s="227"/>
      <c r="D87" s="227"/>
      <c r="E87" s="227"/>
      <c r="F87" s="227"/>
      <c r="G87" s="191"/>
      <c r="H87" s="49"/>
      <c r="I87" s="50"/>
      <c r="J87" s="50"/>
      <c r="K87" s="50"/>
      <c r="L87" s="50"/>
      <c r="M87" s="50"/>
      <c r="N87" s="51"/>
      <c r="O87" s="50"/>
      <c r="P87" s="50"/>
      <c r="Q87" s="50"/>
      <c r="R87" s="50"/>
      <c r="S87" s="50"/>
      <c r="T87" s="51"/>
      <c r="U87" s="50"/>
      <c r="V87" s="76"/>
      <c r="W87" s="50"/>
      <c r="X87" s="76"/>
      <c r="Y87" s="52"/>
      <c r="Z87" s="181"/>
      <c r="AA87" s="181"/>
      <c r="AB87" s="181"/>
      <c r="AC87" s="182"/>
    </row>
    <row r="88" spans="1:31" s="2" customFormat="1" ht="9.75" customHeight="1" x14ac:dyDescent="0.25">
      <c r="C88" s="227"/>
      <c r="D88" s="227"/>
      <c r="E88" s="227"/>
      <c r="F88" s="227"/>
      <c r="G88" s="191"/>
      <c r="H88" s="168">
        <v>15</v>
      </c>
      <c r="I88" s="169"/>
      <c r="J88" s="170"/>
      <c r="K88" s="168">
        <v>16</v>
      </c>
      <c r="L88" s="169"/>
      <c r="M88" s="170"/>
      <c r="N88" s="224">
        <v>17</v>
      </c>
      <c r="O88" s="225"/>
      <c r="P88" s="226"/>
      <c r="Q88" s="224">
        <v>18</v>
      </c>
      <c r="R88" s="225"/>
      <c r="S88" s="226"/>
      <c r="T88" s="224">
        <v>19</v>
      </c>
      <c r="U88" s="225"/>
      <c r="V88" s="226"/>
      <c r="W88" s="168">
        <v>20</v>
      </c>
      <c r="X88" s="169"/>
      <c r="Y88" s="170"/>
      <c r="Z88" s="167">
        <v>21</v>
      </c>
      <c r="AA88" s="167"/>
      <c r="AB88" s="167"/>
      <c r="AC88" s="167"/>
    </row>
    <row r="89" spans="1:31" s="2" customFormat="1" ht="10.5" customHeight="1" x14ac:dyDescent="0.25">
      <c r="C89" s="227"/>
      <c r="D89" s="227"/>
      <c r="E89" s="227"/>
      <c r="F89" s="227"/>
      <c r="G89" s="191"/>
      <c r="H89" s="168" t="s">
        <v>10</v>
      </c>
      <c r="I89" s="169"/>
      <c r="J89" s="170"/>
      <c r="K89" s="230" t="s">
        <v>11</v>
      </c>
      <c r="L89" s="231"/>
      <c r="M89" s="232"/>
      <c r="N89" s="168" t="s">
        <v>10</v>
      </c>
      <c r="O89" s="169"/>
      <c r="P89" s="170"/>
      <c r="Q89" s="168" t="s">
        <v>11</v>
      </c>
      <c r="R89" s="169"/>
      <c r="S89" s="170"/>
      <c r="T89" s="168" t="s">
        <v>10</v>
      </c>
      <c r="U89" s="169"/>
      <c r="V89" s="170"/>
      <c r="W89" s="168" t="s">
        <v>11</v>
      </c>
      <c r="X89" s="169"/>
      <c r="Y89" s="170"/>
      <c r="Z89" s="174" t="s">
        <v>11</v>
      </c>
      <c r="AA89" s="174"/>
      <c r="AB89" s="174"/>
      <c r="AC89" s="174"/>
    </row>
    <row r="90" spans="1:31" s="2" customFormat="1" ht="17.25" customHeight="1" x14ac:dyDescent="0.25">
      <c r="C90" s="197" t="str">
        <f>C79</f>
        <v>styczeń</v>
      </c>
      <c r="D90" s="197"/>
      <c r="E90" s="197"/>
      <c r="F90" s="197"/>
      <c r="G90" s="191"/>
      <c r="H90" s="193"/>
      <c r="I90" s="194"/>
      <c r="J90" s="194"/>
      <c r="K90" s="110">
        <f>ROUND((H90*$J$86),2)</f>
        <v>0</v>
      </c>
      <c r="L90" s="111"/>
      <c r="M90" s="112"/>
      <c r="N90" s="193"/>
      <c r="O90" s="194"/>
      <c r="P90" s="194"/>
      <c r="Q90" s="110">
        <f>ROUND((N90*$P$86),2)</f>
        <v>0</v>
      </c>
      <c r="R90" s="111"/>
      <c r="S90" s="112"/>
      <c r="T90" s="193"/>
      <c r="U90" s="194"/>
      <c r="V90" s="194"/>
      <c r="W90" s="110">
        <f>ROUND((T90*$V$86),2)</f>
        <v>0</v>
      </c>
      <c r="X90" s="111"/>
      <c r="Y90" s="112"/>
      <c r="Z90" s="104">
        <f>K90+Q90+W90</f>
        <v>0</v>
      </c>
      <c r="AA90" s="105"/>
      <c r="AB90" s="105"/>
      <c r="AC90" s="106"/>
    </row>
    <row r="91" spans="1:31" s="2" customFormat="1" ht="17.25" customHeight="1" x14ac:dyDescent="0.25">
      <c r="C91" s="197" t="str">
        <f t="shared" ref="C91:C92" si="16">C80</f>
        <v>luty</v>
      </c>
      <c r="D91" s="197"/>
      <c r="E91" s="197"/>
      <c r="F91" s="197"/>
      <c r="G91" s="191"/>
      <c r="H91" s="193"/>
      <c r="I91" s="194"/>
      <c r="J91" s="195"/>
      <c r="K91" s="110">
        <f t="shared" ref="K91" si="17">ROUND((H91*$J$86),2)</f>
        <v>0</v>
      </c>
      <c r="L91" s="111"/>
      <c r="M91" s="112"/>
      <c r="N91" s="193"/>
      <c r="O91" s="194"/>
      <c r="P91" s="195"/>
      <c r="Q91" s="110">
        <f t="shared" ref="Q91" si="18">ROUND((N91*$P$86),2)</f>
        <v>0</v>
      </c>
      <c r="R91" s="111"/>
      <c r="S91" s="112"/>
      <c r="T91" s="193"/>
      <c r="U91" s="194"/>
      <c r="V91" s="194"/>
      <c r="W91" s="110">
        <f t="shared" ref="W91" si="19">ROUND((T91*$V$86),2)</f>
        <v>0</v>
      </c>
      <c r="X91" s="111"/>
      <c r="Y91" s="112"/>
      <c r="Z91" s="104">
        <f>K91+Q91+W91</f>
        <v>0</v>
      </c>
      <c r="AA91" s="105"/>
      <c r="AB91" s="105"/>
      <c r="AC91" s="106"/>
    </row>
    <row r="92" spans="1:31" s="2" customFormat="1" ht="17.25" customHeight="1" x14ac:dyDescent="0.25">
      <c r="C92" s="197" t="str">
        <f t="shared" si="16"/>
        <v>marzec</v>
      </c>
      <c r="D92" s="197"/>
      <c r="E92" s="197"/>
      <c r="F92" s="197"/>
      <c r="G92" s="191"/>
      <c r="H92" s="193"/>
      <c r="I92" s="194"/>
      <c r="J92" s="195"/>
      <c r="K92" s="110">
        <f>ROUND((H92*$J$86),2)</f>
        <v>0</v>
      </c>
      <c r="L92" s="111"/>
      <c r="M92" s="112"/>
      <c r="N92" s="193"/>
      <c r="O92" s="194"/>
      <c r="P92" s="195"/>
      <c r="Q92" s="110">
        <f>ROUND((N92*$P$86),2)</f>
        <v>0</v>
      </c>
      <c r="R92" s="111"/>
      <c r="S92" s="112"/>
      <c r="T92" s="193"/>
      <c r="U92" s="194"/>
      <c r="V92" s="194"/>
      <c r="W92" s="110">
        <f>ROUND((T92*$V$86),2)</f>
        <v>0</v>
      </c>
      <c r="X92" s="111"/>
      <c r="Y92" s="112"/>
      <c r="Z92" s="104">
        <f>K92+Q92+W92</f>
        <v>0</v>
      </c>
      <c r="AA92" s="105"/>
      <c r="AB92" s="105"/>
      <c r="AC92" s="106"/>
    </row>
    <row r="93" spans="1:31" s="2" customFormat="1" ht="17.25" customHeight="1" x14ac:dyDescent="0.25">
      <c r="C93" s="227" t="s">
        <v>14</v>
      </c>
      <c r="D93" s="227"/>
      <c r="E93" s="227"/>
      <c r="F93" s="227"/>
      <c r="G93" s="192"/>
      <c r="H93" s="237">
        <f>SUM(H90:J92)</f>
        <v>0</v>
      </c>
      <c r="I93" s="238"/>
      <c r="J93" s="239"/>
      <c r="K93" s="107">
        <f t="shared" ref="K93" si="20">SUM(K90:M92)</f>
        <v>0</v>
      </c>
      <c r="L93" s="108"/>
      <c r="M93" s="109"/>
      <c r="N93" s="193">
        <f t="shared" ref="N93" si="21">SUM(N90:P92)</f>
        <v>0</v>
      </c>
      <c r="O93" s="194"/>
      <c r="P93" s="195"/>
      <c r="Q93" s="107">
        <f t="shared" ref="Q93" si="22">SUM(Q90:S92)</f>
        <v>0</v>
      </c>
      <c r="R93" s="108"/>
      <c r="S93" s="109"/>
      <c r="T93" s="193">
        <f t="shared" ref="T93" si="23">SUM(T90:V92)</f>
        <v>0</v>
      </c>
      <c r="U93" s="194"/>
      <c r="V93" s="195"/>
      <c r="W93" s="107">
        <f t="shared" ref="W93" si="24">SUM(W90:Y92)</f>
        <v>0</v>
      </c>
      <c r="X93" s="108"/>
      <c r="Y93" s="109"/>
      <c r="Z93" s="104">
        <f>SUM(Z90:AC92)</f>
        <v>0</v>
      </c>
      <c r="AA93" s="105"/>
      <c r="AB93" s="105"/>
      <c r="AC93" s="106"/>
    </row>
    <row r="94" spans="1:31" s="1" customFormat="1" ht="8.25" customHeight="1" x14ac:dyDescent="0.25"/>
    <row r="95" spans="1:31" s="1" customFormat="1" ht="44.25" customHeight="1" x14ac:dyDescent="0.25">
      <c r="A95" s="153" t="s">
        <v>16</v>
      </c>
      <c r="B95" s="154"/>
      <c r="C95" s="233" t="s">
        <v>23</v>
      </c>
      <c r="D95" s="175" t="s">
        <v>64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216"/>
      <c r="V95" s="179" t="s">
        <v>25</v>
      </c>
      <c r="W95" s="177"/>
      <c r="X95" s="177"/>
      <c r="Y95" s="177"/>
      <c r="Z95" s="178"/>
      <c r="AA95" s="190" t="s">
        <v>24</v>
      </c>
      <c r="AB95" s="186" t="s">
        <v>144</v>
      </c>
      <c r="AC95" s="186"/>
      <c r="AD95" s="186"/>
      <c r="AE95" s="186"/>
    </row>
    <row r="96" spans="1:31" s="1" customFormat="1" ht="12.75" customHeight="1" x14ac:dyDescent="0.25">
      <c r="A96" s="155"/>
      <c r="B96" s="156"/>
      <c r="C96" s="234"/>
      <c r="D96" s="207" t="s">
        <v>15</v>
      </c>
      <c r="E96" s="208"/>
      <c r="F96" s="208"/>
      <c r="G96" s="208"/>
      <c r="H96" s="208"/>
      <c r="I96" s="209"/>
      <c r="J96" s="263" t="s">
        <v>17</v>
      </c>
      <c r="K96" s="264"/>
      <c r="L96" s="264"/>
      <c r="M96" s="264"/>
      <c r="N96" s="264"/>
      <c r="O96" s="265"/>
      <c r="P96" s="263" t="s">
        <v>18</v>
      </c>
      <c r="Q96" s="264"/>
      <c r="R96" s="264"/>
      <c r="S96" s="264"/>
      <c r="T96" s="264"/>
      <c r="U96" s="265"/>
      <c r="V96" s="180"/>
      <c r="W96" s="181"/>
      <c r="X96" s="181"/>
      <c r="Y96" s="181"/>
      <c r="Z96" s="182"/>
      <c r="AA96" s="191"/>
      <c r="AB96" s="186"/>
      <c r="AC96" s="186"/>
      <c r="AD96" s="186"/>
      <c r="AE96" s="186"/>
    </row>
    <row r="97" spans="1:31" s="1" customFormat="1" ht="12" customHeight="1" x14ac:dyDescent="0.25">
      <c r="A97" s="155"/>
      <c r="B97" s="156"/>
      <c r="C97" s="234"/>
      <c r="D97" s="98" t="s">
        <v>121</v>
      </c>
      <c r="E97" s="99"/>
      <c r="F97" s="235"/>
      <c r="G97" s="235"/>
      <c r="H97" s="235"/>
      <c r="I97" s="55" t="s">
        <v>11</v>
      </c>
      <c r="J97" s="54" t="s">
        <v>122</v>
      </c>
      <c r="K97" s="48"/>
      <c r="L97" s="235"/>
      <c r="M97" s="235"/>
      <c r="N97" s="235"/>
      <c r="O97" s="53" t="s">
        <v>11</v>
      </c>
      <c r="P97" s="261" t="s">
        <v>123</v>
      </c>
      <c r="Q97" s="262"/>
      <c r="R97" s="235"/>
      <c r="S97" s="235"/>
      <c r="T97" s="235"/>
      <c r="U97" s="62" t="s">
        <v>11</v>
      </c>
      <c r="V97" s="180"/>
      <c r="W97" s="181"/>
      <c r="X97" s="181"/>
      <c r="Y97" s="181"/>
      <c r="Z97" s="182"/>
      <c r="AA97" s="191"/>
      <c r="AB97" s="186"/>
      <c r="AC97" s="186"/>
      <c r="AD97" s="186"/>
      <c r="AE97" s="186"/>
    </row>
    <row r="98" spans="1:31" s="1" customFormat="1" ht="5.25" customHeight="1" x14ac:dyDescent="0.25">
      <c r="A98" s="155"/>
      <c r="B98" s="156"/>
      <c r="C98" s="234"/>
      <c r="D98" s="49"/>
      <c r="E98" s="50"/>
      <c r="F98" s="381" t="s">
        <v>139</v>
      </c>
      <c r="G98" s="381"/>
      <c r="H98" s="381"/>
      <c r="I98" s="50"/>
      <c r="J98" s="51"/>
      <c r="K98" s="50"/>
      <c r="L98" s="50"/>
      <c r="M98" s="50"/>
      <c r="N98" s="50"/>
      <c r="O98" s="50"/>
      <c r="P98" s="51"/>
      <c r="Q98" s="50"/>
      <c r="R98" s="50"/>
      <c r="S98" s="50"/>
      <c r="T98" s="50"/>
      <c r="U98" s="52"/>
      <c r="V98" s="217"/>
      <c r="W98" s="218"/>
      <c r="X98" s="218"/>
      <c r="Y98" s="218"/>
      <c r="Z98" s="219"/>
      <c r="AA98" s="191"/>
      <c r="AB98" s="186"/>
      <c r="AC98" s="186"/>
      <c r="AD98" s="186"/>
      <c r="AE98" s="186"/>
    </row>
    <row r="99" spans="1:31" s="2" customFormat="1" ht="11.25" customHeight="1" x14ac:dyDescent="0.25">
      <c r="A99" s="155"/>
      <c r="B99" s="156"/>
      <c r="C99" s="234"/>
      <c r="D99" s="168">
        <v>22</v>
      </c>
      <c r="E99" s="169"/>
      <c r="F99" s="170"/>
      <c r="G99" s="168">
        <v>23</v>
      </c>
      <c r="H99" s="169"/>
      <c r="I99" s="170"/>
      <c r="J99" s="168">
        <v>24</v>
      </c>
      <c r="K99" s="169"/>
      <c r="L99" s="170"/>
      <c r="M99" s="168">
        <v>25</v>
      </c>
      <c r="N99" s="169"/>
      <c r="O99" s="170"/>
      <c r="P99" s="168">
        <v>26</v>
      </c>
      <c r="Q99" s="169"/>
      <c r="R99" s="170"/>
      <c r="S99" s="168">
        <v>27</v>
      </c>
      <c r="T99" s="169"/>
      <c r="U99" s="170"/>
      <c r="V99" s="220">
        <v>28</v>
      </c>
      <c r="W99" s="221"/>
      <c r="X99" s="221"/>
      <c r="Y99" s="221"/>
      <c r="Z99" s="222"/>
      <c r="AA99" s="191"/>
      <c r="AB99" s="196">
        <v>29</v>
      </c>
      <c r="AC99" s="196"/>
      <c r="AD99" s="196"/>
      <c r="AE99" s="196"/>
    </row>
    <row r="100" spans="1:31" s="2" customFormat="1" ht="11.25" customHeight="1" x14ac:dyDescent="0.25">
      <c r="A100" s="157"/>
      <c r="B100" s="158"/>
      <c r="C100" s="234"/>
      <c r="D100" s="168" t="s">
        <v>10</v>
      </c>
      <c r="E100" s="169"/>
      <c r="F100" s="170"/>
      <c r="G100" s="168" t="s">
        <v>11</v>
      </c>
      <c r="H100" s="169"/>
      <c r="I100" s="170"/>
      <c r="J100" s="168" t="s">
        <v>10</v>
      </c>
      <c r="K100" s="169"/>
      <c r="L100" s="170"/>
      <c r="M100" s="168" t="s">
        <v>11</v>
      </c>
      <c r="N100" s="169"/>
      <c r="O100" s="170"/>
      <c r="P100" s="168" t="s">
        <v>10</v>
      </c>
      <c r="Q100" s="169"/>
      <c r="R100" s="170"/>
      <c r="S100" s="168" t="s">
        <v>11</v>
      </c>
      <c r="T100" s="169"/>
      <c r="U100" s="170"/>
      <c r="V100" s="168" t="s">
        <v>11</v>
      </c>
      <c r="W100" s="169"/>
      <c r="X100" s="169"/>
      <c r="Y100" s="169"/>
      <c r="Z100" s="170"/>
      <c r="AA100" s="191"/>
      <c r="AB100" s="174" t="s">
        <v>11</v>
      </c>
      <c r="AC100" s="174"/>
      <c r="AD100" s="174"/>
      <c r="AE100" s="174"/>
    </row>
    <row r="101" spans="1:31" s="2" customFormat="1" ht="17.25" customHeight="1" x14ac:dyDescent="0.25">
      <c r="A101" s="236" t="str">
        <f>C90</f>
        <v>styczeń</v>
      </c>
      <c r="B101" s="236"/>
      <c r="C101" s="191"/>
      <c r="D101" s="193"/>
      <c r="E101" s="194"/>
      <c r="F101" s="194"/>
      <c r="G101" s="110">
        <f>ROUND((D101*$F$97),2)</f>
        <v>0</v>
      </c>
      <c r="H101" s="111"/>
      <c r="I101" s="112"/>
      <c r="J101" s="193"/>
      <c r="K101" s="194"/>
      <c r="L101" s="194"/>
      <c r="M101" s="110">
        <f>ROUND((J101*$L$97),2)</f>
        <v>0</v>
      </c>
      <c r="N101" s="111"/>
      <c r="O101" s="112"/>
      <c r="P101" s="193"/>
      <c r="Q101" s="194"/>
      <c r="R101" s="195"/>
      <c r="S101" s="110">
        <f>ROUND((P101*$R$97),2)</f>
        <v>0</v>
      </c>
      <c r="T101" s="111"/>
      <c r="U101" s="112"/>
      <c r="V101" s="110">
        <f>G101+M101+S101</f>
        <v>0</v>
      </c>
      <c r="W101" s="111"/>
      <c r="X101" s="111"/>
      <c r="Y101" s="111"/>
      <c r="Z101" s="112"/>
      <c r="AA101" s="191"/>
      <c r="AB101" s="128">
        <f>Z68+Z79+Z90+V101</f>
        <v>0</v>
      </c>
      <c r="AC101" s="132"/>
      <c r="AD101" s="132"/>
      <c r="AE101" s="132"/>
    </row>
    <row r="102" spans="1:31" s="2" customFormat="1" ht="17.25" customHeight="1" x14ac:dyDescent="0.25">
      <c r="A102" s="236" t="str">
        <f t="shared" ref="A102:A103" si="25">C91</f>
        <v>luty</v>
      </c>
      <c r="B102" s="236"/>
      <c r="C102" s="191"/>
      <c r="D102" s="193"/>
      <c r="E102" s="194"/>
      <c r="F102" s="195"/>
      <c r="G102" s="110">
        <f>ROUND((D102*$F$97),2)</f>
        <v>0</v>
      </c>
      <c r="H102" s="111"/>
      <c r="I102" s="112"/>
      <c r="J102" s="193"/>
      <c r="K102" s="194"/>
      <c r="L102" s="195"/>
      <c r="M102" s="110">
        <f t="shared" ref="M102:M104" si="26">ROUND((J102*$L$97),2)</f>
        <v>0</v>
      </c>
      <c r="N102" s="111"/>
      <c r="O102" s="112"/>
      <c r="P102" s="193"/>
      <c r="Q102" s="194"/>
      <c r="R102" s="195"/>
      <c r="S102" s="110">
        <f t="shared" ref="S102:S104" si="27">ROUND((P102*$R$97),2)</f>
        <v>0</v>
      </c>
      <c r="T102" s="111"/>
      <c r="U102" s="112"/>
      <c r="V102" s="110">
        <f>G102+M102+S102</f>
        <v>0</v>
      </c>
      <c r="W102" s="111"/>
      <c r="X102" s="111"/>
      <c r="Y102" s="111"/>
      <c r="Z102" s="112"/>
      <c r="AA102" s="191"/>
      <c r="AB102" s="128">
        <f>Z69+Z80+Z91+V102</f>
        <v>0</v>
      </c>
      <c r="AC102" s="132"/>
      <c r="AD102" s="132"/>
      <c r="AE102" s="132"/>
    </row>
    <row r="103" spans="1:31" s="2" customFormat="1" ht="17.25" customHeight="1" x14ac:dyDescent="0.25">
      <c r="A103" s="236" t="str">
        <f t="shared" si="25"/>
        <v>marzec</v>
      </c>
      <c r="B103" s="236"/>
      <c r="C103" s="191"/>
      <c r="D103" s="193"/>
      <c r="E103" s="194"/>
      <c r="F103" s="195"/>
      <c r="G103" s="110">
        <f>ROUND((D103*$F$97),2)</f>
        <v>0</v>
      </c>
      <c r="H103" s="111"/>
      <c r="I103" s="112"/>
      <c r="J103" s="193"/>
      <c r="K103" s="194"/>
      <c r="L103" s="195"/>
      <c r="M103" s="110">
        <f t="shared" si="26"/>
        <v>0</v>
      </c>
      <c r="N103" s="111"/>
      <c r="O103" s="112"/>
      <c r="P103" s="193"/>
      <c r="Q103" s="194"/>
      <c r="R103" s="195"/>
      <c r="S103" s="110">
        <f t="shared" si="27"/>
        <v>0</v>
      </c>
      <c r="T103" s="111"/>
      <c r="U103" s="112"/>
      <c r="V103" s="110">
        <f>G103+M103+S103</f>
        <v>0</v>
      </c>
      <c r="W103" s="111"/>
      <c r="X103" s="111"/>
      <c r="Y103" s="111"/>
      <c r="Z103" s="112"/>
      <c r="AA103" s="191"/>
      <c r="AB103" s="128">
        <f>Z70+Z81+Z92+V103</f>
        <v>0</v>
      </c>
      <c r="AC103" s="132"/>
      <c r="AD103" s="132"/>
      <c r="AE103" s="132"/>
    </row>
    <row r="104" spans="1:31" s="2" customFormat="1" ht="17.25" customHeight="1" x14ac:dyDescent="0.25">
      <c r="A104" s="130" t="s">
        <v>14</v>
      </c>
      <c r="B104" s="131"/>
      <c r="C104" s="192"/>
      <c r="D104" s="237">
        <f>SUM(D101:F103)</f>
        <v>0</v>
      </c>
      <c r="E104" s="238"/>
      <c r="F104" s="239"/>
      <c r="G104" s="110">
        <f>ROUND((D104*$F$97),2)</f>
        <v>0</v>
      </c>
      <c r="H104" s="111"/>
      <c r="I104" s="112"/>
      <c r="J104" s="193">
        <f t="shared" ref="J104" si="28">SUM(J101:L103)</f>
        <v>0</v>
      </c>
      <c r="K104" s="194"/>
      <c r="L104" s="195"/>
      <c r="M104" s="110">
        <f t="shared" si="26"/>
        <v>0</v>
      </c>
      <c r="N104" s="111"/>
      <c r="O104" s="112"/>
      <c r="P104" s="193">
        <f t="shared" ref="P104" si="29">SUM(P101:R103)</f>
        <v>0</v>
      </c>
      <c r="Q104" s="194"/>
      <c r="R104" s="195"/>
      <c r="S104" s="110">
        <f t="shared" si="27"/>
        <v>0</v>
      </c>
      <c r="T104" s="111"/>
      <c r="U104" s="112"/>
      <c r="V104" s="110">
        <f>SUM(V101:Z103)</f>
        <v>0</v>
      </c>
      <c r="W104" s="111"/>
      <c r="X104" s="111"/>
      <c r="Y104" s="111"/>
      <c r="Z104" s="112"/>
      <c r="AA104" s="192"/>
      <c r="AB104" s="128">
        <f>SUM(AB101:AE103)</f>
        <v>0</v>
      </c>
      <c r="AC104" s="132"/>
      <c r="AD104" s="132"/>
      <c r="AE104" s="132"/>
    </row>
    <row r="105" spans="1:31" s="1" customFormat="1" ht="9" customHeight="1" x14ac:dyDescent="0.25"/>
    <row r="106" spans="1:31" s="1" customFormat="1" ht="25.5" customHeight="1" x14ac:dyDescent="0.25">
      <c r="A106" s="21" t="s">
        <v>51</v>
      </c>
      <c r="B106" s="92" t="s">
        <v>52</v>
      </c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</row>
    <row r="107" spans="1:31" s="1" customFormat="1" ht="8.25" customHeight="1" x14ac:dyDescent="0.25"/>
    <row r="108" spans="1:31" s="1" customFormat="1" ht="47.25" customHeight="1" x14ac:dyDescent="0.25">
      <c r="A108" s="266"/>
      <c r="B108" s="266"/>
      <c r="C108" s="384" t="s">
        <v>151</v>
      </c>
      <c r="D108" s="384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73"/>
    </row>
    <row r="109" spans="1:31" s="1" customFormat="1" ht="5.25" customHeight="1" x14ac:dyDescent="0.25">
      <c r="C109" s="18"/>
      <c r="D109" s="10"/>
      <c r="E109" s="10"/>
      <c r="F109" s="10"/>
      <c r="G109" s="10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0"/>
      <c r="T109" s="10"/>
      <c r="U109" s="10"/>
      <c r="V109" s="10"/>
      <c r="W109" s="15"/>
      <c r="X109" s="15"/>
      <c r="Y109" s="86"/>
      <c r="Z109" s="87"/>
      <c r="AA109" s="87"/>
      <c r="AB109" s="87"/>
      <c r="AC109" s="95" t="s">
        <v>10</v>
      </c>
      <c r="AD109" s="40"/>
    </row>
    <row r="110" spans="1:31" s="1" customFormat="1" ht="12" customHeight="1" x14ac:dyDescent="0.25">
      <c r="C110" s="240" t="s">
        <v>147</v>
      </c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2"/>
      <c r="Y110" s="93"/>
      <c r="Z110" s="94"/>
      <c r="AA110" s="94"/>
      <c r="AB110" s="94"/>
      <c r="AC110" s="96"/>
      <c r="AD110" s="40"/>
    </row>
    <row r="111" spans="1:31" s="1" customFormat="1" ht="1.5" customHeight="1" x14ac:dyDescent="0.25">
      <c r="C111" s="47"/>
      <c r="D111" s="8"/>
      <c r="E111" s="8"/>
      <c r="F111" s="8"/>
      <c r="G111" s="8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8"/>
      <c r="T111" s="8"/>
      <c r="U111" s="8"/>
      <c r="V111" s="8"/>
      <c r="W111" s="41"/>
      <c r="X111" s="41"/>
      <c r="Y111" s="89"/>
      <c r="Z111" s="90"/>
      <c r="AA111" s="90"/>
      <c r="AB111" s="90"/>
      <c r="AC111" s="97"/>
      <c r="AD111" s="40"/>
    </row>
    <row r="112" spans="1:31" s="1" customFormat="1" ht="1.5" customHeight="1" x14ac:dyDescent="0.25">
      <c r="C112" s="306" t="s">
        <v>148</v>
      </c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8"/>
      <c r="Y112" s="86"/>
      <c r="Z112" s="87"/>
      <c r="AA112" s="87"/>
      <c r="AB112" s="87"/>
      <c r="AC112" s="88"/>
      <c r="AD112" s="40"/>
    </row>
    <row r="113" spans="3:33" s="1" customFormat="1" ht="45" customHeight="1" x14ac:dyDescent="0.25">
      <c r="C113" s="309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1"/>
      <c r="Y113" s="89"/>
      <c r="Z113" s="90"/>
      <c r="AA113" s="90"/>
      <c r="AB113" s="90"/>
      <c r="AC113" s="91"/>
      <c r="AD113" s="16"/>
    </row>
    <row r="114" spans="3:33" s="1" customFormat="1" ht="11.1" customHeight="1" x14ac:dyDescent="0.25"/>
    <row r="115" spans="3:33" s="1" customFormat="1" ht="20.25" customHeight="1" x14ac:dyDescent="0.25">
      <c r="C115" s="227" t="s">
        <v>16</v>
      </c>
      <c r="D115" s="227"/>
      <c r="E115" s="227"/>
      <c r="F115" s="227"/>
      <c r="G115" s="190" t="s">
        <v>13</v>
      </c>
      <c r="H115" s="258" t="s">
        <v>115</v>
      </c>
      <c r="I115" s="259"/>
      <c r="J115" s="259"/>
      <c r="K115" s="259"/>
      <c r="L115" s="259"/>
      <c r="M115" s="259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9"/>
      <c r="Z115" s="179" t="s">
        <v>12</v>
      </c>
      <c r="AA115" s="177"/>
      <c r="AB115" s="177"/>
      <c r="AC115" s="178"/>
      <c r="AG115" s="3"/>
    </row>
    <row r="116" spans="3:33" s="1" customFormat="1" ht="13.5" customHeight="1" x14ac:dyDescent="0.25">
      <c r="C116" s="227"/>
      <c r="D116" s="227"/>
      <c r="E116" s="227"/>
      <c r="F116" s="227"/>
      <c r="G116" s="191"/>
      <c r="H116" s="207" t="s">
        <v>15</v>
      </c>
      <c r="I116" s="208"/>
      <c r="J116" s="208"/>
      <c r="K116" s="208"/>
      <c r="L116" s="208"/>
      <c r="M116" s="208"/>
      <c r="N116" s="207" t="s">
        <v>17</v>
      </c>
      <c r="O116" s="208"/>
      <c r="P116" s="208"/>
      <c r="Q116" s="208"/>
      <c r="R116" s="208"/>
      <c r="S116" s="208"/>
      <c r="T116" s="207" t="s">
        <v>18</v>
      </c>
      <c r="U116" s="208"/>
      <c r="V116" s="208"/>
      <c r="W116" s="208"/>
      <c r="X116" s="208"/>
      <c r="Y116" s="209"/>
      <c r="Z116" s="180"/>
      <c r="AA116" s="181"/>
      <c r="AB116" s="181"/>
      <c r="AC116" s="182"/>
    </row>
    <row r="117" spans="3:33" s="1" customFormat="1" ht="12.75" customHeight="1" x14ac:dyDescent="0.25">
      <c r="C117" s="227"/>
      <c r="D117" s="227"/>
      <c r="E117" s="227"/>
      <c r="F117" s="227"/>
      <c r="G117" s="191"/>
      <c r="H117" s="98" t="s">
        <v>120</v>
      </c>
      <c r="I117" s="99"/>
      <c r="J117" s="100">
        <f>J64</f>
        <v>0</v>
      </c>
      <c r="K117" s="100"/>
      <c r="L117" s="100"/>
      <c r="M117" s="48" t="s">
        <v>11</v>
      </c>
      <c r="N117" s="228" t="s">
        <v>137</v>
      </c>
      <c r="O117" s="229"/>
      <c r="P117" s="100">
        <f>P64</f>
        <v>0</v>
      </c>
      <c r="Q117" s="100"/>
      <c r="R117" s="100"/>
      <c r="S117" s="48" t="s">
        <v>11</v>
      </c>
      <c r="T117" s="228" t="s">
        <v>138</v>
      </c>
      <c r="U117" s="229"/>
      <c r="V117" s="100">
        <f>V64</f>
        <v>0</v>
      </c>
      <c r="W117" s="100"/>
      <c r="X117" s="100"/>
      <c r="Y117" s="62" t="s">
        <v>11</v>
      </c>
      <c r="Z117" s="180"/>
      <c r="AA117" s="181"/>
      <c r="AB117" s="181"/>
      <c r="AC117" s="182"/>
    </row>
    <row r="118" spans="3:33" s="1" customFormat="1" ht="1.5" customHeight="1" x14ac:dyDescent="0.25">
      <c r="C118" s="227"/>
      <c r="D118" s="227"/>
      <c r="E118" s="227"/>
      <c r="F118" s="227"/>
      <c r="G118" s="191"/>
      <c r="H118" s="49"/>
      <c r="I118" s="50"/>
      <c r="J118" s="50"/>
      <c r="K118" s="50"/>
      <c r="L118" s="50"/>
      <c r="M118" s="50"/>
      <c r="N118" s="51"/>
      <c r="O118" s="50"/>
      <c r="P118" s="50"/>
      <c r="Q118" s="50"/>
      <c r="R118" s="50"/>
      <c r="S118" s="50"/>
      <c r="T118" s="51"/>
      <c r="U118" s="50"/>
      <c r="V118" s="50"/>
      <c r="W118" s="50"/>
      <c r="X118" s="50"/>
      <c r="Y118" s="52"/>
      <c r="Z118" s="180"/>
      <c r="AA118" s="181"/>
      <c r="AB118" s="181"/>
      <c r="AC118" s="182"/>
    </row>
    <row r="119" spans="3:33" s="2" customFormat="1" ht="10.5" customHeight="1" x14ac:dyDescent="0.25">
      <c r="C119" s="227"/>
      <c r="D119" s="227"/>
      <c r="E119" s="227"/>
      <c r="F119" s="227"/>
      <c r="G119" s="191"/>
      <c r="H119" s="168">
        <v>1</v>
      </c>
      <c r="I119" s="169"/>
      <c r="J119" s="170"/>
      <c r="K119" s="168">
        <v>2</v>
      </c>
      <c r="L119" s="169"/>
      <c r="M119" s="170"/>
      <c r="N119" s="224">
        <v>3</v>
      </c>
      <c r="O119" s="225"/>
      <c r="P119" s="226"/>
      <c r="Q119" s="224">
        <v>4</v>
      </c>
      <c r="R119" s="225"/>
      <c r="S119" s="226"/>
      <c r="T119" s="224">
        <v>5</v>
      </c>
      <c r="U119" s="225"/>
      <c r="V119" s="226"/>
      <c r="W119" s="168">
        <v>6</v>
      </c>
      <c r="X119" s="169"/>
      <c r="Y119" s="170"/>
      <c r="Z119" s="167">
        <v>7</v>
      </c>
      <c r="AA119" s="167"/>
      <c r="AB119" s="167"/>
      <c r="AC119" s="167"/>
    </row>
    <row r="120" spans="3:33" s="2" customFormat="1" ht="10.5" customHeight="1" x14ac:dyDescent="0.25">
      <c r="C120" s="227"/>
      <c r="D120" s="227"/>
      <c r="E120" s="227"/>
      <c r="F120" s="227"/>
      <c r="G120" s="191"/>
      <c r="H120" s="168" t="s">
        <v>10</v>
      </c>
      <c r="I120" s="169"/>
      <c r="J120" s="170"/>
      <c r="K120" s="230" t="s">
        <v>11</v>
      </c>
      <c r="L120" s="231"/>
      <c r="M120" s="232"/>
      <c r="N120" s="168" t="s">
        <v>10</v>
      </c>
      <c r="O120" s="169"/>
      <c r="P120" s="170"/>
      <c r="Q120" s="168" t="s">
        <v>11</v>
      </c>
      <c r="R120" s="169"/>
      <c r="S120" s="170"/>
      <c r="T120" s="168" t="s">
        <v>10</v>
      </c>
      <c r="U120" s="169"/>
      <c r="V120" s="170"/>
      <c r="W120" s="168" t="s">
        <v>11</v>
      </c>
      <c r="X120" s="169"/>
      <c r="Y120" s="170"/>
      <c r="Z120" s="174" t="s">
        <v>11</v>
      </c>
      <c r="AA120" s="174"/>
      <c r="AB120" s="174"/>
      <c r="AC120" s="174"/>
    </row>
    <row r="121" spans="3:33" s="2" customFormat="1" ht="17.25" customHeight="1" x14ac:dyDescent="0.25">
      <c r="C121" s="197" t="str">
        <f>A101</f>
        <v>styczeń</v>
      </c>
      <c r="D121" s="197"/>
      <c r="E121" s="197"/>
      <c r="F121" s="197"/>
      <c r="G121" s="191"/>
      <c r="H121" s="193"/>
      <c r="I121" s="194"/>
      <c r="J121" s="195"/>
      <c r="K121" s="110">
        <f>ROUND(H121*$J$117,2)</f>
        <v>0</v>
      </c>
      <c r="L121" s="111"/>
      <c r="M121" s="112"/>
      <c r="N121" s="193"/>
      <c r="O121" s="194"/>
      <c r="P121" s="195"/>
      <c r="Q121" s="110">
        <f>ROUND(N121*$P$117,2)</f>
        <v>0</v>
      </c>
      <c r="R121" s="111"/>
      <c r="S121" s="112"/>
      <c r="T121" s="193"/>
      <c r="U121" s="194"/>
      <c r="V121" s="195"/>
      <c r="W121" s="110">
        <f>ROUND(T121*$V$117,2)</f>
        <v>0</v>
      </c>
      <c r="X121" s="111"/>
      <c r="Y121" s="112"/>
      <c r="Z121" s="104">
        <f>K121+Q121+W121</f>
        <v>0</v>
      </c>
      <c r="AA121" s="105"/>
      <c r="AB121" s="105"/>
      <c r="AC121" s="106"/>
    </row>
    <row r="122" spans="3:33" s="2" customFormat="1" ht="17.25" customHeight="1" x14ac:dyDescent="0.25">
      <c r="C122" s="197" t="str">
        <f t="shared" ref="C122:C123" si="30">A102</f>
        <v>luty</v>
      </c>
      <c r="D122" s="197"/>
      <c r="E122" s="197"/>
      <c r="F122" s="197"/>
      <c r="G122" s="191"/>
      <c r="H122" s="193"/>
      <c r="I122" s="194"/>
      <c r="J122" s="195"/>
      <c r="K122" s="110">
        <f t="shared" ref="K122" si="31">ROUND(H122*$J$117,2)</f>
        <v>0</v>
      </c>
      <c r="L122" s="111"/>
      <c r="M122" s="112"/>
      <c r="N122" s="193"/>
      <c r="O122" s="194"/>
      <c r="P122" s="195"/>
      <c r="Q122" s="110">
        <f t="shared" ref="Q122:Q123" si="32">ROUND(N122*$P$117,2)</f>
        <v>0</v>
      </c>
      <c r="R122" s="111"/>
      <c r="S122" s="112"/>
      <c r="T122" s="193"/>
      <c r="U122" s="194"/>
      <c r="V122" s="195"/>
      <c r="W122" s="110">
        <f t="shared" ref="W122:W123" si="33">ROUND(T122*$V$117,2)</f>
        <v>0</v>
      </c>
      <c r="X122" s="111"/>
      <c r="Y122" s="112"/>
      <c r="Z122" s="104">
        <f>K122+Q122+W122</f>
        <v>0</v>
      </c>
      <c r="AA122" s="105"/>
      <c r="AB122" s="105"/>
      <c r="AC122" s="106"/>
    </row>
    <row r="123" spans="3:33" s="2" customFormat="1" ht="17.25" customHeight="1" x14ac:dyDescent="0.25">
      <c r="C123" s="197" t="str">
        <f t="shared" si="30"/>
        <v>marzec</v>
      </c>
      <c r="D123" s="197"/>
      <c r="E123" s="197"/>
      <c r="F123" s="197"/>
      <c r="G123" s="191"/>
      <c r="H123" s="193"/>
      <c r="I123" s="194"/>
      <c r="J123" s="195"/>
      <c r="K123" s="110">
        <f>ROUND(H123*$J$117,2)</f>
        <v>0</v>
      </c>
      <c r="L123" s="111"/>
      <c r="M123" s="112"/>
      <c r="N123" s="193"/>
      <c r="O123" s="194"/>
      <c r="P123" s="195"/>
      <c r="Q123" s="110">
        <f t="shared" si="32"/>
        <v>0</v>
      </c>
      <c r="R123" s="111"/>
      <c r="S123" s="112"/>
      <c r="T123" s="193"/>
      <c r="U123" s="194"/>
      <c r="V123" s="195"/>
      <c r="W123" s="110">
        <f t="shared" si="33"/>
        <v>0</v>
      </c>
      <c r="X123" s="111"/>
      <c r="Y123" s="112"/>
      <c r="Z123" s="104">
        <f>K123+Q123+W123</f>
        <v>0</v>
      </c>
      <c r="AA123" s="105"/>
      <c r="AB123" s="105"/>
      <c r="AC123" s="106"/>
    </row>
    <row r="124" spans="3:33" s="2" customFormat="1" ht="17.25" customHeight="1" x14ac:dyDescent="0.25">
      <c r="C124" s="223" t="s">
        <v>14</v>
      </c>
      <c r="D124" s="223"/>
      <c r="E124" s="223"/>
      <c r="F124" s="223"/>
      <c r="G124" s="192"/>
      <c r="H124" s="237">
        <f>SUM(H121:J123)</f>
        <v>0</v>
      </c>
      <c r="I124" s="238"/>
      <c r="J124" s="239"/>
      <c r="K124" s="107">
        <f t="shared" ref="K124" si="34">SUM(K121:M123)</f>
        <v>0</v>
      </c>
      <c r="L124" s="108"/>
      <c r="M124" s="109"/>
      <c r="N124" s="193">
        <f t="shared" ref="N124" si="35">SUM(N121:P123)</f>
        <v>0</v>
      </c>
      <c r="O124" s="194"/>
      <c r="P124" s="195"/>
      <c r="Q124" s="107">
        <f t="shared" ref="Q124" si="36">SUM(Q121:S123)</f>
        <v>0</v>
      </c>
      <c r="R124" s="108"/>
      <c r="S124" s="109"/>
      <c r="T124" s="193">
        <f t="shared" ref="T124" si="37">SUM(T121:V123)</f>
        <v>0</v>
      </c>
      <c r="U124" s="194"/>
      <c r="V124" s="195"/>
      <c r="W124" s="107">
        <f t="shared" ref="W124" si="38">SUM(W121:Y123)</f>
        <v>0</v>
      </c>
      <c r="X124" s="108"/>
      <c r="Y124" s="109"/>
      <c r="Z124" s="104">
        <f>SUM(Z121:AC123)</f>
        <v>0</v>
      </c>
      <c r="AA124" s="105"/>
      <c r="AB124" s="105"/>
      <c r="AC124" s="106"/>
    </row>
    <row r="125" spans="3:33" s="1" customFormat="1" ht="8.25" customHeight="1" x14ac:dyDescent="0.25"/>
    <row r="126" spans="3:33" s="1" customFormat="1" ht="30.75" customHeight="1" x14ac:dyDescent="0.25">
      <c r="C126" s="227" t="s">
        <v>16</v>
      </c>
      <c r="D126" s="227"/>
      <c r="E126" s="227"/>
      <c r="F126" s="227"/>
      <c r="G126" s="190" t="s">
        <v>19</v>
      </c>
      <c r="H126" s="175" t="s">
        <v>114</v>
      </c>
      <c r="I126" s="176"/>
      <c r="J126" s="176"/>
      <c r="K126" s="176"/>
      <c r="L126" s="176"/>
      <c r="M126" s="176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8"/>
      <c r="Z126" s="179" t="s">
        <v>20</v>
      </c>
      <c r="AA126" s="177"/>
      <c r="AB126" s="177"/>
      <c r="AC126" s="178"/>
    </row>
    <row r="127" spans="3:33" s="1" customFormat="1" ht="11.25" customHeight="1" x14ac:dyDescent="0.25">
      <c r="C127" s="227"/>
      <c r="D127" s="227"/>
      <c r="E127" s="227"/>
      <c r="F127" s="227"/>
      <c r="G127" s="191"/>
      <c r="H127" s="207" t="s">
        <v>15</v>
      </c>
      <c r="I127" s="208"/>
      <c r="J127" s="208"/>
      <c r="K127" s="208"/>
      <c r="L127" s="208"/>
      <c r="M127" s="208"/>
      <c r="N127" s="207" t="s">
        <v>17</v>
      </c>
      <c r="O127" s="208"/>
      <c r="P127" s="208"/>
      <c r="Q127" s="208"/>
      <c r="R127" s="208"/>
      <c r="S127" s="208"/>
      <c r="T127" s="207" t="s">
        <v>18</v>
      </c>
      <c r="U127" s="208"/>
      <c r="V127" s="208"/>
      <c r="W127" s="208"/>
      <c r="X127" s="208"/>
      <c r="Y127" s="209"/>
      <c r="Z127" s="180"/>
      <c r="AA127" s="181"/>
      <c r="AB127" s="181"/>
      <c r="AC127" s="182"/>
    </row>
    <row r="128" spans="3:33" s="1" customFormat="1" ht="14.25" customHeight="1" x14ac:dyDescent="0.25">
      <c r="C128" s="227"/>
      <c r="D128" s="227"/>
      <c r="E128" s="227"/>
      <c r="F128" s="227"/>
      <c r="G128" s="191"/>
      <c r="H128" s="228" t="s">
        <v>120</v>
      </c>
      <c r="I128" s="229"/>
      <c r="J128" s="100">
        <f>J75</f>
        <v>0</v>
      </c>
      <c r="K128" s="100"/>
      <c r="L128" s="100"/>
      <c r="M128" s="48" t="s">
        <v>11</v>
      </c>
      <c r="N128" s="228" t="s">
        <v>137</v>
      </c>
      <c r="O128" s="229"/>
      <c r="P128" s="100">
        <f>P75</f>
        <v>0</v>
      </c>
      <c r="Q128" s="100"/>
      <c r="R128" s="100"/>
      <c r="S128" s="61" t="s">
        <v>11</v>
      </c>
      <c r="T128" s="228" t="s">
        <v>138</v>
      </c>
      <c r="U128" s="229"/>
      <c r="V128" s="100">
        <f>V75</f>
        <v>0</v>
      </c>
      <c r="W128" s="100"/>
      <c r="X128" s="100"/>
      <c r="Y128" s="61" t="s">
        <v>11</v>
      </c>
      <c r="Z128" s="180"/>
      <c r="AA128" s="181"/>
      <c r="AB128" s="181"/>
      <c r="AC128" s="182"/>
    </row>
    <row r="129" spans="3:29" s="1" customFormat="1" ht="3" customHeight="1" x14ac:dyDescent="0.25">
      <c r="C129" s="227"/>
      <c r="D129" s="227"/>
      <c r="E129" s="227"/>
      <c r="F129" s="227"/>
      <c r="G129" s="191"/>
      <c r="H129" s="49"/>
      <c r="I129" s="50"/>
      <c r="J129" s="50"/>
      <c r="K129" s="50"/>
      <c r="L129" s="50"/>
      <c r="M129" s="50"/>
      <c r="N129" s="51"/>
      <c r="O129" s="50"/>
      <c r="P129" s="50"/>
      <c r="Q129" s="50"/>
      <c r="R129" s="50"/>
      <c r="S129" s="50"/>
      <c r="T129" s="51"/>
      <c r="U129" s="50"/>
      <c r="V129" s="50"/>
      <c r="W129" s="50"/>
      <c r="X129" s="50"/>
      <c r="Y129" s="52"/>
      <c r="Z129" s="180"/>
      <c r="AA129" s="181"/>
      <c r="AB129" s="181"/>
      <c r="AC129" s="182"/>
    </row>
    <row r="130" spans="3:29" s="2" customFormat="1" ht="9" customHeight="1" x14ac:dyDescent="0.25">
      <c r="C130" s="227"/>
      <c r="D130" s="227"/>
      <c r="E130" s="227"/>
      <c r="F130" s="227"/>
      <c r="G130" s="191"/>
      <c r="H130" s="168">
        <v>8</v>
      </c>
      <c r="I130" s="169"/>
      <c r="J130" s="170"/>
      <c r="K130" s="168">
        <v>9</v>
      </c>
      <c r="L130" s="169"/>
      <c r="M130" s="170"/>
      <c r="N130" s="224">
        <v>10</v>
      </c>
      <c r="O130" s="225"/>
      <c r="P130" s="226"/>
      <c r="Q130" s="224">
        <v>11</v>
      </c>
      <c r="R130" s="225"/>
      <c r="S130" s="226"/>
      <c r="T130" s="224">
        <v>12</v>
      </c>
      <c r="U130" s="225"/>
      <c r="V130" s="226"/>
      <c r="W130" s="168">
        <v>13</v>
      </c>
      <c r="X130" s="169"/>
      <c r="Y130" s="170"/>
      <c r="Z130" s="167">
        <v>14</v>
      </c>
      <c r="AA130" s="167"/>
      <c r="AB130" s="167"/>
      <c r="AC130" s="167"/>
    </row>
    <row r="131" spans="3:29" s="2" customFormat="1" ht="8.25" customHeight="1" x14ac:dyDescent="0.25">
      <c r="C131" s="227"/>
      <c r="D131" s="227"/>
      <c r="E131" s="227"/>
      <c r="F131" s="227"/>
      <c r="G131" s="191"/>
      <c r="H131" s="168" t="s">
        <v>10</v>
      </c>
      <c r="I131" s="169"/>
      <c r="J131" s="170"/>
      <c r="K131" s="230" t="s">
        <v>11</v>
      </c>
      <c r="L131" s="231"/>
      <c r="M131" s="232"/>
      <c r="N131" s="168" t="s">
        <v>10</v>
      </c>
      <c r="O131" s="169"/>
      <c r="P131" s="170"/>
      <c r="Q131" s="168" t="s">
        <v>11</v>
      </c>
      <c r="R131" s="169"/>
      <c r="S131" s="170"/>
      <c r="T131" s="168" t="s">
        <v>10</v>
      </c>
      <c r="U131" s="169"/>
      <c r="V131" s="170"/>
      <c r="W131" s="168" t="s">
        <v>11</v>
      </c>
      <c r="X131" s="169"/>
      <c r="Y131" s="170"/>
      <c r="Z131" s="174" t="s">
        <v>11</v>
      </c>
      <c r="AA131" s="174"/>
      <c r="AB131" s="174"/>
      <c r="AC131" s="174"/>
    </row>
    <row r="132" spans="3:29" s="2" customFormat="1" ht="17.25" customHeight="1" x14ac:dyDescent="0.25">
      <c r="C132" s="197" t="str">
        <f>C121</f>
        <v>styczeń</v>
      </c>
      <c r="D132" s="197"/>
      <c r="E132" s="197"/>
      <c r="F132" s="197"/>
      <c r="G132" s="191"/>
      <c r="H132" s="193"/>
      <c r="I132" s="194"/>
      <c r="J132" s="195"/>
      <c r="K132" s="110">
        <f>ROUND(H132*$J$128,2)</f>
        <v>0</v>
      </c>
      <c r="L132" s="111"/>
      <c r="M132" s="112"/>
      <c r="N132" s="193"/>
      <c r="O132" s="194"/>
      <c r="P132" s="195"/>
      <c r="Q132" s="110">
        <f>ROUND(N132*$P$128,2)</f>
        <v>0</v>
      </c>
      <c r="R132" s="111"/>
      <c r="S132" s="112"/>
      <c r="T132" s="193"/>
      <c r="U132" s="194"/>
      <c r="V132" s="195"/>
      <c r="W132" s="110">
        <f>ROUND(T132*$V$128,2)</f>
        <v>0</v>
      </c>
      <c r="X132" s="111"/>
      <c r="Y132" s="112"/>
      <c r="Z132" s="104">
        <f>K132+Q132+W132</f>
        <v>0</v>
      </c>
      <c r="AA132" s="105"/>
      <c r="AB132" s="105"/>
      <c r="AC132" s="106"/>
    </row>
    <row r="133" spans="3:29" s="2" customFormat="1" ht="17.25" customHeight="1" x14ac:dyDescent="0.25">
      <c r="C133" s="197" t="str">
        <f t="shared" ref="C133:C134" si="39">C122</f>
        <v>luty</v>
      </c>
      <c r="D133" s="197"/>
      <c r="E133" s="197"/>
      <c r="F133" s="197"/>
      <c r="G133" s="191"/>
      <c r="H133" s="193"/>
      <c r="I133" s="194"/>
      <c r="J133" s="195"/>
      <c r="K133" s="110">
        <f t="shared" ref="K133:K134" si="40">ROUND(H133*$J$128,2)</f>
        <v>0</v>
      </c>
      <c r="L133" s="111"/>
      <c r="M133" s="112"/>
      <c r="N133" s="193"/>
      <c r="O133" s="194"/>
      <c r="P133" s="195"/>
      <c r="Q133" s="110">
        <f t="shared" ref="Q133:Q134" si="41">ROUND(N133*$P$128,2)</f>
        <v>0</v>
      </c>
      <c r="R133" s="111"/>
      <c r="S133" s="112"/>
      <c r="T133" s="193"/>
      <c r="U133" s="194"/>
      <c r="V133" s="195"/>
      <c r="W133" s="110">
        <f t="shared" ref="W133:W134" si="42">ROUND(T133*$V$128,2)</f>
        <v>0</v>
      </c>
      <c r="X133" s="111"/>
      <c r="Y133" s="112"/>
      <c r="Z133" s="104">
        <f>K133+Q133+W133</f>
        <v>0</v>
      </c>
      <c r="AA133" s="105"/>
      <c r="AB133" s="105"/>
      <c r="AC133" s="106"/>
    </row>
    <row r="134" spans="3:29" s="2" customFormat="1" ht="17.25" customHeight="1" x14ac:dyDescent="0.25">
      <c r="C134" s="197" t="str">
        <f t="shared" si="39"/>
        <v>marzec</v>
      </c>
      <c r="D134" s="197"/>
      <c r="E134" s="197"/>
      <c r="F134" s="197"/>
      <c r="G134" s="191"/>
      <c r="H134" s="193"/>
      <c r="I134" s="194"/>
      <c r="J134" s="195"/>
      <c r="K134" s="110">
        <f t="shared" si="40"/>
        <v>0</v>
      </c>
      <c r="L134" s="111"/>
      <c r="M134" s="112"/>
      <c r="N134" s="193"/>
      <c r="O134" s="194"/>
      <c r="P134" s="195"/>
      <c r="Q134" s="110">
        <f t="shared" si="41"/>
        <v>0</v>
      </c>
      <c r="R134" s="111"/>
      <c r="S134" s="112"/>
      <c r="T134" s="193"/>
      <c r="U134" s="194"/>
      <c r="V134" s="195"/>
      <c r="W134" s="110">
        <f t="shared" si="42"/>
        <v>0</v>
      </c>
      <c r="X134" s="111"/>
      <c r="Y134" s="112"/>
      <c r="Z134" s="104">
        <f>K134+Q134+W134</f>
        <v>0</v>
      </c>
      <c r="AA134" s="105"/>
      <c r="AB134" s="105"/>
      <c r="AC134" s="106"/>
    </row>
    <row r="135" spans="3:29" s="2" customFormat="1" ht="17.25" customHeight="1" x14ac:dyDescent="0.25">
      <c r="C135" s="223" t="s">
        <v>14</v>
      </c>
      <c r="D135" s="223"/>
      <c r="E135" s="223"/>
      <c r="F135" s="223"/>
      <c r="G135" s="192"/>
      <c r="H135" s="237">
        <f>SUM(H132:J134)</f>
        <v>0</v>
      </c>
      <c r="I135" s="238"/>
      <c r="J135" s="239"/>
      <c r="K135" s="107">
        <f t="shared" ref="K135" si="43">SUM(K132:M134)</f>
        <v>0</v>
      </c>
      <c r="L135" s="108"/>
      <c r="M135" s="109"/>
      <c r="N135" s="193">
        <f t="shared" ref="N135" si="44">SUM(N132:P134)</f>
        <v>0</v>
      </c>
      <c r="O135" s="194"/>
      <c r="P135" s="195"/>
      <c r="Q135" s="107">
        <f t="shared" ref="Q135" si="45">SUM(Q132:S134)</f>
        <v>0</v>
      </c>
      <c r="R135" s="108"/>
      <c r="S135" s="109"/>
      <c r="T135" s="193">
        <f t="shared" ref="T135" si="46">SUM(T132:V134)</f>
        <v>0</v>
      </c>
      <c r="U135" s="194"/>
      <c r="V135" s="195"/>
      <c r="W135" s="107">
        <f t="shared" ref="W135" si="47">SUM(W132:Y134)</f>
        <v>0</v>
      </c>
      <c r="X135" s="108"/>
      <c r="Y135" s="109"/>
      <c r="Z135" s="104">
        <f>SUM(Z132:AC134)</f>
        <v>0</v>
      </c>
      <c r="AA135" s="105"/>
      <c r="AB135" s="105"/>
      <c r="AC135" s="106"/>
    </row>
    <row r="136" spans="3:29" s="1" customFormat="1" ht="8.25" customHeight="1" x14ac:dyDescent="0.25"/>
    <row r="137" spans="3:29" s="1" customFormat="1" ht="30.75" customHeight="1" x14ac:dyDescent="0.25">
      <c r="C137" s="227" t="s">
        <v>16</v>
      </c>
      <c r="D137" s="227"/>
      <c r="E137" s="227"/>
      <c r="F137" s="227"/>
      <c r="G137" s="190" t="s">
        <v>22</v>
      </c>
      <c r="H137" s="175" t="s">
        <v>113</v>
      </c>
      <c r="I137" s="176"/>
      <c r="J137" s="176"/>
      <c r="K137" s="176"/>
      <c r="L137" s="176"/>
      <c r="M137" s="176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8"/>
      <c r="Z137" s="179" t="s">
        <v>21</v>
      </c>
      <c r="AA137" s="177"/>
      <c r="AB137" s="177"/>
      <c r="AC137" s="178"/>
    </row>
    <row r="138" spans="3:29" s="1" customFormat="1" ht="15" customHeight="1" x14ac:dyDescent="0.25">
      <c r="C138" s="227"/>
      <c r="D138" s="227"/>
      <c r="E138" s="227"/>
      <c r="F138" s="227"/>
      <c r="G138" s="191"/>
      <c r="H138" s="207" t="s">
        <v>15</v>
      </c>
      <c r="I138" s="208"/>
      <c r="J138" s="208"/>
      <c r="K138" s="208"/>
      <c r="L138" s="208"/>
      <c r="M138" s="208"/>
      <c r="N138" s="207" t="s">
        <v>17</v>
      </c>
      <c r="O138" s="208"/>
      <c r="P138" s="208"/>
      <c r="Q138" s="208"/>
      <c r="R138" s="208"/>
      <c r="S138" s="208"/>
      <c r="T138" s="207" t="s">
        <v>18</v>
      </c>
      <c r="U138" s="208"/>
      <c r="V138" s="208"/>
      <c r="W138" s="208"/>
      <c r="X138" s="208"/>
      <c r="Y138" s="209"/>
      <c r="Z138" s="180"/>
      <c r="AA138" s="181"/>
      <c r="AB138" s="181"/>
      <c r="AC138" s="182"/>
    </row>
    <row r="139" spans="3:29" s="1" customFormat="1" ht="10.5" customHeight="1" x14ac:dyDescent="0.25">
      <c r="C139" s="227"/>
      <c r="D139" s="227"/>
      <c r="E139" s="227"/>
      <c r="F139" s="227"/>
      <c r="G139" s="191"/>
      <c r="H139" s="98" t="s">
        <v>120</v>
      </c>
      <c r="I139" s="99"/>
      <c r="J139" s="100">
        <f>J86</f>
        <v>0</v>
      </c>
      <c r="K139" s="100"/>
      <c r="L139" s="100"/>
      <c r="M139" s="48" t="s">
        <v>11</v>
      </c>
      <c r="N139" s="98" t="s">
        <v>137</v>
      </c>
      <c r="O139" s="99"/>
      <c r="P139" s="100">
        <f>P86</f>
        <v>0</v>
      </c>
      <c r="Q139" s="100"/>
      <c r="R139" s="63"/>
      <c r="S139" s="61" t="s">
        <v>11</v>
      </c>
      <c r="T139" s="98" t="s">
        <v>138</v>
      </c>
      <c r="U139" s="99"/>
      <c r="V139" s="100">
        <f>V86</f>
        <v>0</v>
      </c>
      <c r="W139" s="100"/>
      <c r="X139" s="100"/>
      <c r="Y139" s="61" t="s">
        <v>11</v>
      </c>
      <c r="Z139" s="180"/>
      <c r="AA139" s="181"/>
      <c r="AB139" s="181"/>
      <c r="AC139" s="182"/>
    </row>
    <row r="140" spans="3:29" s="1" customFormat="1" ht="3" customHeight="1" x14ac:dyDescent="0.25">
      <c r="C140" s="227"/>
      <c r="D140" s="227"/>
      <c r="E140" s="227"/>
      <c r="F140" s="227"/>
      <c r="G140" s="191"/>
      <c r="H140" s="49"/>
      <c r="I140" s="50"/>
      <c r="J140" s="50"/>
      <c r="K140" s="50"/>
      <c r="L140" s="50"/>
      <c r="M140" s="50"/>
      <c r="N140" s="51"/>
      <c r="O140" s="50"/>
      <c r="P140" s="50"/>
      <c r="Q140" s="50"/>
      <c r="R140" s="50"/>
      <c r="S140" s="50"/>
      <c r="T140" s="51"/>
      <c r="U140" s="50"/>
      <c r="V140" s="50"/>
      <c r="W140" s="50"/>
      <c r="X140" s="50"/>
      <c r="Y140" s="52"/>
      <c r="Z140" s="180"/>
      <c r="AA140" s="181"/>
      <c r="AB140" s="181"/>
      <c r="AC140" s="182"/>
    </row>
    <row r="141" spans="3:29" s="2" customFormat="1" ht="9.75" customHeight="1" x14ac:dyDescent="0.25">
      <c r="C141" s="227"/>
      <c r="D141" s="227"/>
      <c r="E141" s="227"/>
      <c r="F141" s="227"/>
      <c r="G141" s="191"/>
      <c r="H141" s="168">
        <v>15</v>
      </c>
      <c r="I141" s="169"/>
      <c r="J141" s="170"/>
      <c r="K141" s="168">
        <v>16</v>
      </c>
      <c r="L141" s="169"/>
      <c r="M141" s="170"/>
      <c r="N141" s="224">
        <v>17</v>
      </c>
      <c r="O141" s="225"/>
      <c r="P141" s="226"/>
      <c r="Q141" s="224">
        <v>18</v>
      </c>
      <c r="R141" s="225"/>
      <c r="S141" s="226"/>
      <c r="T141" s="224">
        <v>19</v>
      </c>
      <c r="U141" s="225"/>
      <c r="V141" s="226"/>
      <c r="W141" s="168">
        <v>20</v>
      </c>
      <c r="X141" s="169"/>
      <c r="Y141" s="170"/>
      <c r="Z141" s="167">
        <v>21</v>
      </c>
      <c r="AA141" s="167"/>
      <c r="AB141" s="167"/>
      <c r="AC141" s="167"/>
    </row>
    <row r="142" spans="3:29" s="2" customFormat="1" ht="10.5" customHeight="1" x14ac:dyDescent="0.25">
      <c r="C142" s="227"/>
      <c r="D142" s="227"/>
      <c r="E142" s="227"/>
      <c r="F142" s="227"/>
      <c r="G142" s="191"/>
      <c r="H142" s="168" t="s">
        <v>10</v>
      </c>
      <c r="I142" s="169"/>
      <c r="J142" s="170"/>
      <c r="K142" s="230" t="s">
        <v>11</v>
      </c>
      <c r="L142" s="231"/>
      <c r="M142" s="232"/>
      <c r="N142" s="168" t="s">
        <v>10</v>
      </c>
      <c r="O142" s="169"/>
      <c r="P142" s="170"/>
      <c r="Q142" s="168" t="s">
        <v>11</v>
      </c>
      <c r="R142" s="169"/>
      <c r="S142" s="170"/>
      <c r="T142" s="168" t="s">
        <v>10</v>
      </c>
      <c r="U142" s="169"/>
      <c r="V142" s="170"/>
      <c r="W142" s="168" t="s">
        <v>11</v>
      </c>
      <c r="X142" s="169"/>
      <c r="Y142" s="170"/>
      <c r="Z142" s="174" t="s">
        <v>11</v>
      </c>
      <c r="AA142" s="174"/>
      <c r="AB142" s="174"/>
      <c r="AC142" s="174"/>
    </row>
    <row r="143" spans="3:29" s="2" customFormat="1" ht="17.25" customHeight="1" x14ac:dyDescent="0.25">
      <c r="C143" s="197" t="str">
        <f>C132</f>
        <v>styczeń</v>
      </c>
      <c r="D143" s="197"/>
      <c r="E143" s="197"/>
      <c r="F143" s="197"/>
      <c r="G143" s="191"/>
      <c r="H143" s="210"/>
      <c r="I143" s="211"/>
      <c r="J143" s="212"/>
      <c r="K143" s="183">
        <f>ROUND(H143*$J$139,2)</f>
        <v>0</v>
      </c>
      <c r="L143" s="184"/>
      <c r="M143" s="185"/>
      <c r="N143" s="193"/>
      <c r="O143" s="194"/>
      <c r="P143" s="195"/>
      <c r="Q143" s="183">
        <f>ROUND(N143*$P$139,2)</f>
        <v>0</v>
      </c>
      <c r="R143" s="184"/>
      <c r="S143" s="185"/>
      <c r="T143" s="210"/>
      <c r="U143" s="211"/>
      <c r="V143" s="212"/>
      <c r="W143" s="183">
        <f>ROUND(T143*$V$139,2)</f>
        <v>0</v>
      </c>
      <c r="X143" s="184"/>
      <c r="Y143" s="185"/>
      <c r="Z143" s="171">
        <f>K143+Q143+W143</f>
        <v>0</v>
      </c>
      <c r="AA143" s="172"/>
      <c r="AB143" s="172"/>
      <c r="AC143" s="173"/>
    </row>
    <row r="144" spans="3:29" s="2" customFormat="1" ht="17.25" customHeight="1" x14ac:dyDescent="0.25">
      <c r="C144" s="197" t="str">
        <f t="shared" ref="C144:C145" si="48">C133</f>
        <v>luty</v>
      </c>
      <c r="D144" s="197"/>
      <c r="E144" s="197"/>
      <c r="F144" s="197"/>
      <c r="G144" s="191"/>
      <c r="H144" s="210"/>
      <c r="I144" s="211"/>
      <c r="J144" s="212"/>
      <c r="K144" s="183">
        <f t="shared" ref="K144:K145" si="49">ROUND(H144*$J$139,2)</f>
        <v>0</v>
      </c>
      <c r="L144" s="184"/>
      <c r="M144" s="185"/>
      <c r="N144" s="193"/>
      <c r="O144" s="194"/>
      <c r="P144" s="195"/>
      <c r="Q144" s="183">
        <f t="shared" ref="Q144:Q145" si="50">ROUND(N144*$P$139,2)</f>
        <v>0</v>
      </c>
      <c r="R144" s="184"/>
      <c r="S144" s="185"/>
      <c r="T144" s="210"/>
      <c r="U144" s="211"/>
      <c r="V144" s="212"/>
      <c r="W144" s="183">
        <f t="shared" ref="W144:W145" si="51">ROUND(T144*$V$139,2)</f>
        <v>0</v>
      </c>
      <c r="X144" s="184"/>
      <c r="Y144" s="185"/>
      <c r="Z144" s="171">
        <f>K144+Q144+W144</f>
        <v>0</v>
      </c>
      <c r="AA144" s="172"/>
      <c r="AB144" s="172"/>
      <c r="AC144" s="173"/>
    </row>
    <row r="145" spans="1:39" s="2" customFormat="1" ht="17.25" customHeight="1" x14ac:dyDescent="0.25">
      <c r="C145" s="197" t="str">
        <f t="shared" si="48"/>
        <v>marzec</v>
      </c>
      <c r="D145" s="197"/>
      <c r="E145" s="197"/>
      <c r="F145" s="197"/>
      <c r="G145" s="191"/>
      <c r="H145" s="210"/>
      <c r="I145" s="211"/>
      <c r="J145" s="212"/>
      <c r="K145" s="183">
        <f t="shared" si="49"/>
        <v>0</v>
      </c>
      <c r="L145" s="184"/>
      <c r="M145" s="185"/>
      <c r="N145" s="193"/>
      <c r="O145" s="194"/>
      <c r="P145" s="195"/>
      <c r="Q145" s="183">
        <f t="shared" si="50"/>
        <v>0</v>
      </c>
      <c r="R145" s="184"/>
      <c r="S145" s="185"/>
      <c r="T145" s="210"/>
      <c r="U145" s="211"/>
      <c r="V145" s="212"/>
      <c r="W145" s="183">
        <f t="shared" si="51"/>
        <v>0</v>
      </c>
      <c r="X145" s="184"/>
      <c r="Y145" s="185"/>
      <c r="Z145" s="171">
        <f>K145+Q145+W145</f>
        <v>0</v>
      </c>
      <c r="AA145" s="172"/>
      <c r="AB145" s="172"/>
      <c r="AC145" s="173"/>
    </row>
    <row r="146" spans="1:39" s="2" customFormat="1" ht="17.25" customHeight="1" x14ac:dyDescent="0.25">
      <c r="C146" s="223" t="s">
        <v>14</v>
      </c>
      <c r="D146" s="223"/>
      <c r="E146" s="223"/>
      <c r="F146" s="223"/>
      <c r="G146" s="192"/>
      <c r="H146" s="237">
        <f>SUM(H143:J145)</f>
        <v>0</v>
      </c>
      <c r="I146" s="238"/>
      <c r="J146" s="239"/>
      <c r="K146" s="107">
        <f t="shared" ref="K146" si="52">SUM(K143:M145)</f>
        <v>0</v>
      </c>
      <c r="L146" s="108"/>
      <c r="M146" s="109"/>
      <c r="N146" s="193">
        <f t="shared" ref="N146" si="53">SUM(N143:P145)</f>
        <v>0</v>
      </c>
      <c r="O146" s="194"/>
      <c r="P146" s="195"/>
      <c r="Q146" s="107">
        <f t="shared" ref="Q146" si="54">SUM(Q143:S145)</f>
        <v>0</v>
      </c>
      <c r="R146" s="108"/>
      <c r="S146" s="109"/>
      <c r="T146" s="193">
        <f t="shared" ref="T146" si="55">SUM(T143:V145)</f>
        <v>0</v>
      </c>
      <c r="U146" s="194"/>
      <c r="V146" s="195"/>
      <c r="W146" s="107">
        <f t="shared" ref="W146" si="56">SUM(W143:Y145)</f>
        <v>0</v>
      </c>
      <c r="X146" s="108"/>
      <c r="Y146" s="109"/>
      <c r="Z146" s="171">
        <f>SUM(Z143:AC145)</f>
        <v>0</v>
      </c>
      <c r="AA146" s="172"/>
      <c r="AB146" s="172"/>
      <c r="AC146" s="173"/>
    </row>
    <row r="147" spans="1:39" s="1" customFormat="1" ht="8.25" customHeight="1" x14ac:dyDescent="0.25"/>
    <row r="148" spans="1:39" s="1" customFormat="1" ht="44.25" customHeight="1" x14ac:dyDescent="0.25">
      <c r="A148" s="153" t="s">
        <v>16</v>
      </c>
      <c r="B148" s="154"/>
      <c r="C148" s="213" t="s">
        <v>23</v>
      </c>
      <c r="D148" s="175" t="s">
        <v>64</v>
      </c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216"/>
      <c r="V148" s="179" t="s">
        <v>25</v>
      </c>
      <c r="W148" s="177"/>
      <c r="X148" s="177"/>
      <c r="Y148" s="177"/>
      <c r="Z148" s="178"/>
      <c r="AA148" s="190" t="s">
        <v>24</v>
      </c>
      <c r="AB148" s="186" t="s">
        <v>26</v>
      </c>
      <c r="AC148" s="186"/>
      <c r="AD148" s="186"/>
      <c r="AE148" s="186"/>
    </row>
    <row r="149" spans="1:39" s="1" customFormat="1" ht="13.5" customHeight="1" x14ac:dyDescent="0.25">
      <c r="A149" s="155"/>
      <c r="B149" s="156"/>
      <c r="C149" s="214"/>
      <c r="D149" s="207" t="s">
        <v>15</v>
      </c>
      <c r="E149" s="208"/>
      <c r="F149" s="208"/>
      <c r="G149" s="208"/>
      <c r="H149" s="208"/>
      <c r="I149" s="209"/>
      <c r="J149" s="207" t="s">
        <v>17</v>
      </c>
      <c r="K149" s="208"/>
      <c r="L149" s="208"/>
      <c r="M149" s="208"/>
      <c r="N149" s="208"/>
      <c r="O149" s="209"/>
      <c r="P149" s="207" t="s">
        <v>18</v>
      </c>
      <c r="Q149" s="208"/>
      <c r="R149" s="208"/>
      <c r="S149" s="208"/>
      <c r="T149" s="208"/>
      <c r="U149" s="209"/>
      <c r="V149" s="180"/>
      <c r="W149" s="181"/>
      <c r="X149" s="181"/>
      <c r="Y149" s="181"/>
      <c r="Z149" s="182"/>
      <c r="AA149" s="191"/>
      <c r="AB149" s="186"/>
      <c r="AC149" s="186"/>
      <c r="AD149" s="186"/>
      <c r="AE149" s="186"/>
    </row>
    <row r="150" spans="1:39" s="1" customFormat="1" ht="11.25" customHeight="1" x14ac:dyDescent="0.25">
      <c r="A150" s="155"/>
      <c r="B150" s="156"/>
      <c r="C150" s="214"/>
      <c r="D150" s="98" t="s">
        <v>121</v>
      </c>
      <c r="E150" s="99"/>
      <c r="F150" s="100">
        <f>F97</f>
        <v>0</v>
      </c>
      <c r="G150" s="100"/>
      <c r="H150" s="100"/>
      <c r="I150" s="53" t="s">
        <v>11</v>
      </c>
      <c r="J150" s="98" t="s">
        <v>137</v>
      </c>
      <c r="K150" s="99"/>
      <c r="L150" s="100">
        <f>L97</f>
        <v>0</v>
      </c>
      <c r="M150" s="100"/>
      <c r="N150" s="100"/>
      <c r="O150" s="53" t="s">
        <v>11</v>
      </c>
      <c r="P150" s="98" t="s">
        <v>138</v>
      </c>
      <c r="Q150" s="99"/>
      <c r="R150" s="100">
        <f>R97</f>
        <v>0</v>
      </c>
      <c r="S150" s="100"/>
      <c r="T150" s="100"/>
      <c r="U150" s="62" t="s">
        <v>11</v>
      </c>
      <c r="V150" s="180"/>
      <c r="W150" s="181"/>
      <c r="X150" s="181"/>
      <c r="Y150" s="181"/>
      <c r="Z150" s="182"/>
      <c r="AA150" s="191"/>
      <c r="AB150" s="186"/>
      <c r="AC150" s="186"/>
      <c r="AD150" s="186"/>
      <c r="AE150" s="186"/>
    </row>
    <row r="151" spans="1:39" s="1" customFormat="1" ht="1.5" customHeight="1" x14ac:dyDescent="0.25">
      <c r="A151" s="155"/>
      <c r="B151" s="156"/>
      <c r="C151" s="214"/>
      <c r="D151" s="49"/>
      <c r="E151" s="50"/>
      <c r="F151" s="50"/>
      <c r="G151" s="50"/>
      <c r="H151" s="50"/>
      <c r="I151" s="50"/>
      <c r="J151" s="51"/>
      <c r="K151" s="50"/>
      <c r="L151" s="50"/>
      <c r="M151" s="50"/>
      <c r="N151" s="50"/>
      <c r="O151" s="50"/>
      <c r="P151" s="51"/>
      <c r="Q151" s="50"/>
      <c r="R151" s="50"/>
      <c r="S151" s="50"/>
      <c r="T151" s="50"/>
      <c r="U151" s="52"/>
      <c r="V151" s="217"/>
      <c r="W151" s="218"/>
      <c r="X151" s="218"/>
      <c r="Y151" s="218"/>
      <c r="Z151" s="219"/>
      <c r="AA151" s="191"/>
      <c r="AB151" s="186"/>
      <c r="AC151" s="186"/>
      <c r="AD151" s="186"/>
      <c r="AE151" s="186"/>
    </row>
    <row r="152" spans="1:39" s="2" customFormat="1" ht="9.75" customHeight="1" x14ac:dyDescent="0.25">
      <c r="A152" s="155"/>
      <c r="B152" s="156"/>
      <c r="C152" s="214"/>
      <c r="D152" s="168">
        <v>22</v>
      </c>
      <c r="E152" s="169"/>
      <c r="F152" s="170"/>
      <c r="G152" s="168">
        <v>23</v>
      </c>
      <c r="H152" s="169"/>
      <c r="I152" s="170"/>
      <c r="J152" s="168">
        <v>24</v>
      </c>
      <c r="K152" s="169"/>
      <c r="L152" s="170"/>
      <c r="M152" s="168">
        <v>25</v>
      </c>
      <c r="N152" s="169"/>
      <c r="O152" s="170"/>
      <c r="P152" s="168">
        <v>26</v>
      </c>
      <c r="Q152" s="169"/>
      <c r="R152" s="170"/>
      <c r="S152" s="168">
        <v>27</v>
      </c>
      <c r="T152" s="169"/>
      <c r="U152" s="170"/>
      <c r="V152" s="220">
        <v>28</v>
      </c>
      <c r="W152" s="221"/>
      <c r="X152" s="221"/>
      <c r="Y152" s="221"/>
      <c r="Z152" s="222"/>
      <c r="AA152" s="191"/>
      <c r="AB152" s="196">
        <v>29</v>
      </c>
      <c r="AC152" s="196"/>
      <c r="AD152" s="196"/>
      <c r="AE152" s="196"/>
    </row>
    <row r="153" spans="1:39" s="2" customFormat="1" ht="9" customHeight="1" x14ac:dyDescent="0.25">
      <c r="A153" s="157"/>
      <c r="B153" s="158"/>
      <c r="C153" s="214"/>
      <c r="D153" s="168" t="s">
        <v>10</v>
      </c>
      <c r="E153" s="169"/>
      <c r="F153" s="170"/>
      <c r="G153" s="168" t="s">
        <v>11</v>
      </c>
      <c r="H153" s="169"/>
      <c r="I153" s="170"/>
      <c r="J153" s="168" t="s">
        <v>10</v>
      </c>
      <c r="K153" s="169"/>
      <c r="L153" s="170"/>
      <c r="M153" s="168" t="s">
        <v>11</v>
      </c>
      <c r="N153" s="169"/>
      <c r="O153" s="170"/>
      <c r="P153" s="168" t="s">
        <v>10</v>
      </c>
      <c r="Q153" s="169"/>
      <c r="R153" s="170"/>
      <c r="S153" s="168" t="s">
        <v>11</v>
      </c>
      <c r="T153" s="169"/>
      <c r="U153" s="170"/>
      <c r="V153" s="168" t="s">
        <v>11</v>
      </c>
      <c r="W153" s="169"/>
      <c r="X153" s="169"/>
      <c r="Y153" s="169"/>
      <c r="Z153" s="170"/>
      <c r="AA153" s="191"/>
      <c r="AB153" s="174" t="s">
        <v>11</v>
      </c>
      <c r="AC153" s="174"/>
      <c r="AD153" s="174"/>
      <c r="AE153" s="174"/>
    </row>
    <row r="154" spans="1:39" s="2" customFormat="1" ht="17.25" customHeight="1" x14ac:dyDescent="0.25">
      <c r="A154" s="197" t="str">
        <f>C143</f>
        <v>styczeń</v>
      </c>
      <c r="B154" s="197"/>
      <c r="C154" s="214"/>
      <c r="D154" s="193"/>
      <c r="E154" s="194"/>
      <c r="F154" s="195"/>
      <c r="G154" s="110">
        <f>ROUND(D154*$F$150,2)</f>
        <v>0</v>
      </c>
      <c r="H154" s="111"/>
      <c r="I154" s="112"/>
      <c r="J154" s="193"/>
      <c r="K154" s="194"/>
      <c r="L154" s="195"/>
      <c r="M154" s="110">
        <f>ROUND(J154*$L$150,2)</f>
        <v>0</v>
      </c>
      <c r="N154" s="111"/>
      <c r="O154" s="112"/>
      <c r="P154" s="193"/>
      <c r="Q154" s="194"/>
      <c r="R154" s="195"/>
      <c r="S154" s="110">
        <f>ROUND(P154*$R$150,2)</f>
        <v>0</v>
      </c>
      <c r="T154" s="111"/>
      <c r="U154" s="112"/>
      <c r="V154" s="110">
        <f>G154+M154+S154</f>
        <v>0</v>
      </c>
      <c r="W154" s="111"/>
      <c r="X154" s="111"/>
      <c r="Y154" s="111"/>
      <c r="Z154" s="112"/>
      <c r="AA154" s="191"/>
      <c r="AB154" s="128">
        <f>Z121+Z132+Z143+V154</f>
        <v>0</v>
      </c>
      <c r="AC154" s="132"/>
      <c r="AD154" s="132"/>
      <c r="AE154" s="132"/>
    </row>
    <row r="155" spans="1:39" s="2" customFormat="1" ht="17.25" customHeight="1" x14ac:dyDescent="0.25">
      <c r="A155" s="197" t="str">
        <f t="shared" ref="A155:A156" si="57">C144</f>
        <v>luty</v>
      </c>
      <c r="B155" s="197"/>
      <c r="C155" s="214"/>
      <c r="D155" s="193"/>
      <c r="E155" s="194"/>
      <c r="F155" s="195"/>
      <c r="G155" s="110">
        <f t="shared" ref="G155:G156" si="58">ROUND(D155*$F$150,2)</f>
        <v>0</v>
      </c>
      <c r="H155" s="111"/>
      <c r="I155" s="112"/>
      <c r="J155" s="193"/>
      <c r="K155" s="194"/>
      <c r="L155" s="195"/>
      <c r="M155" s="110">
        <f t="shared" ref="M155:M156" si="59">ROUND(J155*$L$150,2)</f>
        <v>0</v>
      </c>
      <c r="N155" s="111"/>
      <c r="O155" s="112"/>
      <c r="P155" s="193"/>
      <c r="Q155" s="194"/>
      <c r="R155" s="195"/>
      <c r="S155" s="110">
        <f t="shared" ref="S155:S156" si="60">ROUND(P155*$R$150,2)</f>
        <v>0</v>
      </c>
      <c r="T155" s="111"/>
      <c r="U155" s="112"/>
      <c r="V155" s="110">
        <f>G155+M155+S155</f>
        <v>0</v>
      </c>
      <c r="W155" s="111"/>
      <c r="X155" s="111"/>
      <c r="Y155" s="111"/>
      <c r="Z155" s="112"/>
      <c r="AA155" s="191"/>
      <c r="AB155" s="128">
        <f>Z122+Z133+Z144+V155</f>
        <v>0</v>
      </c>
      <c r="AC155" s="132"/>
      <c r="AD155" s="132"/>
      <c r="AE155" s="132"/>
    </row>
    <row r="156" spans="1:39" s="2" customFormat="1" ht="17.25" customHeight="1" x14ac:dyDescent="0.25">
      <c r="A156" s="197" t="str">
        <f t="shared" si="57"/>
        <v>marzec</v>
      </c>
      <c r="B156" s="197"/>
      <c r="C156" s="214"/>
      <c r="D156" s="193"/>
      <c r="E156" s="194"/>
      <c r="F156" s="195"/>
      <c r="G156" s="110">
        <f t="shared" si="58"/>
        <v>0</v>
      </c>
      <c r="H156" s="111"/>
      <c r="I156" s="112"/>
      <c r="J156" s="193"/>
      <c r="K156" s="194"/>
      <c r="L156" s="195"/>
      <c r="M156" s="110">
        <f t="shared" si="59"/>
        <v>0</v>
      </c>
      <c r="N156" s="111"/>
      <c r="O156" s="112"/>
      <c r="P156" s="193"/>
      <c r="Q156" s="194"/>
      <c r="R156" s="195"/>
      <c r="S156" s="110">
        <f t="shared" si="60"/>
        <v>0</v>
      </c>
      <c r="T156" s="111"/>
      <c r="U156" s="112"/>
      <c r="V156" s="110">
        <f>G156+M156+S156</f>
        <v>0</v>
      </c>
      <c r="W156" s="111"/>
      <c r="X156" s="111"/>
      <c r="Y156" s="111"/>
      <c r="Z156" s="112"/>
      <c r="AA156" s="191"/>
      <c r="AB156" s="128">
        <f>Z123+Z134+Z145+V156</f>
        <v>0</v>
      </c>
      <c r="AC156" s="132"/>
      <c r="AD156" s="132"/>
      <c r="AE156" s="132"/>
    </row>
    <row r="157" spans="1:39" s="2" customFormat="1" ht="17.25" customHeight="1" x14ac:dyDescent="0.25">
      <c r="A157" s="130" t="s">
        <v>14</v>
      </c>
      <c r="B157" s="131"/>
      <c r="C157" s="215"/>
      <c r="D157" s="237">
        <f>SUM(D154:F156)</f>
        <v>0</v>
      </c>
      <c r="E157" s="238"/>
      <c r="F157" s="239"/>
      <c r="G157" s="107">
        <f t="shared" ref="G157" si="61">SUM(G154:I156)</f>
        <v>0</v>
      </c>
      <c r="H157" s="108"/>
      <c r="I157" s="109"/>
      <c r="J157" s="193">
        <f t="shared" ref="J157" si="62">SUM(J154:L156)</f>
        <v>0</v>
      </c>
      <c r="K157" s="194"/>
      <c r="L157" s="195"/>
      <c r="M157" s="107">
        <f t="shared" ref="M157" si="63">SUM(M154:O156)</f>
        <v>0</v>
      </c>
      <c r="N157" s="108"/>
      <c r="O157" s="109"/>
      <c r="P157" s="193">
        <f t="shared" ref="P157" si="64">SUM(P154:R156)</f>
        <v>0</v>
      </c>
      <c r="Q157" s="194"/>
      <c r="R157" s="195"/>
      <c r="S157" s="107">
        <f t="shared" ref="S157" si="65">SUM(S154:U156)</f>
        <v>0</v>
      </c>
      <c r="T157" s="108"/>
      <c r="U157" s="109"/>
      <c r="V157" s="110">
        <f>SUM(V154:Z156)</f>
        <v>0</v>
      </c>
      <c r="W157" s="111"/>
      <c r="X157" s="111"/>
      <c r="Y157" s="111"/>
      <c r="Z157" s="112"/>
      <c r="AA157" s="192"/>
      <c r="AB157" s="128">
        <f>SUM(AB154:AE156)</f>
        <v>0</v>
      </c>
      <c r="AC157" s="132"/>
      <c r="AD157" s="132"/>
      <c r="AE157" s="132"/>
    </row>
    <row r="158" spans="1:39" s="1" customFormat="1" ht="10.5" customHeight="1" x14ac:dyDescent="0.25"/>
    <row r="159" spans="1:39" s="1" customFormat="1" ht="25.5" customHeight="1" x14ac:dyDescent="0.25">
      <c r="A159" s="21" t="s">
        <v>51</v>
      </c>
      <c r="B159" s="92" t="s">
        <v>52</v>
      </c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H159" s="83"/>
      <c r="AI159" s="83"/>
      <c r="AJ159" s="83"/>
      <c r="AK159" s="83"/>
      <c r="AL159" s="83"/>
      <c r="AM159" s="83"/>
    </row>
    <row r="160" spans="1:39" s="1" customFormat="1" x14ac:dyDescent="0.25"/>
    <row r="161" spans="1:77" s="1" customFormat="1" ht="15.75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</row>
    <row r="162" spans="1:77" s="1" customFormat="1" ht="36" customHeight="1" x14ac:dyDescent="0.25">
      <c r="A162" s="379" t="s">
        <v>142</v>
      </c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  <c r="AC162" s="379"/>
      <c r="AD162" s="379"/>
      <c r="AE162" s="379"/>
    </row>
    <row r="163" spans="1:77" s="1" customFormat="1" ht="29.25" customHeight="1" x14ac:dyDescent="0.25">
      <c r="A163" s="388" t="s">
        <v>107</v>
      </c>
      <c r="B163" s="388"/>
      <c r="C163" s="388"/>
      <c r="D163" s="388"/>
      <c r="E163" s="388"/>
      <c r="F163" s="388"/>
      <c r="G163" s="388"/>
      <c r="H163" s="388"/>
      <c r="I163" s="388"/>
      <c r="J163" s="388"/>
      <c r="K163" s="388"/>
      <c r="L163" s="388"/>
      <c r="M163" s="388"/>
      <c r="N163" s="388"/>
      <c r="O163" s="388"/>
      <c r="P163" s="388"/>
      <c r="Q163" s="388"/>
      <c r="R163" s="388"/>
      <c r="S163" s="388"/>
      <c r="T163" s="388"/>
      <c r="U163" s="388"/>
      <c r="V163" s="388"/>
      <c r="W163" s="388"/>
      <c r="X163" s="388"/>
      <c r="Y163" s="388"/>
      <c r="Z163" s="388"/>
      <c r="AA163" s="388"/>
      <c r="AB163" s="388"/>
      <c r="AC163" s="388"/>
      <c r="AD163" s="35"/>
    </row>
    <row r="164" spans="1:77" s="1" customFormat="1" x14ac:dyDescent="0.25"/>
    <row r="165" spans="1:77" s="4" customFormat="1" ht="144.75" customHeight="1" x14ac:dyDescent="0.25">
      <c r="A165" s="198" t="s">
        <v>132</v>
      </c>
      <c r="B165" s="199"/>
      <c r="C165" s="200"/>
      <c r="D165" s="101" t="s">
        <v>56</v>
      </c>
      <c r="E165" s="102"/>
      <c r="F165" s="102"/>
      <c r="G165" s="102"/>
      <c r="H165" s="102"/>
      <c r="I165" s="103"/>
      <c r="J165" s="101" t="s">
        <v>57</v>
      </c>
      <c r="K165" s="102"/>
      <c r="L165" s="102"/>
      <c r="M165" s="102"/>
      <c r="N165" s="102"/>
      <c r="O165" s="103"/>
      <c r="P165" s="101" t="s">
        <v>55</v>
      </c>
      <c r="Q165" s="102"/>
      <c r="R165" s="102"/>
      <c r="S165" s="102"/>
      <c r="T165" s="102"/>
      <c r="U165" s="103"/>
      <c r="V165" s="101" t="s">
        <v>58</v>
      </c>
      <c r="W165" s="102"/>
      <c r="X165" s="102"/>
      <c r="Y165" s="102"/>
      <c r="Z165" s="102"/>
      <c r="AA165" s="101" t="s">
        <v>59</v>
      </c>
      <c r="AB165" s="102"/>
      <c r="AC165" s="102"/>
      <c r="AD165" s="102"/>
      <c r="AE165" s="103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</row>
    <row r="166" spans="1:77" s="1" customFormat="1" ht="10.5" customHeight="1" x14ac:dyDescent="0.25">
      <c r="A166" s="201"/>
      <c r="B166" s="202"/>
      <c r="C166" s="203"/>
      <c r="D166" s="187" t="s">
        <v>11</v>
      </c>
      <c r="E166" s="188"/>
      <c r="F166" s="188"/>
      <c r="G166" s="188"/>
      <c r="H166" s="188"/>
      <c r="I166" s="189"/>
      <c r="J166" s="187" t="s">
        <v>11</v>
      </c>
      <c r="K166" s="188"/>
      <c r="L166" s="188"/>
      <c r="M166" s="188"/>
      <c r="N166" s="188"/>
      <c r="O166" s="189"/>
      <c r="P166" s="187" t="s">
        <v>11</v>
      </c>
      <c r="Q166" s="188"/>
      <c r="R166" s="188"/>
      <c r="S166" s="188"/>
      <c r="T166" s="188"/>
      <c r="U166" s="189"/>
      <c r="V166" s="187" t="s">
        <v>11</v>
      </c>
      <c r="W166" s="188"/>
      <c r="X166" s="188"/>
      <c r="Y166" s="188"/>
      <c r="Z166" s="188"/>
      <c r="AA166" s="187" t="s">
        <v>11</v>
      </c>
      <c r="AB166" s="188"/>
      <c r="AC166" s="188"/>
      <c r="AD166" s="188"/>
      <c r="AE166" s="189"/>
      <c r="AF166" s="4"/>
    </row>
    <row r="167" spans="1:77" s="1" customFormat="1" ht="11.25" customHeight="1" x14ac:dyDescent="0.25">
      <c r="A167" s="204"/>
      <c r="B167" s="205"/>
      <c r="C167" s="206"/>
      <c r="D167" s="187">
        <v>1</v>
      </c>
      <c r="E167" s="188"/>
      <c r="F167" s="188"/>
      <c r="G167" s="188"/>
      <c r="H167" s="188"/>
      <c r="I167" s="189"/>
      <c r="J167" s="187">
        <v>2</v>
      </c>
      <c r="K167" s="188"/>
      <c r="L167" s="188"/>
      <c r="M167" s="188"/>
      <c r="N167" s="188"/>
      <c r="O167" s="189"/>
      <c r="P167" s="187">
        <v>3</v>
      </c>
      <c r="Q167" s="188"/>
      <c r="R167" s="188"/>
      <c r="S167" s="188"/>
      <c r="T167" s="188"/>
      <c r="U167" s="189"/>
      <c r="V167" s="187">
        <v>4</v>
      </c>
      <c r="W167" s="188"/>
      <c r="X167" s="188"/>
      <c r="Y167" s="188"/>
      <c r="Z167" s="188"/>
      <c r="AA167" s="187">
        <v>5</v>
      </c>
      <c r="AB167" s="188"/>
      <c r="AC167" s="188"/>
      <c r="AD167" s="188"/>
      <c r="AE167" s="189"/>
      <c r="AF167" s="4"/>
    </row>
    <row r="168" spans="1:77" s="2" customFormat="1" ht="25.5" customHeight="1" x14ac:dyDescent="0.25">
      <c r="A168" s="160" t="str">
        <f>IFERROR(VLOOKUP($F$8&amp;"1",ArkuszUkryty!A:F,5,0),)</f>
        <v>październik</v>
      </c>
      <c r="B168" s="161"/>
      <c r="C168" s="162"/>
      <c r="D168" s="107"/>
      <c r="E168" s="108"/>
      <c r="F168" s="108"/>
      <c r="G168" s="108"/>
      <c r="H168" s="108"/>
      <c r="I168" s="109"/>
      <c r="J168" s="107"/>
      <c r="K168" s="108"/>
      <c r="L168" s="108"/>
      <c r="M168" s="108"/>
      <c r="N168" s="108"/>
      <c r="O168" s="109"/>
      <c r="P168" s="110">
        <f>D168+J168</f>
        <v>0</v>
      </c>
      <c r="Q168" s="111"/>
      <c r="R168" s="111"/>
      <c r="S168" s="111"/>
      <c r="T168" s="111"/>
      <c r="U168" s="112"/>
      <c r="V168" s="107"/>
      <c r="W168" s="108"/>
      <c r="X168" s="108"/>
      <c r="Y168" s="108"/>
      <c r="Z168" s="108"/>
      <c r="AA168" s="104">
        <f>P168-V168</f>
        <v>0</v>
      </c>
      <c r="AB168" s="105"/>
      <c r="AC168" s="105"/>
      <c r="AD168" s="105"/>
      <c r="AE168" s="106"/>
    </row>
    <row r="169" spans="1:77" s="2" customFormat="1" ht="25.5" customHeight="1" x14ac:dyDescent="0.25">
      <c r="A169" s="160" t="str">
        <f>IFERROR(VLOOKUP($F$8&amp;"2",ArkuszUkryty!A:F,5,0),)</f>
        <v>listopad</v>
      </c>
      <c r="B169" s="161"/>
      <c r="C169" s="162"/>
      <c r="D169" s="163"/>
      <c r="E169" s="163"/>
      <c r="F169" s="163"/>
      <c r="G169" s="163"/>
      <c r="H169" s="163"/>
      <c r="I169" s="163"/>
      <c r="J169" s="107"/>
      <c r="K169" s="108"/>
      <c r="L169" s="108"/>
      <c r="M169" s="108"/>
      <c r="N169" s="108"/>
      <c r="O169" s="109"/>
      <c r="P169" s="110">
        <f>D169+J169</f>
        <v>0</v>
      </c>
      <c r="Q169" s="111"/>
      <c r="R169" s="111"/>
      <c r="S169" s="111"/>
      <c r="T169" s="111"/>
      <c r="U169" s="112"/>
      <c r="V169" s="107"/>
      <c r="W169" s="108"/>
      <c r="X169" s="108"/>
      <c r="Y169" s="108"/>
      <c r="Z169" s="108"/>
      <c r="AA169" s="104">
        <f>P169-V169</f>
        <v>0</v>
      </c>
      <c r="AB169" s="105"/>
      <c r="AC169" s="105"/>
      <c r="AD169" s="105"/>
      <c r="AE169" s="106"/>
    </row>
    <row r="170" spans="1:77" s="2" customFormat="1" ht="25.5" customHeight="1" x14ac:dyDescent="0.25">
      <c r="A170" s="160" t="str">
        <f>IFERROR(VLOOKUP($F$8&amp;"3",ArkuszUkryty!A:F,5,0),)</f>
        <v>grudzień</v>
      </c>
      <c r="B170" s="161"/>
      <c r="C170" s="162"/>
      <c r="D170" s="164"/>
      <c r="E170" s="165"/>
      <c r="F170" s="165"/>
      <c r="G170" s="165"/>
      <c r="H170" s="165"/>
      <c r="I170" s="166"/>
      <c r="J170" s="107"/>
      <c r="K170" s="108"/>
      <c r="L170" s="108"/>
      <c r="M170" s="108"/>
      <c r="N170" s="108"/>
      <c r="O170" s="109"/>
      <c r="P170" s="110">
        <f>D170+J170</f>
        <v>0</v>
      </c>
      <c r="Q170" s="111"/>
      <c r="R170" s="111"/>
      <c r="S170" s="111"/>
      <c r="T170" s="111"/>
      <c r="U170" s="112"/>
      <c r="V170" s="107"/>
      <c r="W170" s="108"/>
      <c r="X170" s="108"/>
      <c r="Y170" s="108"/>
      <c r="Z170" s="108"/>
      <c r="AA170" s="104">
        <f>P170-V170</f>
        <v>0</v>
      </c>
      <c r="AB170" s="105"/>
      <c r="AC170" s="105"/>
      <c r="AD170" s="105"/>
      <c r="AE170" s="106"/>
    </row>
    <row r="171" spans="1:77" s="2" customFormat="1" ht="27.75" customHeight="1" x14ac:dyDescent="0.25">
      <c r="A171" s="127" t="s">
        <v>14</v>
      </c>
      <c r="B171" s="127"/>
      <c r="C171" s="127"/>
      <c r="D171" s="110">
        <f>SUM(D168:I170)</f>
        <v>0</v>
      </c>
      <c r="E171" s="111"/>
      <c r="F171" s="111"/>
      <c r="G171" s="111"/>
      <c r="H171" s="111"/>
      <c r="I171" s="112"/>
      <c r="J171" s="110">
        <f>SUM(J168:O170)</f>
        <v>0</v>
      </c>
      <c r="K171" s="111"/>
      <c r="L171" s="111"/>
      <c r="M171" s="111"/>
      <c r="N171" s="111"/>
      <c r="O171" s="112"/>
      <c r="P171" s="110">
        <f>SUM(P168:U170)</f>
        <v>0</v>
      </c>
      <c r="Q171" s="111"/>
      <c r="R171" s="111"/>
      <c r="S171" s="111"/>
      <c r="T171" s="111"/>
      <c r="U171" s="112"/>
      <c r="V171" s="110">
        <f>SUM(V168:Z170)</f>
        <v>0</v>
      </c>
      <c r="W171" s="111"/>
      <c r="X171" s="111"/>
      <c r="Y171" s="111"/>
      <c r="Z171" s="111"/>
      <c r="AA171" s="104">
        <f>SUM(AA168:AE170)</f>
        <v>0</v>
      </c>
      <c r="AB171" s="105"/>
      <c r="AC171" s="105"/>
      <c r="AD171" s="105"/>
      <c r="AE171" s="106"/>
    </row>
    <row r="172" spans="1:77" s="1" customFormat="1" ht="7.5" customHeight="1" x14ac:dyDescent="0.25"/>
    <row r="173" spans="1:77" s="1" customFormat="1" ht="29.25" customHeight="1" x14ac:dyDescent="0.25">
      <c r="A173" s="84" t="s">
        <v>60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</row>
    <row r="174" spans="1:77" s="1" customFormat="1" ht="6" customHeight="1" x14ac:dyDescent="0.25"/>
    <row r="175" spans="1:77" s="1" customFormat="1" ht="5.25" customHeight="1" x14ac:dyDescent="0.25">
      <c r="A175" s="387" t="s">
        <v>145</v>
      </c>
      <c r="B175" s="387"/>
      <c r="C175" s="387"/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7"/>
      <c r="O175" s="387"/>
      <c r="P175" s="387"/>
      <c r="Q175" s="387"/>
      <c r="R175" s="387"/>
      <c r="S175" s="387"/>
      <c r="T175" s="387"/>
      <c r="U175" s="387"/>
      <c r="V175" s="387"/>
      <c r="W175" s="387"/>
      <c r="X175" s="387"/>
      <c r="Y175" s="387"/>
      <c r="Z175" s="387"/>
      <c r="AA175" s="387"/>
      <c r="AB175" s="387"/>
      <c r="AC175" s="387"/>
      <c r="AD175" s="387"/>
      <c r="AE175" s="387"/>
      <c r="AF175" s="387"/>
      <c r="AG175" s="387"/>
      <c r="AH175" s="387"/>
      <c r="AI175" s="387"/>
      <c r="AJ175" s="387"/>
      <c r="AK175" s="387"/>
      <c r="AL175" s="387"/>
      <c r="AM175" s="387"/>
      <c r="AN175" s="387"/>
      <c r="AO175" s="387"/>
      <c r="AP175" s="387"/>
      <c r="AQ175" s="387"/>
      <c r="AR175" s="387"/>
      <c r="AS175" s="387"/>
      <c r="AT175" s="387"/>
      <c r="AU175" s="387"/>
      <c r="AV175" s="387"/>
    </row>
    <row r="176" spans="1:77" s="1" customFormat="1" ht="27.75" customHeight="1" x14ac:dyDescent="0.25">
      <c r="A176" s="387"/>
      <c r="B176" s="387"/>
      <c r="C176" s="387"/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7"/>
      <c r="O176" s="387"/>
      <c r="P176" s="387"/>
      <c r="Q176" s="387"/>
      <c r="R176" s="387"/>
      <c r="S176" s="387"/>
      <c r="T176" s="387"/>
      <c r="U176" s="387"/>
      <c r="V176" s="387"/>
      <c r="W176" s="387"/>
      <c r="X176" s="387"/>
      <c r="Y176" s="387"/>
      <c r="Z176" s="387"/>
      <c r="AA176" s="387"/>
      <c r="AB176" s="387"/>
      <c r="AC176" s="387"/>
      <c r="AD176" s="387"/>
      <c r="AE176" s="387"/>
      <c r="AF176" s="387"/>
      <c r="AG176" s="387"/>
      <c r="AH176" s="387"/>
      <c r="AI176" s="387"/>
      <c r="AJ176" s="387"/>
      <c r="AK176" s="387"/>
      <c r="AL176" s="387"/>
      <c r="AM176" s="387"/>
      <c r="AN176" s="387"/>
      <c r="AO176" s="387"/>
      <c r="AP176" s="387"/>
      <c r="AQ176" s="387"/>
      <c r="AR176" s="387"/>
      <c r="AS176" s="387"/>
      <c r="AT176" s="387"/>
      <c r="AU176" s="387"/>
      <c r="AV176" s="387"/>
    </row>
    <row r="177" spans="1:49" s="1" customFormat="1" ht="23.25" customHeight="1" x14ac:dyDescent="0.25">
      <c r="A177" s="378" t="s">
        <v>149</v>
      </c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  <c r="R177" s="378"/>
      <c r="S177" s="378"/>
      <c r="T177" s="378"/>
      <c r="U177" s="378"/>
      <c r="V177" s="378"/>
      <c r="W177" s="378"/>
      <c r="X177" s="378"/>
      <c r="Y177" s="378"/>
      <c r="Z177" s="378"/>
      <c r="AA177" s="378"/>
      <c r="AB177" s="378"/>
      <c r="AC177" s="378"/>
      <c r="AD177" s="378"/>
      <c r="AE177" s="378"/>
    </row>
    <row r="178" spans="1:49" s="1" customFormat="1" ht="23.25" customHeight="1" x14ac:dyDescent="0.25">
      <c r="A178" s="378"/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  <c r="AA178" s="378"/>
      <c r="AB178" s="378"/>
      <c r="AC178" s="378"/>
      <c r="AD178" s="378"/>
      <c r="AE178" s="378"/>
    </row>
    <row r="179" spans="1:49" s="1" customFormat="1" ht="125.25" customHeight="1" x14ac:dyDescent="0.25">
      <c r="A179" s="378"/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  <c r="AA179" s="378"/>
      <c r="AB179" s="378"/>
      <c r="AC179" s="378"/>
      <c r="AD179" s="378"/>
      <c r="AE179" s="378"/>
    </row>
    <row r="180" spans="1:49" s="1" customFormat="1" ht="47.25" customHeight="1" x14ac:dyDescent="0.25">
      <c r="A180" s="379" t="s">
        <v>153</v>
      </c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379"/>
      <c r="O180" s="379"/>
      <c r="P180" s="379"/>
      <c r="Q180" s="379"/>
      <c r="R180" s="379"/>
      <c r="S180" s="379"/>
      <c r="T180" s="379"/>
      <c r="U180" s="379"/>
      <c r="V180" s="379"/>
      <c r="W180" s="379"/>
      <c r="X180" s="379"/>
      <c r="Y180" s="379"/>
      <c r="Z180" s="379"/>
      <c r="AA180" s="379"/>
      <c r="AB180" s="379"/>
      <c r="AC180" s="379"/>
      <c r="AD180" s="379"/>
    </row>
    <row r="181" spans="1:49" s="1" customFormat="1" ht="7.5" customHeight="1" x14ac:dyDescent="0.25"/>
    <row r="182" spans="1:49" s="1" customFormat="1" ht="44.25" customHeight="1" x14ac:dyDescent="0.25">
      <c r="A182" s="114" t="s">
        <v>133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 t="s">
        <v>62</v>
      </c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4" t="s">
        <v>63</v>
      </c>
      <c r="Z182" s="115"/>
      <c r="AA182" s="115"/>
      <c r="AB182" s="115"/>
      <c r="AC182" s="115"/>
      <c r="AD182" s="115"/>
      <c r="AE182" s="115"/>
    </row>
    <row r="183" spans="1:49" s="1" customFormat="1" ht="11.25" customHeight="1" x14ac:dyDescent="0.2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 t="s">
        <v>61</v>
      </c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 t="s">
        <v>11</v>
      </c>
      <c r="Z183" s="113"/>
      <c r="AA183" s="113"/>
      <c r="AB183" s="113"/>
      <c r="AC183" s="113"/>
      <c r="AD183" s="113"/>
      <c r="AE183" s="113"/>
    </row>
    <row r="184" spans="1:49" s="1" customFormat="1" ht="11.25" customHeight="1" x14ac:dyDescent="0.25">
      <c r="A184" s="113">
        <v>1</v>
      </c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>
        <v>2</v>
      </c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>
        <v>3</v>
      </c>
      <c r="Z184" s="113"/>
      <c r="AA184" s="113"/>
      <c r="AB184" s="113"/>
      <c r="AC184" s="113"/>
      <c r="AD184" s="113"/>
      <c r="AE184" s="113"/>
    </row>
    <row r="185" spans="1:49" s="1" customFormat="1" ht="29.25" customHeight="1" x14ac:dyDescent="0.25">
      <c r="A185" s="137">
        <f>IF(F8="II",V171,0)</f>
        <v>0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59">
        <f>A185*L185%</f>
        <v>0</v>
      </c>
      <c r="Z185" s="159"/>
      <c r="AA185" s="159"/>
      <c r="AB185" s="159"/>
      <c r="AC185" s="159"/>
      <c r="AD185" s="159"/>
      <c r="AE185" s="159"/>
    </row>
    <row r="186" spans="1:49" s="1" customFormat="1" ht="5.25" customHeight="1" x14ac:dyDescent="0.25"/>
    <row r="187" spans="1:49" s="1" customFormat="1" ht="41.25" customHeight="1" x14ac:dyDescent="0.25">
      <c r="A187" s="383" t="s">
        <v>143</v>
      </c>
      <c r="B187" s="383"/>
      <c r="C187" s="383"/>
      <c r="D187" s="383"/>
      <c r="E187" s="383"/>
      <c r="F187" s="383"/>
      <c r="G187" s="383"/>
      <c r="H187" s="383"/>
      <c r="I187" s="383"/>
      <c r="J187" s="383"/>
      <c r="K187" s="383"/>
      <c r="L187" s="383"/>
      <c r="M187" s="383"/>
      <c r="N187" s="383"/>
      <c r="O187" s="383"/>
      <c r="P187" s="383"/>
      <c r="Q187" s="383"/>
      <c r="R187" s="383"/>
      <c r="S187" s="383"/>
      <c r="T187" s="383"/>
      <c r="U187" s="383"/>
      <c r="V187" s="383"/>
      <c r="W187" s="383"/>
      <c r="X187" s="383"/>
      <c r="Y187" s="383"/>
      <c r="Z187" s="383"/>
      <c r="AA187" s="383"/>
      <c r="AB187" s="383"/>
      <c r="AC187" s="383"/>
      <c r="AD187" s="383"/>
      <c r="AK187" s="376"/>
      <c r="AL187" s="377"/>
      <c r="AM187" s="377"/>
      <c r="AN187" s="377"/>
      <c r="AO187" s="377"/>
      <c r="AP187" s="377"/>
      <c r="AQ187" s="377"/>
      <c r="AR187" s="377"/>
      <c r="AS187" s="377"/>
      <c r="AT187" s="377"/>
      <c r="AU187" s="377"/>
      <c r="AV187" s="377"/>
      <c r="AW187" s="377"/>
    </row>
    <row r="188" spans="1:49" s="1" customFormat="1" ht="89.25" customHeight="1" x14ac:dyDescent="0.25">
      <c r="A188" s="385" t="s">
        <v>141</v>
      </c>
      <c r="B188" s="385"/>
      <c r="C188" s="385"/>
      <c r="D188" s="385"/>
      <c r="E188" s="385"/>
      <c r="F188" s="385"/>
      <c r="G188" s="385"/>
      <c r="H188" s="385"/>
      <c r="I188" s="385"/>
      <c r="J188" s="385"/>
      <c r="K188" s="385"/>
      <c r="L188" s="385"/>
      <c r="M188" s="385"/>
      <c r="N188" s="385"/>
      <c r="O188" s="385"/>
      <c r="P188" s="385"/>
      <c r="Q188" s="385"/>
      <c r="R188" s="385"/>
      <c r="S188" s="385"/>
      <c r="T188" s="385"/>
      <c r="U188" s="385"/>
      <c r="V188" s="385"/>
      <c r="W188" s="385"/>
      <c r="X188" s="385"/>
      <c r="Y188" s="385"/>
      <c r="Z188" s="385"/>
      <c r="AA188" s="385"/>
      <c r="AB188" s="385"/>
      <c r="AC188" s="385"/>
      <c r="AD188" s="385"/>
      <c r="AE188" s="385"/>
    </row>
    <row r="189" spans="1:49" s="5" customFormat="1" ht="156.75" customHeight="1" x14ac:dyDescent="0.25">
      <c r="A189" s="136" t="s">
        <v>134</v>
      </c>
      <c r="B189" s="133" t="s">
        <v>66</v>
      </c>
      <c r="C189" s="133"/>
      <c r="D189" s="133"/>
      <c r="E189" s="133"/>
      <c r="F189" s="134" t="s">
        <v>67</v>
      </c>
      <c r="G189" s="133"/>
      <c r="H189" s="133"/>
      <c r="I189" s="133"/>
      <c r="J189" s="133"/>
      <c r="K189" s="134" t="s">
        <v>68</v>
      </c>
      <c r="L189" s="133"/>
      <c r="M189" s="133"/>
      <c r="N189" s="133"/>
      <c r="O189" s="133"/>
      <c r="P189" s="134" t="s">
        <v>70</v>
      </c>
      <c r="Q189" s="133"/>
      <c r="R189" s="133"/>
      <c r="S189" s="133"/>
      <c r="T189" s="133"/>
      <c r="U189" s="133"/>
      <c r="V189" s="134" t="s">
        <v>69</v>
      </c>
      <c r="W189" s="134"/>
      <c r="X189" s="134"/>
      <c r="Y189" s="134"/>
      <c r="Z189" s="134"/>
      <c r="AA189" s="133" t="s">
        <v>14</v>
      </c>
      <c r="AB189" s="133"/>
      <c r="AC189" s="133"/>
      <c r="AD189" s="133"/>
      <c r="AE189" s="133"/>
    </row>
    <row r="190" spans="1:49" s="5" customFormat="1" ht="11.25" customHeight="1" x14ac:dyDescent="0.25">
      <c r="A190" s="136"/>
      <c r="B190" s="135" t="s">
        <v>10</v>
      </c>
      <c r="C190" s="135"/>
      <c r="D190" s="135"/>
      <c r="E190" s="135"/>
      <c r="F190" s="135" t="s">
        <v>11</v>
      </c>
      <c r="G190" s="135"/>
      <c r="H190" s="135"/>
      <c r="I190" s="135"/>
      <c r="J190" s="135"/>
      <c r="K190" s="135" t="s">
        <v>11</v>
      </c>
      <c r="L190" s="135"/>
      <c r="M190" s="135"/>
      <c r="N190" s="135"/>
      <c r="O190" s="135"/>
      <c r="P190" s="135" t="s">
        <v>11</v>
      </c>
      <c r="Q190" s="135"/>
      <c r="R190" s="135"/>
      <c r="S190" s="135"/>
      <c r="T190" s="135"/>
      <c r="U190" s="135"/>
      <c r="V190" s="277"/>
      <c r="W190" s="278"/>
      <c r="X190" s="278"/>
      <c r="Y190" s="278"/>
      <c r="Z190" s="279"/>
      <c r="AA190" s="135" t="s">
        <v>11</v>
      </c>
      <c r="AB190" s="135"/>
      <c r="AC190" s="135"/>
      <c r="AD190" s="135"/>
      <c r="AE190" s="135"/>
    </row>
    <row r="191" spans="1:49" s="5" customFormat="1" ht="12" customHeight="1" x14ac:dyDescent="0.25">
      <c r="A191" s="136"/>
      <c r="B191" s="85">
        <v>1</v>
      </c>
      <c r="C191" s="85"/>
      <c r="D191" s="85"/>
      <c r="E191" s="85"/>
      <c r="F191" s="85">
        <v>2</v>
      </c>
      <c r="G191" s="85"/>
      <c r="H191" s="85"/>
      <c r="I191" s="85"/>
      <c r="J191" s="85"/>
      <c r="K191" s="85">
        <v>3</v>
      </c>
      <c r="L191" s="85"/>
      <c r="M191" s="85"/>
      <c r="N191" s="85"/>
      <c r="O191" s="85"/>
      <c r="P191" s="85">
        <v>4</v>
      </c>
      <c r="Q191" s="85"/>
      <c r="R191" s="85"/>
      <c r="S191" s="85"/>
      <c r="T191" s="85"/>
      <c r="U191" s="85"/>
      <c r="V191" s="85">
        <v>5</v>
      </c>
      <c r="W191" s="85"/>
      <c r="X191" s="85"/>
      <c r="Y191" s="85"/>
      <c r="Z191" s="85"/>
      <c r="AA191" s="85">
        <v>6</v>
      </c>
      <c r="AB191" s="85"/>
      <c r="AC191" s="85"/>
      <c r="AD191" s="85"/>
      <c r="AE191" s="85"/>
    </row>
    <row r="192" spans="1:49" s="2" customFormat="1" ht="21.75" customHeight="1" x14ac:dyDescent="0.25">
      <c r="A192" s="45">
        <v>1</v>
      </c>
      <c r="B192" s="126"/>
      <c r="C192" s="126"/>
      <c r="D192" s="126"/>
      <c r="E192" s="12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7">
        <f t="shared" ref="P192:P197" si="66">ROUND((B192*K192),2)</f>
        <v>0</v>
      </c>
      <c r="Q192" s="117"/>
      <c r="R192" s="117"/>
      <c r="S192" s="117"/>
      <c r="T192" s="117"/>
      <c r="U192" s="117"/>
      <c r="V192" s="129"/>
      <c r="W192" s="129"/>
      <c r="X192" s="129"/>
      <c r="Y192" s="129"/>
      <c r="Z192" s="129"/>
      <c r="AA192" s="117">
        <f>ROUND((P192*V192),2)</f>
        <v>0</v>
      </c>
      <c r="AB192" s="117"/>
      <c r="AC192" s="117"/>
      <c r="AD192" s="117"/>
      <c r="AE192" s="117"/>
    </row>
    <row r="193" spans="1:32" s="2" customFormat="1" ht="21.75" customHeight="1" x14ac:dyDescent="0.25">
      <c r="A193" s="45">
        <v>2</v>
      </c>
      <c r="B193" s="126"/>
      <c r="C193" s="126"/>
      <c r="D193" s="126"/>
      <c r="E193" s="12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7">
        <f t="shared" si="66"/>
        <v>0</v>
      </c>
      <c r="Q193" s="117"/>
      <c r="R193" s="117"/>
      <c r="S193" s="117"/>
      <c r="T193" s="117"/>
      <c r="U193" s="117"/>
      <c r="V193" s="129"/>
      <c r="W193" s="129"/>
      <c r="X193" s="129"/>
      <c r="Y193" s="129"/>
      <c r="Z193" s="129"/>
      <c r="AA193" s="117">
        <f t="shared" ref="AA193:AA197" si="67">ROUND((P193*V193),2)</f>
        <v>0</v>
      </c>
      <c r="AB193" s="117"/>
      <c r="AC193" s="117"/>
      <c r="AD193" s="117"/>
      <c r="AE193" s="117"/>
    </row>
    <row r="194" spans="1:32" s="2" customFormat="1" ht="21.75" customHeight="1" x14ac:dyDescent="0.25">
      <c r="A194" s="45">
        <v>3</v>
      </c>
      <c r="B194" s="126"/>
      <c r="C194" s="126"/>
      <c r="D194" s="126"/>
      <c r="E194" s="12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7">
        <f t="shared" si="66"/>
        <v>0</v>
      </c>
      <c r="Q194" s="117"/>
      <c r="R194" s="117"/>
      <c r="S194" s="117"/>
      <c r="T194" s="117"/>
      <c r="U194" s="117"/>
      <c r="V194" s="129"/>
      <c r="W194" s="129"/>
      <c r="X194" s="129"/>
      <c r="Y194" s="129"/>
      <c r="Z194" s="129"/>
      <c r="AA194" s="117">
        <f t="shared" si="67"/>
        <v>0</v>
      </c>
      <c r="AB194" s="117"/>
      <c r="AC194" s="117"/>
      <c r="AD194" s="117"/>
      <c r="AE194" s="117"/>
    </row>
    <row r="195" spans="1:32" s="2" customFormat="1" ht="21.75" customHeight="1" x14ac:dyDescent="0.25">
      <c r="A195" s="45">
        <v>4</v>
      </c>
      <c r="B195" s="126"/>
      <c r="C195" s="126"/>
      <c r="D195" s="126"/>
      <c r="E195" s="12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7">
        <f t="shared" si="66"/>
        <v>0</v>
      </c>
      <c r="Q195" s="117"/>
      <c r="R195" s="117"/>
      <c r="S195" s="117"/>
      <c r="T195" s="117"/>
      <c r="U195" s="117"/>
      <c r="V195" s="129"/>
      <c r="W195" s="129"/>
      <c r="X195" s="129"/>
      <c r="Y195" s="129"/>
      <c r="Z195" s="129"/>
      <c r="AA195" s="117">
        <f t="shared" si="67"/>
        <v>0</v>
      </c>
      <c r="AB195" s="117"/>
      <c r="AC195" s="117"/>
      <c r="AD195" s="117"/>
      <c r="AE195" s="117"/>
    </row>
    <row r="196" spans="1:32" s="2" customFormat="1" ht="21.75" customHeight="1" x14ac:dyDescent="0.25">
      <c r="A196" s="45">
        <v>5</v>
      </c>
      <c r="B196" s="126"/>
      <c r="C196" s="126"/>
      <c r="D196" s="126"/>
      <c r="E196" s="12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7">
        <f t="shared" si="66"/>
        <v>0</v>
      </c>
      <c r="Q196" s="117"/>
      <c r="R196" s="117"/>
      <c r="S196" s="117"/>
      <c r="T196" s="117"/>
      <c r="U196" s="117"/>
      <c r="V196" s="129"/>
      <c r="W196" s="129"/>
      <c r="X196" s="129"/>
      <c r="Y196" s="129"/>
      <c r="Z196" s="129"/>
      <c r="AA196" s="117">
        <f t="shared" si="67"/>
        <v>0</v>
      </c>
      <c r="AB196" s="117"/>
      <c r="AC196" s="117"/>
      <c r="AD196" s="117"/>
      <c r="AE196" s="117"/>
    </row>
    <row r="197" spans="1:32" s="2" customFormat="1" ht="21.75" customHeight="1" x14ac:dyDescent="0.25">
      <c r="A197" s="45">
        <v>6</v>
      </c>
      <c r="B197" s="126"/>
      <c r="C197" s="126"/>
      <c r="D197" s="126"/>
      <c r="E197" s="12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7">
        <f t="shared" si="66"/>
        <v>0</v>
      </c>
      <c r="Q197" s="117"/>
      <c r="R197" s="117"/>
      <c r="S197" s="117"/>
      <c r="T197" s="117"/>
      <c r="U197" s="117"/>
      <c r="V197" s="129"/>
      <c r="W197" s="129"/>
      <c r="X197" s="129"/>
      <c r="Y197" s="129"/>
      <c r="Z197" s="129"/>
      <c r="AA197" s="117">
        <f t="shared" si="67"/>
        <v>0</v>
      </c>
      <c r="AB197" s="117"/>
      <c r="AC197" s="117"/>
      <c r="AD197" s="117"/>
      <c r="AE197" s="117"/>
    </row>
    <row r="198" spans="1:32" s="2" customFormat="1" ht="21.75" customHeight="1" x14ac:dyDescent="0.25">
      <c r="A198" s="45">
        <v>7</v>
      </c>
      <c r="B198" s="127" t="s">
        <v>65</v>
      </c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16"/>
      <c r="AB198" s="116"/>
      <c r="AC198" s="116"/>
      <c r="AD198" s="116"/>
      <c r="AE198" s="116"/>
    </row>
    <row r="199" spans="1:32" s="2" customFormat="1" ht="22.5" customHeight="1" x14ac:dyDescent="0.25">
      <c r="V199" s="152" t="s">
        <v>84</v>
      </c>
      <c r="W199" s="152"/>
      <c r="X199" s="152"/>
      <c r="Y199" s="152"/>
      <c r="Z199" s="152"/>
      <c r="AA199" s="128">
        <f>SUM(AA192:AE198)</f>
        <v>0</v>
      </c>
      <c r="AB199" s="128"/>
      <c r="AC199" s="128"/>
      <c r="AD199" s="128"/>
      <c r="AE199" s="128"/>
    </row>
    <row r="200" spans="1:32" s="1" customFormat="1" ht="9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2" s="1" customFormat="1" ht="14.25" customHeight="1" x14ac:dyDescent="0.25">
      <c r="A201" s="124" t="s">
        <v>72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5"/>
    </row>
    <row r="202" spans="1:32" s="6" customFormat="1" x14ac:dyDescent="0.25">
      <c r="A202" s="125" t="s">
        <v>71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22"/>
    </row>
    <row r="203" spans="1:32" s="1" customFormat="1" ht="15.75" x14ac:dyDescent="0.25">
      <c r="A203" s="151" t="s">
        <v>112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</row>
    <row r="204" spans="1:32" s="1" customFormat="1" ht="15.75" customHeight="1" x14ac:dyDescent="0.25">
      <c r="A204" s="150" t="s">
        <v>150</v>
      </c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</row>
    <row r="205" spans="1:32" s="1" customFormat="1" ht="105" customHeight="1" x14ac:dyDescent="0.2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</row>
    <row r="206" spans="1:32" s="1" customFormat="1" x14ac:dyDescent="0.25"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s="1" customFormat="1" x14ac:dyDescent="0.25"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s="1" customFormat="1" ht="59.25" customHeight="1" x14ac:dyDescent="0.25">
      <c r="A208" s="379" t="s">
        <v>140</v>
      </c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  <c r="L208" s="379"/>
      <c r="M208" s="379"/>
      <c r="N208" s="379"/>
      <c r="O208" s="379"/>
      <c r="P208" s="379"/>
      <c r="Q208" s="379"/>
      <c r="R208" s="379"/>
      <c r="S208" s="379"/>
      <c r="T208" s="379"/>
      <c r="U208" s="379"/>
      <c r="V208" s="379"/>
      <c r="W208" s="379"/>
      <c r="X208" s="379"/>
      <c r="Y208" s="379"/>
      <c r="Z208" s="379"/>
      <c r="AA208" s="379"/>
      <c r="AB208" s="379"/>
      <c r="AC208" s="379"/>
      <c r="AD208" s="379"/>
      <c r="AE208" s="379"/>
    </row>
    <row r="209" spans="1:31" s="1" customFormat="1" x14ac:dyDescent="0.25"/>
    <row r="210" spans="1:31" s="1" customFormat="1" ht="174.75" customHeight="1" x14ac:dyDescent="0.25">
      <c r="A210" s="153" t="s">
        <v>16</v>
      </c>
      <c r="B210" s="154"/>
      <c r="C210" s="134" t="s">
        <v>124</v>
      </c>
      <c r="D210" s="133"/>
      <c r="E210" s="133"/>
      <c r="F210" s="133"/>
      <c r="G210" s="133"/>
      <c r="H210" s="134" t="s">
        <v>125</v>
      </c>
      <c r="I210" s="133"/>
      <c r="J210" s="133"/>
      <c r="K210" s="133"/>
      <c r="L210" s="133"/>
      <c r="M210" s="134" t="s">
        <v>126</v>
      </c>
      <c r="N210" s="133"/>
      <c r="O210" s="133"/>
      <c r="P210" s="133"/>
      <c r="Q210" s="133"/>
      <c r="R210" s="134" t="s">
        <v>127</v>
      </c>
      <c r="S210" s="133"/>
      <c r="T210" s="133"/>
      <c r="U210" s="133"/>
      <c r="V210" s="133"/>
      <c r="W210" s="134" t="s">
        <v>128</v>
      </c>
      <c r="X210" s="133"/>
      <c r="Y210" s="133"/>
      <c r="Z210" s="133"/>
      <c r="AA210" s="134" t="s">
        <v>129</v>
      </c>
      <c r="AB210" s="133"/>
      <c r="AC210" s="133"/>
      <c r="AD210" s="133"/>
      <c r="AE210" s="133"/>
    </row>
    <row r="211" spans="1:31" s="64" customFormat="1" ht="11.25" customHeight="1" x14ac:dyDescent="0.2">
      <c r="A211" s="155"/>
      <c r="B211" s="156"/>
      <c r="C211" s="113" t="s">
        <v>11</v>
      </c>
      <c r="D211" s="113"/>
      <c r="E211" s="113"/>
      <c r="F211" s="113"/>
      <c r="G211" s="113"/>
      <c r="H211" s="113" t="s">
        <v>11</v>
      </c>
      <c r="I211" s="113"/>
      <c r="J211" s="113"/>
      <c r="K211" s="113"/>
      <c r="L211" s="113"/>
      <c r="M211" s="113" t="s">
        <v>11</v>
      </c>
      <c r="N211" s="113"/>
      <c r="O211" s="113"/>
      <c r="P211" s="113"/>
      <c r="Q211" s="113"/>
      <c r="R211" s="113" t="s">
        <v>11</v>
      </c>
      <c r="S211" s="113"/>
      <c r="T211" s="113"/>
      <c r="U211" s="113"/>
      <c r="V211" s="113"/>
      <c r="W211" s="113" t="s">
        <v>11</v>
      </c>
      <c r="X211" s="113"/>
      <c r="Y211" s="113"/>
      <c r="Z211" s="113"/>
      <c r="AA211" s="113" t="s">
        <v>11</v>
      </c>
      <c r="AB211" s="113"/>
      <c r="AC211" s="113"/>
      <c r="AD211" s="113"/>
      <c r="AE211" s="113"/>
    </row>
    <row r="212" spans="1:31" s="64" customFormat="1" ht="11.25" customHeight="1" x14ac:dyDescent="0.2">
      <c r="A212" s="157"/>
      <c r="B212" s="158"/>
      <c r="C212" s="113">
        <v>1</v>
      </c>
      <c r="D212" s="113"/>
      <c r="E212" s="113"/>
      <c r="F212" s="113"/>
      <c r="G212" s="113"/>
      <c r="H212" s="113">
        <v>2</v>
      </c>
      <c r="I212" s="113"/>
      <c r="J212" s="113"/>
      <c r="K212" s="113"/>
      <c r="L212" s="113"/>
      <c r="M212" s="113">
        <v>3</v>
      </c>
      <c r="N212" s="113"/>
      <c r="O212" s="113"/>
      <c r="P212" s="113"/>
      <c r="Q212" s="113"/>
      <c r="R212" s="113">
        <v>4</v>
      </c>
      <c r="S212" s="113"/>
      <c r="T212" s="113"/>
      <c r="U212" s="113"/>
      <c r="V212" s="113"/>
      <c r="W212" s="113">
        <v>5</v>
      </c>
      <c r="X212" s="113"/>
      <c r="Y212" s="113"/>
      <c r="Z212" s="113"/>
      <c r="AA212" s="113">
        <v>6</v>
      </c>
      <c r="AB212" s="113"/>
      <c r="AC212" s="113"/>
      <c r="AD212" s="113"/>
      <c r="AE212" s="113"/>
    </row>
    <row r="213" spans="1:31" s="2" customFormat="1" ht="28.5" customHeight="1" x14ac:dyDescent="0.25">
      <c r="A213" s="139" t="str">
        <f>A154</f>
        <v>styczeń</v>
      </c>
      <c r="B213" s="139"/>
      <c r="C213" s="128">
        <f>AB101</f>
        <v>0</v>
      </c>
      <c r="D213" s="128"/>
      <c r="E213" s="128"/>
      <c r="F213" s="128"/>
      <c r="G213" s="128"/>
      <c r="H213" s="128">
        <f>AB154</f>
        <v>0</v>
      </c>
      <c r="I213" s="128"/>
      <c r="J213" s="128"/>
      <c r="K213" s="128"/>
      <c r="L213" s="128"/>
      <c r="M213" s="128">
        <f>AA171</f>
        <v>0</v>
      </c>
      <c r="N213" s="128"/>
      <c r="O213" s="128"/>
      <c r="P213" s="128"/>
      <c r="Q213" s="128"/>
      <c r="R213" s="128">
        <f>Y185</f>
        <v>0</v>
      </c>
      <c r="S213" s="128"/>
      <c r="T213" s="128"/>
      <c r="U213" s="128"/>
      <c r="V213" s="128"/>
      <c r="W213" s="128">
        <f>AA199</f>
        <v>0</v>
      </c>
      <c r="X213" s="128"/>
      <c r="Y213" s="128"/>
      <c r="Z213" s="128"/>
      <c r="AA213" s="128">
        <f>IF((C213+H213+R213+W213-M213)&lt;0,0,C213+H213+R213+W213-M213)</f>
        <v>0</v>
      </c>
      <c r="AB213" s="128"/>
      <c r="AC213" s="128"/>
      <c r="AD213" s="128"/>
      <c r="AE213" s="128"/>
    </row>
    <row r="214" spans="1:31" s="2" customFormat="1" ht="28.5" customHeight="1" x14ac:dyDescent="0.25">
      <c r="A214" s="139" t="str">
        <f t="shared" ref="A214:A215" si="68">A155</f>
        <v>luty</v>
      </c>
      <c r="B214" s="139"/>
      <c r="C214" s="128">
        <f>AB102</f>
        <v>0</v>
      </c>
      <c r="D214" s="128"/>
      <c r="E214" s="128"/>
      <c r="F214" s="128"/>
      <c r="G214" s="128"/>
      <c r="H214" s="128">
        <f>AB155</f>
        <v>0</v>
      </c>
      <c r="I214" s="128"/>
      <c r="J214" s="128"/>
      <c r="K214" s="128"/>
      <c r="L214" s="128"/>
      <c r="M214" s="118"/>
      <c r="N214" s="119"/>
      <c r="O214" s="119"/>
      <c r="P214" s="119"/>
      <c r="Q214" s="120"/>
      <c r="R214" s="118"/>
      <c r="S214" s="119"/>
      <c r="T214" s="119"/>
      <c r="U214" s="119"/>
      <c r="V214" s="120"/>
      <c r="W214" s="118"/>
      <c r="X214" s="119"/>
      <c r="Y214" s="119"/>
      <c r="Z214" s="119"/>
      <c r="AA214" s="128">
        <f>IF((C213+H213+R213+W213-M213+C214+H214)&lt;0,0,C214+H214+IF(C213+H213+R213+W213-M213&gt;0,0,C213+H213+R213+W213-M213))</f>
        <v>0</v>
      </c>
      <c r="AB214" s="128"/>
      <c r="AC214" s="128"/>
      <c r="AD214" s="128"/>
      <c r="AE214" s="128"/>
    </row>
    <row r="215" spans="1:31" s="2" customFormat="1" ht="28.5" customHeight="1" x14ac:dyDescent="0.25">
      <c r="A215" s="139" t="str">
        <f t="shared" si="68"/>
        <v>marzec</v>
      </c>
      <c r="B215" s="139"/>
      <c r="C215" s="128">
        <f>AB103</f>
        <v>0</v>
      </c>
      <c r="D215" s="128"/>
      <c r="E215" s="128"/>
      <c r="F215" s="128"/>
      <c r="G215" s="128"/>
      <c r="H215" s="128">
        <f>AB156</f>
        <v>0</v>
      </c>
      <c r="I215" s="128"/>
      <c r="J215" s="128"/>
      <c r="K215" s="128"/>
      <c r="L215" s="128"/>
      <c r="M215" s="121"/>
      <c r="N215" s="122"/>
      <c r="O215" s="122"/>
      <c r="P215" s="122"/>
      <c r="Q215" s="123"/>
      <c r="R215" s="121"/>
      <c r="S215" s="122"/>
      <c r="T215" s="122"/>
      <c r="U215" s="122"/>
      <c r="V215" s="123"/>
      <c r="W215" s="121"/>
      <c r="X215" s="122"/>
      <c r="Y215" s="122"/>
      <c r="Z215" s="122"/>
      <c r="AA215" s="128">
        <f>IF((C213+H213+R213+W213-M213+C214+H214+C215+H215)&lt;0,0,C215+H215+IF(C213+H213+R213+W213-M213+C214+H214&gt;0,0,C213+H213+R213+W213-M213+C214+H214))</f>
        <v>0</v>
      </c>
      <c r="AB215" s="128"/>
      <c r="AC215" s="128"/>
      <c r="AD215" s="128"/>
      <c r="AE215" s="128"/>
    </row>
    <row r="216" spans="1:31" s="2" customFormat="1" ht="28.5" customHeight="1" x14ac:dyDescent="0.25">
      <c r="A216" s="127" t="s">
        <v>14</v>
      </c>
      <c r="B216" s="127"/>
      <c r="C216" s="128">
        <f>SUM(C213:G215)</f>
        <v>0</v>
      </c>
      <c r="D216" s="128"/>
      <c r="E216" s="128"/>
      <c r="F216" s="128"/>
      <c r="G216" s="128"/>
      <c r="H216" s="128">
        <f>SUM(H213:L215)</f>
        <v>0</v>
      </c>
      <c r="I216" s="128"/>
      <c r="J216" s="128"/>
      <c r="K216" s="128"/>
      <c r="L216" s="128"/>
      <c r="M216" s="128">
        <f>SUM(M213:Q215)</f>
        <v>0</v>
      </c>
      <c r="N216" s="128"/>
      <c r="O216" s="128"/>
      <c r="P216" s="128"/>
      <c r="Q216" s="128"/>
      <c r="R216" s="128">
        <f>SUM(R213:V215)</f>
        <v>0</v>
      </c>
      <c r="S216" s="128"/>
      <c r="T216" s="128"/>
      <c r="U216" s="128"/>
      <c r="V216" s="128"/>
      <c r="W216" s="128">
        <f>SUM(W213:Z215)</f>
        <v>0</v>
      </c>
      <c r="X216" s="128"/>
      <c r="Y216" s="128"/>
      <c r="Z216" s="128"/>
      <c r="AA216" s="128">
        <f>C216+H216-M216+R216+W216+IF(AA207&lt;0,AA207=0)</f>
        <v>0</v>
      </c>
      <c r="AB216" s="128"/>
      <c r="AC216" s="128"/>
      <c r="AD216" s="128"/>
      <c r="AE216" s="128"/>
    </row>
    <row r="217" spans="1:31" s="1" customFormat="1" x14ac:dyDescent="0.25">
      <c r="A217" s="148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</row>
    <row r="218" spans="1:31" s="1" customFormat="1" x14ac:dyDescent="0.25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</row>
    <row r="219" spans="1:31" s="1" customFormat="1" ht="15" customHeight="1" x14ac:dyDescent="0.25">
      <c r="A219" s="380" t="s">
        <v>135</v>
      </c>
      <c r="B219" s="380"/>
      <c r="C219" s="380"/>
      <c r="D219" s="380"/>
      <c r="E219" s="380"/>
      <c r="F219" s="380"/>
      <c r="G219" s="380"/>
      <c r="H219" s="380"/>
      <c r="I219" s="380"/>
      <c r="J219" s="380"/>
      <c r="K219" s="380"/>
      <c r="L219" s="380"/>
      <c r="M219" s="380"/>
      <c r="N219" s="380"/>
      <c r="O219" s="380"/>
      <c r="P219" s="380"/>
      <c r="Q219" s="380"/>
      <c r="R219" s="380"/>
      <c r="S219" s="380"/>
      <c r="T219" s="380"/>
      <c r="U219" s="380"/>
      <c r="V219" s="380"/>
      <c r="W219" s="380"/>
      <c r="X219" s="380"/>
      <c r="Y219" s="380"/>
      <c r="Z219" s="380"/>
      <c r="AA219" s="380"/>
      <c r="AB219" s="380"/>
      <c r="AC219" s="380"/>
      <c r="AD219" s="380"/>
    </row>
    <row r="220" spans="1:31" s="1" customFormat="1" x14ac:dyDescent="0.25"/>
    <row r="221" spans="1:31" s="1" customFormat="1" ht="34.5" customHeight="1" x14ac:dyDescent="0.25">
      <c r="A221" s="146" t="s">
        <v>73</v>
      </c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</row>
    <row r="222" spans="1:31" s="1" customFormat="1" x14ac:dyDescent="0.25"/>
    <row r="223" spans="1:31" s="1" customFormat="1" ht="36" customHeight="1" x14ac:dyDescent="0.25">
      <c r="A223" s="140" t="s">
        <v>77</v>
      </c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</row>
    <row r="224" spans="1:31" s="1" customFormat="1" ht="5.25" customHeight="1" x14ac:dyDescent="0.25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R224" s="140" t="s">
        <v>79</v>
      </c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</row>
    <row r="225" spans="1:49" s="1" customFormat="1" ht="50.25" customHeight="1" x14ac:dyDescent="0.25">
      <c r="A225" s="147" t="s">
        <v>74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65"/>
      <c r="R225" s="382" t="s">
        <v>75</v>
      </c>
      <c r="S225" s="382"/>
      <c r="T225" s="382"/>
      <c r="U225" s="382"/>
      <c r="V225" s="382"/>
      <c r="W225" s="382"/>
      <c r="X225" s="382"/>
      <c r="Y225" s="382"/>
      <c r="Z225" s="382"/>
      <c r="AA225" s="382"/>
      <c r="AB225" s="382"/>
      <c r="AC225" s="382"/>
      <c r="AD225" s="382"/>
    </row>
    <row r="226" spans="1:49" s="1" customFormat="1" x14ac:dyDescent="0.25">
      <c r="R226" s="382"/>
      <c r="S226" s="382"/>
      <c r="T226" s="382"/>
      <c r="U226" s="382"/>
      <c r="V226" s="382"/>
      <c r="W226" s="382"/>
      <c r="X226" s="382"/>
      <c r="Y226" s="382"/>
      <c r="Z226" s="382"/>
      <c r="AA226" s="382"/>
      <c r="AB226" s="382"/>
      <c r="AC226" s="382"/>
      <c r="AD226" s="382"/>
    </row>
    <row r="227" spans="1:49" s="1" customFormat="1" ht="34.5" customHeight="1" x14ac:dyDescent="0.25">
      <c r="A227" s="141" t="s">
        <v>76</v>
      </c>
      <c r="B227" s="141"/>
      <c r="C227" s="141"/>
      <c r="D227" s="141"/>
      <c r="E227" s="141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1" t="s">
        <v>80</v>
      </c>
      <c r="Q227" s="141"/>
      <c r="R227" s="141"/>
      <c r="S227" s="141"/>
      <c r="T227" s="141"/>
      <c r="U227" s="141"/>
      <c r="V227" s="141"/>
      <c r="W227" s="145"/>
      <c r="X227" s="145"/>
      <c r="Y227" s="145"/>
      <c r="Z227" s="145"/>
      <c r="AA227" s="145"/>
      <c r="AB227" s="145"/>
      <c r="AC227" s="144"/>
      <c r="AD227" s="144"/>
    </row>
    <row r="228" spans="1:49" s="1" customFormat="1" ht="8.25" customHeight="1" x14ac:dyDescent="0.25">
      <c r="F228" s="140" t="s">
        <v>78</v>
      </c>
      <c r="G228" s="140"/>
      <c r="H228" s="140"/>
      <c r="I228" s="140"/>
      <c r="J228" s="140"/>
      <c r="K228" s="140"/>
      <c r="L228" s="140"/>
      <c r="M228" s="140"/>
      <c r="N228" s="140"/>
      <c r="O228" s="140"/>
      <c r="W228" s="140" t="s">
        <v>78</v>
      </c>
      <c r="X228" s="140"/>
      <c r="Y228" s="140"/>
      <c r="Z228" s="140"/>
      <c r="AA228" s="140"/>
      <c r="AB228" s="140"/>
      <c r="AC228" s="140"/>
      <c r="AD228" s="140"/>
    </row>
    <row r="229" spans="1:49" s="1" customFormat="1" ht="21.75" customHeight="1" x14ac:dyDescent="0.25">
      <c r="B229" s="141" t="s">
        <v>81</v>
      </c>
      <c r="C229" s="141"/>
      <c r="D229" s="141"/>
      <c r="E229" s="141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Q229" s="23"/>
    </row>
    <row r="230" spans="1:49" s="2" customFormat="1" ht="8.25" customHeight="1" x14ac:dyDescent="0.25">
      <c r="F230" s="140" t="s">
        <v>78</v>
      </c>
      <c r="G230" s="140"/>
      <c r="H230" s="140"/>
      <c r="I230" s="140"/>
      <c r="J230" s="140"/>
      <c r="K230" s="140"/>
      <c r="L230" s="140"/>
      <c r="M230" s="140"/>
      <c r="N230" s="140"/>
      <c r="O230" s="140"/>
    </row>
    <row r="231" spans="1:49" x14ac:dyDescent="0.2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V231" s="66"/>
      <c r="AW231" s="66"/>
    </row>
    <row r="232" spans="1:49" x14ac:dyDescent="0.2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V232" s="66"/>
      <c r="AW232" s="66"/>
    </row>
    <row r="233" spans="1:49" x14ac:dyDescent="0.2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V233" s="66"/>
      <c r="AW233" s="66"/>
    </row>
    <row r="234" spans="1:49" x14ac:dyDescent="0.2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V234" s="66"/>
      <c r="AW234" s="66"/>
    </row>
    <row r="235" spans="1:49" s="66" customFormat="1" x14ac:dyDescent="0.25"/>
    <row r="236" spans="1:49" s="66" customFormat="1" x14ac:dyDescent="0.25"/>
    <row r="237" spans="1:49" s="66" customFormat="1" x14ac:dyDescent="0.25"/>
    <row r="238" spans="1:49" s="66" customFormat="1" x14ac:dyDescent="0.25"/>
    <row r="239" spans="1:49" s="66" customFormat="1" x14ac:dyDescent="0.25"/>
    <row r="240" spans="1:49" s="66" customFormat="1" x14ac:dyDescent="0.25"/>
    <row r="241" s="66" customFormat="1" x14ac:dyDescent="0.25"/>
    <row r="242" s="66" customFormat="1" x14ac:dyDescent="0.25"/>
    <row r="243" s="66" customFormat="1" x14ac:dyDescent="0.25"/>
    <row r="244" s="66" customFormat="1" x14ac:dyDescent="0.25"/>
    <row r="245" s="66" customFormat="1" x14ac:dyDescent="0.25"/>
    <row r="246" s="66" customFormat="1" x14ac:dyDescent="0.25"/>
    <row r="247" s="66" customFormat="1" x14ac:dyDescent="0.25"/>
    <row r="248" s="66" customFormat="1" x14ac:dyDescent="0.25"/>
    <row r="249" s="66" customFormat="1" x14ac:dyDescent="0.25"/>
    <row r="250" s="66" customFormat="1" x14ac:dyDescent="0.25"/>
    <row r="251" s="66" customFormat="1" x14ac:dyDescent="0.25"/>
    <row r="252" s="66" customFormat="1" x14ac:dyDescent="0.25"/>
    <row r="253" s="66" customFormat="1" x14ac:dyDescent="0.25"/>
    <row r="254" s="66" customFormat="1" x14ac:dyDescent="0.25"/>
    <row r="255" s="66" customFormat="1" x14ac:dyDescent="0.25"/>
    <row r="256" s="66" customFormat="1" x14ac:dyDescent="0.25"/>
    <row r="257" s="66" customFormat="1" x14ac:dyDescent="0.25"/>
    <row r="258" s="66" customFormat="1" x14ac:dyDescent="0.25"/>
    <row r="259" s="66" customFormat="1" x14ac:dyDescent="0.25"/>
    <row r="260" s="66" customFormat="1" x14ac:dyDescent="0.25"/>
    <row r="261" s="66" customFormat="1" x14ac:dyDescent="0.25"/>
    <row r="262" s="66" customFormat="1" x14ac:dyDescent="0.25"/>
    <row r="263" s="66" customFormat="1" x14ac:dyDescent="0.25"/>
    <row r="264" s="66" customFormat="1" x14ac:dyDescent="0.25"/>
    <row r="265" s="66" customFormat="1" x14ac:dyDescent="0.25"/>
    <row r="266" s="66" customFormat="1" x14ac:dyDescent="0.25"/>
    <row r="267" s="66" customFormat="1" x14ac:dyDescent="0.25"/>
    <row r="268" s="66" customFormat="1" x14ac:dyDescent="0.25"/>
    <row r="269" s="66" customFormat="1" x14ac:dyDescent="0.25"/>
    <row r="270" s="66" customFormat="1" x14ac:dyDescent="0.25"/>
    <row r="271" s="66" customFormat="1" x14ac:dyDescent="0.25"/>
    <row r="272" s="66" customFormat="1" x14ac:dyDescent="0.25"/>
    <row r="273" s="66" customFormat="1" x14ac:dyDescent="0.25"/>
    <row r="274" s="66" customFormat="1" x14ac:dyDescent="0.25"/>
    <row r="275" s="66" customFormat="1" x14ac:dyDescent="0.25"/>
    <row r="276" s="66" customFormat="1" x14ac:dyDescent="0.25"/>
    <row r="277" s="66" customFormat="1" x14ac:dyDescent="0.25"/>
    <row r="278" s="66" customFormat="1" x14ac:dyDescent="0.25"/>
    <row r="279" s="66" customFormat="1" x14ac:dyDescent="0.25"/>
    <row r="280" s="66" customFormat="1" x14ac:dyDescent="0.25"/>
    <row r="281" s="66" customFormat="1" x14ac:dyDescent="0.25"/>
    <row r="282" s="66" customFormat="1" x14ac:dyDescent="0.25"/>
    <row r="283" s="66" customFormat="1" x14ac:dyDescent="0.25"/>
    <row r="284" s="66" customFormat="1" x14ac:dyDescent="0.25"/>
    <row r="285" s="66" customFormat="1" x14ac:dyDescent="0.25"/>
    <row r="286" s="66" customFormat="1" x14ac:dyDescent="0.25"/>
    <row r="287" s="66" customFormat="1" x14ac:dyDescent="0.25"/>
    <row r="288" s="66" customFormat="1" x14ac:dyDescent="0.25"/>
    <row r="289" s="66" customFormat="1" x14ac:dyDescent="0.25"/>
    <row r="290" s="66" customFormat="1" x14ac:dyDescent="0.25"/>
    <row r="291" s="66" customFormat="1" x14ac:dyDescent="0.25"/>
    <row r="292" s="66" customFormat="1" x14ac:dyDescent="0.25"/>
    <row r="293" s="66" customFormat="1" x14ac:dyDescent="0.25"/>
    <row r="294" s="66" customFormat="1" x14ac:dyDescent="0.25"/>
    <row r="295" s="66" customFormat="1" x14ac:dyDescent="0.25"/>
    <row r="296" s="66" customFormat="1" x14ac:dyDescent="0.25"/>
    <row r="297" s="66" customFormat="1" x14ac:dyDescent="0.25"/>
    <row r="298" s="66" customFormat="1" x14ac:dyDescent="0.25"/>
    <row r="299" s="66" customFormat="1" x14ac:dyDescent="0.25"/>
    <row r="300" s="66" customFormat="1" x14ac:dyDescent="0.25"/>
    <row r="301" s="66" customFormat="1" x14ac:dyDescent="0.25"/>
    <row r="302" s="66" customFormat="1" x14ac:dyDescent="0.25"/>
    <row r="303" s="66" customFormat="1" x14ac:dyDescent="0.25"/>
    <row r="304" s="66" customFormat="1" x14ac:dyDescent="0.25"/>
    <row r="305" s="66" customFormat="1" x14ac:dyDescent="0.25"/>
    <row r="306" s="66" customFormat="1" x14ac:dyDescent="0.25"/>
    <row r="307" s="66" customFormat="1" x14ac:dyDescent="0.25"/>
    <row r="308" s="66" customFormat="1" x14ac:dyDescent="0.25"/>
    <row r="309" s="66" customFormat="1" x14ac:dyDescent="0.25"/>
    <row r="310" s="66" customFormat="1" x14ac:dyDescent="0.25"/>
    <row r="311" s="66" customFormat="1" x14ac:dyDescent="0.25"/>
    <row r="312" s="66" customFormat="1" x14ac:dyDescent="0.25"/>
    <row r="313" s="66" customFormat="1" x14ac:dyDescent="0.25"/>
    <row r="314" s="66" customFormat="1" x14ac:dyDescent="0.25"/>
    <row r="315" s="66" customFormat="1" x14ac:dyDescent="0.25"/>
    <row r="316" s="66" customFormat="1" x14ac:dyDescent="0.25"/>
    <row r="317" s="66" customFormat="1" x14ac:dyDescent="0.25"/>
    <row r="318" s="66" customFormat="1" x14ac:dyDescent="0.25"/>
    <row r="319" s="66" customFormat="1" x14ac:dyDescent="0.25"/>
    <row r="320" s="66" customFormat="1" x14ac:dyDescent="0.25"/>
    <row r="321" s="66" customFormat="1" x14ac:dyDescent="0.25"/>
    <row r="322" s="66" customFormat="1" x14ac:dyDescent="0.25"/>
    <row r="323" s="66" customFormat="1" x14ac:dyDescent="0.25"/>
    <row r="324" s="66" customFormat="1" x14ac:dyDescent="0.25"/>
    <row r="325" s="66" customFormat="1" x14ac:dyDescent="0.25"/>
    <row r="326" s="66" customFormat="1" x14ac:dyDescent="0.25"/>
    <row r="327" s="66" customFormat="1" x14ac:dyDescent="0.25"/>
    <row r="328" s="66" customFormat="1" x14ac:dyDescent="0.25"/>
    <row r="329" s="66" customFormat="1" x14ac:dyDescent="0.25"/>
    <row r="330" s="66" customFormat="1" x14ac:dyDescent="0.25"/>
    <row r="331" s="66" customFormat="1" x14ac:dyDescent="0.25"/>
    <row r="332" s="66" customFormat="1" x14ac:dyDescent="0.25"/>
    <row r="333" s="66" customFormat="1" x14ac:dyDescent="0.25"/>
    <row r="334" s="66" customFormat="1" x14ac:dyDescent="0.25"/>
    <row r="335" s="66" customFormat="1" x14ac:dyDescent="0.25"/>
    <row r="336" s="66" customFormat="1" x14ac:dyDescent="0.25"/>
    <row r="337" s="66" customFormat="1" x14ac:dyDescent="0.25"/>
    <row r="338" s="66" customFormat="1" x14ac:dyDescent="0.25"/>
    <row r="339" s="66" customFormat="1" x14ac:dyDescent="0.25"/>
    <row r="340" s="66" customFormat="1" x14ac:dyDescent="0.25"/>
    <row r="341" s="66" customFormat="1" x14ac:dyDescent="0.25"/>
    <row r="342" s="66" customFormat="1" x14ac:dyDescent="0.25"/>
    <row r="343" s="66" customFormat="1" x14ac:dyDescent="0.25"/>
    <row r="344" s="66" customFormat="1" x14ac:dyDescent="0.25"/>
    <row r="345" s="66" customFormat="1" x14ac:dyDescent="0.25"/>
    <row r="346" s="66" customFormat="1" x14ac:dyDescent="0.25"/>
    <row r="347" s="66" customFormat="1" x14ac:dyDescent="0.25"/>
    <row r="348" s="66" customFormat="1" x14ac:dyDescent="0.25"/>
    <row r="349" s="66" customFormat="1" x14ac:dyDescent="0.25"/>
    <row r="350" s="66" customFormat="1" x14ac:dyDescent="0.25"/>
    <row r="351" s="66" customFormat="1" x14ac:dyDescent="0.25"/>
    <row r="352" s="66" customFormat="1" x14ac:dyDescent="0.25"/>
    <row r="353" s="66" customFormat="1" x14ac:dyDescent="0.25"/>
    <row r="354" s="66" customFormat="1" x14ac:dyDescent="0.25"/>
    <row r="355" s="66" customFormat="1" x14ac:dyDescent="0.25"/>
    <row r="356" s="66" customFormat="1" x14ac:dyDescent="0.25"/>
    <row r="357" s="66" customFormat="1" x14ac:dyDescent="0.25"/>
    <row r="358" s="66" customFormat="1" x14ac:dyDescent="0.25"/>
    <row r="359" s="66" customFormat="1" x14ac:dyDescent="0.25"/>
    <row r="360" s="66" customFormat="1" x14ac:dyDescent="0.25"/>
    <row r="361" s="66" customFormat="1" x14ac:dyDescent="0.25"/>
    <row r="362" s="66" customFormat="1" x14ac:dyDescent="0.25"/>
    <row r="363" s="66" customFormat="1" x14ac:dyDescent="0.25"/>
    <row r="364" s="66" customFormat="1" x14ac:dyDescent="0.25"/>
    <row r="365" s="66" customFormat="1" x14ac:dyDescent="0.25"/>
    <row r="366" s="66" customFormat="1" x14ac:dyDescent="0.25"/>
    <row r="367" s="66" customFormat="1" x14ac:dyDescent="0.25"/>
    <row r="368" s="66" customFormat="1" x14ac:dyDescent="0.25"/>
    <row r="369" s="66" customFormat="1" x14ac:dyDescent="0.25"/>
    <row r="370" s="66" customFormat="1" x14ac:dyDescent="0.25"/>
    <row r="371" s="66" customFormat="1" x14ac:dyDescent="0.25"/>
    <row r="372" s="66" customFormat="1" x14ac:dyDescent="0.25"/>
    <row r="373" s="66" customFormat="1" x14ac:dyDescent="0.25"/>
    <row r="374" s="66" customFormat="1" x14ac:dyDescent="0.25"/>
    <row r="375" s="66" customFormat="1" x14ac:dyDescent="0.25"/>
    <row r="376" s="66" customFormat="1" x14ac:dyDescent="0.25"/>
    <row r="377" s="66" customFormat="1" x14ac:dyDescent="0.25"/>
    <row r="378" s="66" customFormat="1" x14ac:dyDescent="0.25"/>
    <row r="379" s="66" customFormat="1" x14ac:dyDescent="0.25"/>
    <row r="380" s="66" customFormat="1" x14ac:dyDescent="0.25"/>
    <row r="381" s="66" customFormat="1" x14ac:dyDescent="0.25"/>
    <row r="382" s="66" customFormat="1" x14ac:dyDescent="0.25"/>
    <row r="383" s="66" customFormat="1" x14ac:dyDescent="0.25"/>
    <row r="384" s="66" customFormat="1" x14ac:dyDescent="0.25"/>
    <row r="385" s="66" customFormat="1" x14ac:dyDescent="0.25"/>
    <row r="386" s="66" customFormat="1" x14ac:dyDescent="0.25"/>
    <row r="387" s="66" customFormat="1" x14ac:dyDescent="0.25"/>
    <row r="388" s="66" customFormat="1" x14ac:dyDescent="0.25"/>
    <row r="389" s="66" customFormat="1" x14ac:dyDescent="0.25"/>
    <row r="390" s="66" customFormat="1" x14ac:dyDescent="0.25"/>
    <row r="391" s="66" customFormat="1" x14ac:dyDescent="0.25"/>
    <row r="392" s="66" customFormat="1" x14ac:dyDescent="0.25"/>
  </sheetData>
  <sheetProtection algorithmName="SHA-512" hashValue="heuBcesmhmPt4sVyS/XV28bDi/TyIXghmQ6anADOQoJH2Q8R/FZU0ay1Iuu02zWPFnOjFFpZYJZzZlqzsyqATw==" saltValue="D0f8TslO/doRY79R1XB+Zg==" spinCount="100000" sheet="1" objects="1" scenarios="1"/>
  <mergeCells count="777">
    <mergeCell ref="V12:W12"/>
    <mergeCell ref="A162:AE162"/>
    <mergeCell ref="A208:AE208"/>
    <mergeCell ref="C108:AC108"/>
    <mergeCell ref="A188:AE188"/>
    <mergeCell ref="M18:AE18"/>
    <mergeCell ref="A43:U44"/>
    <mergeCell ref="A175:AV176"/>
    <mergeCell ref="A163:AC163"/>
    <mergeCell ref="X35:Y36"/>
    <mergeCell ref="X31:Y33"/>
    <mergeCell ref="U28:X29"/>
    <mergeCell ref="U26:X27"/>
    <mergeCell ref="U21:X22"/>
    <mergeCell ref="U23:X24"/>
    <mergeCell ref="J20:S21"/>
    <mergeCell ref="Y20:AF21"/>
    <mergeCell ref="J25:S26"/>
    <mergeCell ref="Y25:AF26"/>
    <mergeCell ref="J28:S28"/>
    <mergeCell ref="T12:U12"/>
    <mergeCell ref="B53:C53"/>
    <mergeCell ref="D53:AF53"/>
    <mergeCell ref="C112:X113"/>
    <mergeCell ref="AK187:AW187"/>
    <mergeCell ref="P227:V227"/>
    <mergeCell ref="A177:AE179"/>
    <mergeCell ref="A180:AD180"/>
    <mergeCell ref="A219:AD219"/>
    <mergeCell ref="A227:E227"/>
    <mergeCell ref="L97:N97"/>
    <mergeCell ref="N139:O139"/>
    <mergeCell ref="H139:I139"/>
    <mergeCell ref="T139:U139"/>
    <mergeCell ref="D97:E97"/>
    <mergeCell ref="F97:H97"/>
    <mergeCell ref="F98:H98"/>
    <mergeCell ref="R225:AD226"/>
    <mergeCell ref="A223:P224"/>
    <mergeCell ref="V139:X139"/>
    <mergeCell ref="H124:J124"/>
    <mergeCell ref="K124:M124"/>
    <mergeCell ref="N124:P124"/>
    <mergeCell ref="C123:F123"/>
    <mergeCell ref="C122:F122"/>
    <mergeCell ref="Z122:AC122"/>
    <mergeCell ref="A187:AD187"/>
    <mergeCell ref="C121:F121"/>
    <mergeCell ref="B51:C51"/>
    <mergeCell ref="D51:AF51"/>
    <mergeCell ref="B52:C52"/>
    <mergeCell ref="D52:AF52"/>
    <mergeCell ref="A30:G33"/>
    <mergeCell ref="H30:L33"/>
    <mergeCell ref="A34:G37"/>
    <mergeCell ref="H34:L37"/>
    <mergeCell ref="A38:G39"/>
    <mergeCell ref="H38:AG38"/>
    <mergeCell ref="H39:AG39"/>
    <mergeCell ref="A40:G42"/>
    <mergeCell ref="H40:U40"/>
    <mergeCell ref="V40:AG40"/>
    <mergeCell ref="H41:U41"/>
    <mergeCell ref="V41:AG41"/>
    <mergeCell ref="H42:U42"/>
    <mergeCell ref="V42:AG42"/>
    <mergeCell ref="V43:AG43"/>
    <mergeCell ref="V44:AG44"/>
    <mergeCell ref="A46:W46"/>
    <mergeCell ref="A47:F49"/>
    <mergeCell ref="G47:W49"/>
    <mergeCell ref="Y27:AF27"/>
    <mergeCell ref="Y28:AF28"/>
    <mergeCell ref="J29:S29"/>
    <mergeCell ref="Y29:AF29"/>
    <mergeCell ref="H26:H27"/>
    <mergeCell ref="H28:I29"/>
    <mergeCell ref="I22:S22"/>
    <mergeCell ref="Y22:AF22"/>
    <mergeCell ref="J23:S23"/>
    <mergeCell ref="Y23:AF23"/>
    <mergeCell ref="J24:S24"/>
    <mergeCell ref="Y24:AF24"/>
    <mergeCell ref="H21:H22"/>
    <mergeCell ref="H23:I24"/>
    <mergeCell ref="AH6:AV6"/>
    <mergeCell ref="A95:B100"/>
    <mergeCell ref="F1:AG1"/>
    <mergeCell ref="A2:W2"/>
    <mergeCell ref="X2:AG6"/>
    <mergeCell ref="A3:W6"/>
    <mergeCell ref="A7:W7"/>
    <mergeCell ref="X7:AG9"/>
    <mergeCell ref="A8:D8"/>
    <mergeCell ref="F8:J8"/>
    <mergeCell ref="K8:M8"/>
    <mergeCell ref="N8:R8"/>
    <mergeCell ref="T8:W8"/>
    <mergeCell ref="A9:E9"/>
    <mergeCell ref="F9:J9"/>
    <mergeCell ref="K9:M9"/>
    <mergeCell ref="N9:R9"/>
    <mergeCell ref="S9:W9"/>
    <mergeCell ref="R12:S12"/>
    <mergeCell ref="X12:AG17"/>
    <mergeCell ref="A13:I13"/>
    <mergeCell ref="C59:X60"/>
    <mergeCell ref="G73:G82"/>
    <mergeCell ref="H73:Y73"/>
    <mergeCell ref="J13:V13"/>
    <mergeCell ref="J14:V14"/>
    <mergeCell ref="J15:V15"/>
    <mergeCell ref="E17:V17"/>
    <mergeCell ref="A18:L19"/>
    <mergeCell ref="A20:G24"/>
    <mergeCell ref="V190:Z190"/>
    <mergeCell ref="V189:Z189"/>
    <mergeCell ref="D157:F157"/>
    <mergeCell ref="G157:I157"/>
    <mergeCell ref="J157:L157"/>
    <mergeCell ref="M157:O157"/>
    <mergeCell ref="P157:R157"/>
    <mergeCell ref="S157:U157"/>
    <mergeCell ref="H135:J135"/>
    <mergeCell ref="K135:M135"/>
    <mergeCell ref="N135:P135"/>
    <mergeCell ref="Q135:S135"/>
    <mergeCell ref="T135:V135"/>
    <mergeCell ref="W135:Y135"/>
    <mergeCell ref="H146:J146"/>
    <mergeCell ref="K146:M146"/>
    <mergeCell ref="A25:G29"/>
    <mergeCell ref="I27:S27"/>
    <mergeCell ref="A108:B108"/>
    <mergeCell ref="C110:X110"/>
    <mergeCell ref="Q120:S120"/>
    <mergeCell ref="T120:V120"/>
    <mergeCell ref="J117:L117"/>
    <mergeCell ref="N117:O117"/>
    <mergeCell ref="P117:R117"/>
    <mergeCell ref="T117:U117"/>
    <mergeCell ref="V117:X117"/>
    <mergeCell ref="W120:Y120"/>
    <mergeCell ref="W119:Y119"/>
    <mergeCell ref="G115:G124"/>
    <mergeCell ref="H115:Y115"/>
    <mergeCell ref="H116:M116"/>
    <mergeCell ref="N116:S116"/>
    <mergeCell ref="T116:Y116"/>
    <mergeCell ref="K119:M119"/>
    <mergeCell ref="W121:Y121"/>
    <mergeCell ref="W122:Y122"/>
    <mergeCell ref="C115:F120"/>
    <mergeCell ref="H121:J121"/>
    <mergeCell ref="K121:M121"/>
    <mergeCell ref="N121:P121"/>
    <mergeCell ref="Q121:S121"/>
    <mergeCell ref="C92:F92"/>
    <mergeCell ref="P104:R104"/>
    <mergeCell ref="H117:I117"/>
    <mergeCell ref="H119:J119"/>
    <mergeCell ref="N86:O86"/>
    <mergeCell ref="N91:P91"/>
    <mergeCell ref="H91:J91"/>
    <mergeCell ref="K91:M91"/>
    <mergeCell ref="H93:J93"/>
    <mergeCell ref="K93:M93"/>
    <mergeCell ref="H88:J88"/>
    <mergeCell ref="H86:I86"/>
    <mergeCell ref="T119:V119"/>
    <mergeCell ref="H120:J120"/>
    <mergeCell ref="K120:M120"/>
    <mergeCell ref="N120:P120"/>
    <mergeCell ref="J96:O96"/>
    <mergeCell ref="J101:L101"/>
    <mergeCell ref="M101:O101"/>
    <mergeCell ref="D100:F100"/>
    <mergeCell ref="P96:U96"/>
    <mergeCell ref="P101:R101"/>
    <mergeCell ref="G103:I103"/>
    <mergeCell ref="P103:R103"/>
    <mergeCell ref="D96:I96"/>
    <mergeCell ref="T85:Y85"/>
    <mergeCell ref="Z126:AC129"/>
    <mergeCell ref="H127:M127"/>
    <mergeCell ref="N127:S127"/>
    <mergeCell ref="T127:Y127"/>
    <mergeCell ref="H122:J122"/>
    <mergeCell ref="K122:M122"/>
    <mergeCell ref="Z115:AC118"/>
    <mergeCell ref="Z120:AC120"/>
    <mergeCell ref="Z119:AC119"/>
    <mergeCell ref="Z84:AC87"/>
    <mergeCell ref="Z123:AC123"/>
    <mergeCell ref="Z88:AC88"/>
    <mergeCell ref="AB99:AE99"/>
    <mergeCell ref="AB101:AE101"/>
    <mergeCell ref="S101:U101"/>
    <mergeCell ref="S100:U100"/>
    <mergeCell ref="N89:P89"/>
    <mergeCell ref="Q89:S89"/>
    <mergeCell ref="W90:Y90"/>
    <mergeCell ref="AB102:AE102"/>
    <mergeCell ref="K88:M88"/>
    <mergeCell ref="N119:P119"/>
    <mergeCell ref="Q119:S119"/>
    <mergeCell ref="Z82:AC82"/>
    <mergeCell ref="T89:V89"/>
    <mergeCell ref="K90:M90"/>
    <mergeCell ref="C73:F78"/>
    <mergeCell ref="N79:P79"/>
    <mergeCell ref="M103:O103"/>
    <mergeCell ref="D102:F102"/>
    <mergeCell ref="G102:I102"/>
    <mergeCell ref="T92:V92"/>
    <mergeCell ref="G100:I100"/>
    <mergeCell ref="J100:L100"/>
    <mergeCell ref="Q93:S93"/>
    <mergeCell ref="D101:F101"/>
    <mergeCell ref="G101:I101"/>
    <mergeCell ref="H82:J82"/>
    <mergeCell ref="K82:M82"/>
    <mergeCell ref="N82:P82"/>
    <mergeCell ref="Q82:S82"/>
    <mergeCell ref="T82:V82"/>
    <mergeCell ref="T88:V88"/>
    <mergeCell ref="Z89:AC89"/>
    <mergeCell ref="V99:Z99"/>
    <mergeCell ref="V100:Z100"/>
    <mergeCell ref="N88:P88"/>
    <mergeCell ref="AB95:AE98"/>
    <mergeCell ref="AA95:AA104"/>
    <mergeCell ref="S103:U103"/>
    <mergeCell ref="Z92:AC92"/>
    <mergeCell ref="AB103:AE103"/>
    <mergeCell ref="AB104:AE104"/>
    <mergeCell ref="S104:U104"/>
    <mergeCell ref="W92:Y92"/>
    <mergeCell ref="S102:U102"/>
    <mergeCell ref="W93:Y93"/>
    <mergeCell ref="W82:Y82"/>
    <mergeCell ref="P97:Q97"/>
    <mergeCell ref="M100:O100"/>
    <mergeCell ref="P100:R100"/>
    <mergeCell ref="N90:P90"/>
    <mergeCell ref="Q90:S90"/>
    <mergeCell ref="C93:F93"/>
    <mergeCell ref="R97:T97"/>
    <mergeCell ref="D99:F99"/>
    <mergeCell ref="G99:I99"/>
    <mergeCell ref="J99:L99"/>
    <mergeCell ref="M99:O99"/>
    <mergeCell ref="P99:R99"/>
    <mergeCell ref="S99:U99"/>
    <mergeCell ref="T90:V90"/>
    <mergeCell ref="D95:U95"/>
    <mergeCell ref="N93:P93"/>
    <mergeCell ref="T93:V93"/>
    <mergeCell ref="G84:G93"/>
    <mergeCell ref="V86:X86"/>
    <mergeCell ref="H84:Y84"/>
    <mergeCell ref="P86:R86"/>
    <mergeCell ref="W89:Y89"/>
    <mergeCell ref="V95:Z98"/>
    <mergeCell ref="Z79:AC79"/>
    <mergeCell ref="K78:M78"/>
    <mergeCell ref="Z77:AC77"/>
    <mergeCell ref="K70:M70"/>
    <mergeCell ref="J75:L75"/>
    <mergeCell ref="H78:J78"/>
    <mergeCell ref="H77:J77"/>
    <mergeCell ref="K71:M71"/>
    <mergeCell ref="N71:P71"/>
    <mergeCell ref="Q71:S71"/>
    <mergeCell ref="T71:V71"/>
    <mergeCell ref="W71:Y71"/>
    <mergeCell ref="H71:J71"/>
    <mergeCell ref="H70:J70"/>
    <mergeCell ref="N70:P70"/>
    <mergeCell ref="N74:S74"/>
    <mergeCell ref="T74:Y74"/>
    <mergeCell ref="T75:U75"/>
    <mergeCell ref="H74:M74"/>
    <mergeCell ref="V75:X75"/>
    <mergeCell ref="W80:Y80"/>
    <mergeCell ref="H79:J79"/>
    <mergeCell ref="N77:P77"/>
    <mergeCell ref="K79:M79"/>
    <mergeCell ref="H75:I75"/>
    <mergeCell ref="H80:J80"/>
    <mergeCell ref="H63:M63"/>
    <mergeCell ref="Q67:S67"/>
    <mergeCell ref="H67:J67"/>
    <mergeCell ref="K66:M66"/>
    <mergeCell ref="T64:U64"/>
    <mergeCell ref="T66:V66"/>
    <mergeCell ref="T67:V67"/>
    <mergeCell ref="P64:R64"/>
    <mergeCell ref="H64:I64"/>
    <mergeCell ref="J64:L64"/>
    <mergeCell ref="V64:X64"/>
    <mergeCell ref="K67:M67"/>
    <mergeCell ref="H68:J68"/>
    <mergeCell ref="W66:Y66"/>
    <mergeCell ref="W67:Y67"/>
    <mergeCell ref="Z67:AC67"/>
    <mergeCell ref="C62:F67"/>
    <mergeCell ref="G62:G71"/>
    <mergeCell ref="N66:P66"/>
    <mergeCell ref="C71:F71"/>
    <mergeCell ref="W70:Y70"/>
    <mergeCell ref="Z71:AC71"/>
    <mergeCell ref="C69:F69"/>
    <mergeCell ref="Z68:AC68"/>
    <mergeCell ref="Q70:S70"/>
    <mergeCell ref="T69:V69"/>
    <mergeCell ref="T70:V70"/>
    <mergeCell ref="Q66:S66"/>
    <mergeCell ref="N63:S63"/>
    <mergeCell ref="H69:J69"/>
    <mergeCell ref="Q68:S68"/>
    <mergeCell ref="Q69:S69"/>
    <mergeCell ref="N68:P68"/>
    <mergeCell ref="N67:P67"/>
    <mergeCell ref="N69:P69"/>
    <mergeCell ref="Z81:AC81"/>
    <mergeCell ref="Z80:AC80"/>
    <mergeCell ref="K77:M77"/>
    <mergeCell ref="Q78:S78"/>
    <mergeCell ref="Z78:AC78"/>
    <mergeCell ref="Q77:S77"/>
    <mergeCell ref="N78:P78"/>
    <mergeCell ref="Z73:AC76"/>
    <mergeCell ref="P75:R75"/>
    <mergeCell ref="T77:V77"/>
    <mergeCell ref="W81:Y81"/>
    <mergeCell ref="T80:V80"/>
    <mergeCell ref="T79:V79"/>
    <mergeCell ref="T78:V78"/>
    <mergeCell ref="K81:M81"/>
    <mergeCell ref="K80:M80"/>
    <mergeCell ref="T81:V81"/>
    <mergeCell ref="W79:Y79"/>
    <mergeCell ref="W77:Y77"/>
    <mergeCell ref="Q80:S80"/>
    <mergeCell ref="N81:P81"/>
    <mergeCell ref="W78:Y78"/>
    <mergeCell ref="N80:P80"/>
    <mergeCell ref="N75:O75"/>
    <mergeCell ref="C57:X57"/>
    <mergeCell ref="Z70:AC70"/>
    <mergeCell ref="C70:F70"/>
    <mergeCell ref="T63:Y63"/>
    <mergeCell ref="P12:Q12"/>
    <mergeCell ref="A12:O12"/>
    <mergeCell ref="E16:V16"/>
    <mergeCell ref="Z62:AC65"/>
    <mergeCell ref="Z69:AC69"/>
    <mergeCell ref="C68:F68"/>
    <mergeCell ref="A16:D16"/>
    <mergeCell ref="C54:AD54"/>
    <mergeCell ref="K68:M68"/>
    <mergeCell ref="K69:M69"/>
    <mergeCell ref="T68:V68"/>
    <mergeCell ref="Z66:AC66"/>
    <mergeCell ref="W68:Y68"/>
    <mergeCell ref="W69:Y69"/>
    <mergeCell ref="Y59:AC60"/>
    <mergeCell ref="Y56:AB58"/>
    <mergeCell ref="AC56:AC58"/>
    <mergeCell ref="H62:Y62"/>
    <mergeCell ref="N64:O64"/>
    <mergeCell ref="H66:J66"/>
    <mergeCell ref="T86:U86"/>
    <mergeCell ref="A101:B101"/>
    <mergeCell ref="A102:B102"/>
    <mergeCell ref="A103:B103"/>
    <mergeCell ref="A104:B104"/>
    <mergeCell ref="V101:Z101"/>
    <mergeCell ref="V102:Z102"/>
    <mergeCell ref="V103:Z103"/>
    <mergeCell ref="V104:Z104"/>
    <mergeCell ref="D104:F104"/>
    <mergeCell ref="G104:I104"/>
    <mergeCell ref="J104:L104"/>
    <mergeCell ref="M104:O104"/>
    <mergeCell ref="J103:L103"/>
    <mergeCell ref="J102:L102"/>
    <mergeCell ref="M102:O102"/>
    <mergeCell ref="P102:R102"/>
    <mergeCell ref="Z93:AC93"/>
    <mergeCell ref="W88:Y88"/>
    <mergeCell ref="T91:V91"/>
    <mergeCell ref="W91:Y91"/>
    <mergeCell ref="Z91:AC91"/>
    <mergeCell ref="Z90:AC90"/>
    <mergeCell ref="AB100:AE100"/>
    <mergeCell ref="C79:F79"/>
    <mergeCell ref="C80:F80"/>
    <mergeCell ref="C81:F81"/>
    <mergeCell ref="C95:C104"/>
    <mergeCell ref="D103:F103"/>
    <mergeCell ref="Q91:S91"/>
    <mergeCell ref="H92:J92"/>
    <mergeCell ref="K92:M92"/>
    <mergeCell ref="N92:P92"/>
    <mergeCell ref="Q92:S92"/>
    <mergeCell ref="C84:F89"/>
    <mergeCell ref="H90:J90"/>
    <mergeCell ref="C82:F82"/>
    <mergeCell ref="Q88:S88"/>
    <mergeCell ref="H81:J81"/>
    <mergeCell ref="Q81:S81"/>
    <mergeCell ref="Q79:S79"/>
    <mergeCell ref="H85:M85"/>
    <mergeCell ref="N85:S85"/>
    <mergeCell ref="J86:L86"/>
    <mergeCell ref="C90:F90"/>
    <mergeCell ref="H89:J89"/>
    <mergeCell ref="K89:M89"/>
    <mergeCell ref="C91:F91"/>
    <mergeCell ref="K134:M134"/>
    <mergeCell ref="N134:P134"/>
    <mergeCell ref="Q134:S134"/>
    <mergeCell ref="T134:V134"/>
    <mergeCell ref="K132:M132"/>
    <mergeCell ref="C133:F133"/>
    <mergeCell ref="H133:J133"/>
    <mergeCell ref="K133:M133"/>
    <mergeCell ref="N133:P133"/>
    <mergeCell ref="Q133:S133"/>
    <mergeCell ref="T133:V133"/>
    <mergeCell ref="T121:V121"/>
    <mergeCell ref="H123:J123"/>
    <mergeCell ref="W123:Y123"/>
    <mergeCell ref="N123:P123"/>
    <mergeCell ref="Q123:S123"/>
    <mergeCell ref="T123:V123"/>
    <mergeCell ref="Q124:S124"/>
    <mergeCell ref="T124:V124"/>
    <mergeCell ref="W124:Y124"/>
    <mergeCell ref="K123:M123"/>
    <mergeCell ref="N122:P122"/>
    <mergeCell ref="Q122:S122"/>
    <mergeCell ref="T122:V122"/>
    <mergeCell ref="C124:F124"/>
    <mergeCell ref="Z124:AC124"/>
    <mergeCell ref="C143:F143"/>
    <mergeCell ref="H143:J143"/>
    <mergeCell ref="K143:M143"/>
    <mergeCell ref="N143:P143"/>
    <mergeCell ref="Q143:S143"/>
    <mergeCell ref="T143:V143"/>
    <mergeCell ref="N132:P132"/>
    <mergeCell ref="G126:G135"/>
    <mergeCell ref="H126:Y126"/>
    <mergeCell ref="W134:Y134"/>
    <mergeCell ref="H128:I128"/>
    <mergeCell ref="Q130:S130"/>
    <mergeCell ref="T130:V130"/>
    <mergeCell ref="H131:J131"/>
    <mergeCell ref="K131:M131"/>
    <mergeCell ref="J128:L128"/>
    <mergeCell ref="N128:O128"/>
    <mergeCell ref="C134:F134"/>
    <mergeCell ref="H134:J134"/>
    <mergeCell ref="V128:X128"/>
    <mergeCell ref="C132:F132"/>
    <mergeCell ref="H132:J132"/>
    <mergeCell ref="D168:I168"/>
    <mergeCell ref="J168:O168"/>
    <mergeCell ref="P168:U168"/>
    <mergeCell ref="V168:Z168"/>
    <mergeCell ref="A168:C168"/>
    <mergeCell ref="V166:Z166"/>
    <mergeCell ref="C144:F144"/>
    <mergeCell ref="H144:J144"/>
    <mergeCell ref="K144:M144"/>
    <mergeCell ref="N144:P144"/>
    <mergeCell ref="T144:V144"/>
    <mergeCell ref="G137:G146"/>
    <mergeCell ref="T145:V145"/>
    <mergeCell ref="P139:Q139"/>
    <mergeCell ref="T142:V142"/>
    <mergeCell ref="W142:Y142"/>
    <mergeCell ref="Z142:AC142"/>
    <mergeCell ref="H141:J141"/>
    <mergeCell ref="K141:M141"/>
    <mergeCell ref="N141:P141"/>
    <mergeCell ref="Q141:S141"/>
    <mergeCell ref="T141:V141"/>
    <mergeCell ref="W141:Y141"/>
    <mergeCell ref="K142:M142"/>
    <mergeCell ref="C135:F135"/>
    <mergeCell ref="H130:J130"/>
    <mergeCell ref="K130:M130"/>
    <mergeCell ref="N130:P130"/>
    <mergeCell ref="C146:F146"/>
    <mergeCell ref="W144:Y144"/>
    <mergeCell ref="C126:F131"/>
    <mergeCell ref="P128:R128"/>
    <mergeCell ref="T128:U128"/>
    <mergeCell ref="C145:F145"/>
    <mergeCell ref="T146:V146"/>
    <mergeCell ref="Q144:S144"/>
    <mergeCell ref="J139:L139"/>
    <mergeCell ref="T138:Y138"/>
    <mergeCell ref="H142:J142"/>
    <mergeCell ref="C137:F142"/>
    <mergeCell ref="H138:M138"/>
    <mergeCell ref="N138:S138"/>
    <mergeCell ref="Q142:S142"/>
    <mergeCell ref="N131:P131"/>
    <mergeCell ref="Q131:S131"/>
    <mergeCell ref="T131:V131"/>
    <mergeCell ref="Q132:S132"/>
    <mergeCell ref="T132:V132"/>
    <mergeCell ref="A148:B153"/>
    <mergeCell ref="C148:C157"/>
    <mergeCell ref="D148:U148"/>
    <mergeCell ref="V148:Z151"/>
    <mergeCell ref="A156:B156"/>
    <mergeCell ref="D156:F156"/>
    <mergeCell ref="P154:R154"/>
    <mergeCell ref="S154:U154"/>
    <mergeCell ref="G156:I156"/>
    <mergeCell ref="J154:L154"/>
    <mergeCell ref="M154:O154"/>
    <mergeCell ref="P152:R152"/>
    <mergeCell ref="J150:K150"/>
    <mergeCell ref="L150:N150"/>
    <mergeCell ref="V152:Z152"/>
    <mergeCell ref="V156:Z156"/>
    <mergeCell ref="D152:F152"/>
    <mergeCell ref="G152:I152"/>
    <mergeCell ref="J152:L152"/>
    <mergeCell ref="M152:O152"/>
    <mergeCell ref="D153:F153"/>
    <mergeCell ref="G153:I153"/>
    <mergeCell ref="J153:L153"/>
    <mergeCell ref="M153:O153"/>
    <mergeCell ref="D149:I149"/>
    <mergeCell ref="J149:O149"/>
    <mergeCell ref="P149:U149"/>
    <mergeCell ref="W145:Y145"/>
    <mergeCell ref="Z145:AC145"/>
    <mergeCell ref="H145:J145"/>
    <mergeCell ref="W146:Y146"/>
    <mergeCell ref="Z146:AC146"/>
    <mergeCell ref="R150:T150"/>
    <mergeCell ref="K145:M145"/>
    <mergeCell ref="N145:P145"/>
    <mergeCell ref="Q145:S145"/>
    <mergeCell ref="N146:P146"/>
    <mergeCell ref="Q146:S146"/>
    <mergeCell ref="P150:Q150"/>
    <mergeCell ref="A154:B154"/>
    <mergeCell ref="D154:F154"/>
    <mergeCell ref="G154:I154"/>
    <mergeCell ref="J165:O165"/>
    <mergeCell ref="J167:O167"/>
    <mergeCell ref="J156:L156"/>
    <mergeCell ref="M156:O156"/>
    <mergeCell ref="D155:F155"/>
    <mergeCell ref="G155:I155"/>
    <mergeCell ref="J155:L155"/>
    <mergeCell ref="M155:O155"/>
    <mergeCell ref="A155:B155"/>
    <mergeCell ref="D165:I165"/>
    <mergeCell ref="A165:C167"/>
    <mergeCell ref="D166:I166"/>
    <mergeCell ref="D167:I167"/>
    <mergeCell ref="J166:O166"/>
    <mergeCell ref="AA167:AE167"/>
    <mergeCell ref="V154:Z154"/>
    <mergeCell ref="AB154:AE154"/>
    <mergeCell ref="S155:U155"/>
    <mergeCell ref="V155:Z155"/>
    <mergeCell ref="AB155:AE155"/>
    <mergeCell ref="AA148:AA157"/>
    <mergeCell ref="P165:U165"/>
    <mergeCell ref="V165:Z165"/>
    <mergeCell ref="P167:U167"/>
    <mergeCell ref="V167:Z167"/>
    <mergeCell ref="P156:R156"/>
    <mergeCell ref="S156:U156"/>
    <mergeCell ref="P155:R155"/>
    <mergeCell ref="AB156:AE156"/>
    <mergeCell ref="AB153:AE153"/>
    <mergeCell ref="AB152:AE152"/>
    <mergeCell ref="AA166:AE166"/>
    <mergeCell ref="P153:R153"/>
    <mergeCell ref="S153:U153"/>
    <mergeCell ref="V153:Z153"/>
    <mergeCell ref="S152:U152"/>
    <mergeCell ref="P166:U166"/>
    <mergeCell ref="B192:E192"/>
    <mergeCell ref="V192:Z192"/>
    <mergeCell ref="AA192:AE192"/>
    <mergeCell ref="AA168:AE168"/>
    <mergeCell ref="L183:X183"/>
    <mergeCell ref="Z121:AC121"/>
    <mergeCell ref="Z141:AC141"/>
    <mergeCell ref="W130:Y130"/>
    <mergeCell ref="W132:Y132"/>
    <mergeCell ref="Z132:AC132"/>
    <mergeCell ref="Z143:AC143"/>
    <mergeCell ref="Z135:AC135"/>
    <mergeCell ref="W133:Y133"/>
    <mergeCell ref="Z133:AC133"/>
    <mergeCell ref="Z131:AC131"/>
    <mergeCell ref="Z130:AC130"/>
    <mergeCell ref="Z134:AC134"/>
    <mergeCell ref="W131:Y131"/>
    <mergeCell ref="H137:Y137"/>
    <mergeCell ref="Z137:AC140"/>
    <mergeCell ref="N142:P142"/>
    <mergeCell ref="W143:Y143"/>
    <mergeCell ref="AB148:AE151"/>
    <mergeCell ref="Z144:AC144"/>
    <mergeCell ref="Y185:AE185"/>
    <mergeCell ref="A170:C170"/>
    <mergeCell ref="A171:C171"/>
    <mergeCell ref="A169:C169"/>
    <mergeCell ref="V171:Z171"/>
    <mergeCell ref="Y183:AE183"/>
    <mergeCell ref="A183:K183"/>
    <mergeCell ref="D171:I171"/>
    <mergeCell ref="J171:O171"/>
    <mergeCell ref="D169:I169"/>
    <mergeCell ref="D170:I170"/>
    <mergeCell ref="B193:E193"/>
    <mergeCell ref="F193:J193"/>
    <mergeCell ref="K193:O193"/>
    <mergeCell ref="P193:U193"/>
    <mergeCell ref="V193:Z193"/>
    <mergeCell ref="AA193:AE193"/>
    <mergeCell ref="V194:Z194"/>
    <mergeCell ref="AA194:AE194"/>
    <mergeCell ref="M210:Q210"/>
    <mergeCell ref="R210:V210"/>
    <mergeCell ref="W210:Z210"/>
    <mergeCell ref="AA210:AE210"/>
    <mergeCell ref="B195:E195"/>
    <mergeCell ref="B194:E194"/>
    <mergeCell ref="F194:J194"/>
    <mergeCell ref="K194:O194"/>
    <mergeCell ref="P194:U194"/>
    <mergeCell ref="M212:Q212"/>
    <mergeCell ref="K195:O195"/>
    <mergeCell ref="P195:U195"/>
    <mergeCell ref="V195:Z195"/>
    <mergeCell ref="AA195:AE195"/>
    <mergeCell ref="A204:AE205"/>
    <mergeCell ref="C212:G212"/>
    <mergeCell ref="H212:L212"/>
    <mergeCell ref="F195:J195"/>
    <mergeCell ref="A203:AD203"/>
    <mergeCell ref="V199:Z199"/>
    <mergeCell ref="AA199:AE199"/>
    <mergeCell ref="K197:O197"/>
    <mergeCell ref="P197:U197"/>
    <mergeCell ref="C210:G210"/>
    <mergeCell ref="H210:L210"/>
    <mergeCell ref="A210:B212"/>
    <mergeCell ref="B196:E196"/>
    <mergeCell ref="F196:J196"/>
    <mergeCell ref="K196:O196"/>
    <mergeCell ref="P196:U196"/>
    <mergeCell ref="V196:Z196"/>
    <mergeCell ref="AA196:AE196"/>
    <mergeCell ref="A221:AE221"/>
    <mergeCell ref="A225:P225"/>
    <mergeCell ref="R216:V216"/>
    <mergeCell ref="W216:Z216"/>
    <mergeCell ref="AA216:AE216"/>
    <mergeCell ref="A215:B215"/>
    <mergeCell ref="A217:AE218"/>
    <mergeCell ref="A216:B216"/>
    <mergeCell ref="C216:G216"/>
    <mergeCell ref="H216:L216"/>
    <mergeCell ref="M216:Q216"/>
    <mergeCell ref="F230:O230"/>
    <mergeCell ref="F228:O228"/>
    <mergeCell ref="W228:AD228"/>
    <mergeCell ref="B229:E229"/>
    <mergeCell ref="F229:O229"/>
    <mergeCell ref="F227:O227"/>
    <mergeCell ref="R224:AD224"/>
    <mergeCell ref="R223:AD223"/>
    <mergeCell ref="AC227:AD227"/>
    <mergeCell ref="W227:AB227"/>
    <mergeCell ref="AA213:AE213"/>
    <mergeCell ref="M214:Q215"/>
    <mergeCell ref="W214:Z215"/>
    <mergeCell ref="A213:B213"/>
    <mergeCell ref="C215:G215"/>
    <mergeCell ref="H215:L215"/>
    <mergeCell ref="AA215:AE215"/>
    <mergeCell ref="C214:G214"/>
    <mergeCell ref="H214:L214"/>
    <mergeCell ref="A214:B214"/>
    <mergeCell ref="M213:Q213"/>
    <mergeCell ref="R213:V213"/>
    <mergeCell ref="W213:Z213"/>
    <mergeCell ref="AA191:AE191"/>
    <mergeCell ref="A157:B157"/>
    <mergeCell ref="V157:Z157"/>
    <mergeCell ref="AB157:AE157"/>
    <mergeCell ref="B189:E189"/>
    <mergeCell ref="F189:J189"/>
    <mergeCell ref="K189:O189"/>
    <mergeCell ref="P189:U189"/>
    <mergeCell ref="AA189:AE189"/>
    <mergeCell ref="B190:E190"/>
    <mergeCell ref="F190:J190"/>
    <mergeCell ref="K190:O190"/>
    <mergeCell ref="P190:U190"/>
    <mergeCell ref="AA190:AE190"/>
    <mergeCell ref="B191:E191"/>
    <mergeCell ref="F191:J191"/>
    <mergeCell ref="K191:O191"/>
    <mergeCell ref="A189:A191"/>
    <mergeCell ref="Y184:AE184"/>
    <mergeCell ref="V169:Z169"/>
    <mergeCell ref="AA169:AE169"/>
    <mergeCell ref="J170:O170"/>
    <mergeCell ref="A185:K185"/>
    <mergeCell ref="L185:X185"/>
    <mergeCell ref="F192:J192"/>
    <mergeCell ref="K192:O192"/>
    <mergeCell ref="P192:U192"/>
    <mergeCell ref="AA198:AE198"/>
    <mergeCell ref="AA197:AE197"/>
    <mergeCell ref="AA211:AE211"/>
    <mergeCell ref="R214:V215"/>
    <mergeCell ref="R212:V212"/>
    <mergeCell ref="W212:Z212"/>
    <mergeCell ref="AA212:AE212"/>
    <mergeCell ref="A201:AD201"/>
    <mergeCell ref="A202:AD202"/>
    <mergeCell ref="B197:E197"/>
    <mergeCell ref="F197:J197"/>
    <mergeCell ref="B198:Z198"/>
    <mergeCell ref="C211:G211"/>
    <mergeCell ref="H211:L211"/>
    <mergeCell ref="M211:Q211"/>
    <mergeCell ref="R211:V211"/>
    <mergeCell ref="W211:Z211"/>
    <mergeCell ref="AA214:AE214"/>
    <mergeCell ref="V197:Z197"/>
    <mergeCell ref="C213:G213"/>
    <mergeCell ref="H213:L213"/>
    <mergeCell ref="AH159:AM159"/>
    <mergeCell ref="A173:AE173"/>
    <mergeCell ref="P191:U191"/>
    <mergeCell ref="V191:Z191"/>
    <mergeCell ref="Y112:AC113"/>
    <mergeCell ref="B106:AE106"/>
    <mergeCell ref="Y109:AB111"/>
    <mergeCell ref="AC109:AC111"/>
    <mergeCell ref="B159:AE159"/>
    <mergeCell ref="D150:E150"/>
    <mergeCell ref="F150:H150"/>
    <mergeCell ref="AA165:AE165"/>
    <mergeCell ref="AA171:AE171"/>
    <mergeCell ref="J169:O169"/>
    <mergeCell ref="P169:U169"/>
    <mergeCell ref="A184:K184"/>
    <mergeCell ref="L184:X184"/>
    <mergeCell ref="P170:U170"/>
    <mergeCell ref="V170:Z170"/>
    <mergeCell ref="AA170:AE170"/>
    <mergeCell ref="P171:U171"/>
    <mergeCell ref="A182:K182"/>
    <mergeCell ref="L182:X182"/>
    <mergeCell ref="Y182:AE182"/>
  </mergeCells>
  <conditionalFormatting sqref="C143:F145 A213:B215 A154:B156 A101:B103">
    <cfRule type="cellIs" dxfId="18" priority="29" stopIfTrue="1" operator="equal">
      <formula>0</formula>
    </cfRule>
  </conditionalFormatting>
  <conditionalFormatting sqref="C132:F134">
    <cfRule type="cellIs" dxfId="17" priority="28" stopIfTrue="1" operator="equal">
      <formula>0</formula>
    </cfRule>
  </conditionalFormatting>
  <conditionalFormatting sqref="C121:F123">
    <cfRule type="cellIs" dxfId="16" priority="27" stopIfTrue="1" operator="equal">
      <formula>0</formula>
    </cfRule>
  </conditionalFormatting>
  <conditionalFormatting sqref="C90:F92">
    <cfRule type="cellIs" dxfId="15" priority="25" stopIfTrue="1" operator="equal">
      <formula>0</formula>
    </cfRule>
  </conditionalFormatting>
  <conditionalFormatting sqref="C79:F81">
    <cfRule type="cellIs" dxfId="14" priority="24" stopIfTrue="1" operator="equal">
      <formula>0</formula>
    </cfRule>
  </conditionalFormatting>
  <conditionalFormatting sqref="J117:L117">
    <cfRule type="cellIs" dxfId="13" priority="20" stopIfTrue="1" operator="equal">
      <formula>0</formula>
    </cfRule>
  </conditionalFormatting>
  <conditionalFormatting sqref="P117:R117">
    <cfRule type="cellIs" dxfId="12" priority="19" stopIfTrue="1" operator="equal">
      <formula>0</formula>
    </cfRule>
  </conditionalFormatting>
  <conditionalFormatting sqref="V117:X117">
    <cfRule type="cellIs" dxfId="11" priority="18" stopIfTrue="1" operator="equal">
      <formula>0</formula>
    </cfRule>
  </conditionalFormatting>
  <conditionalFormatting sqref="V128:X128">
    <cfRule type="cellIs" dxfId="10" priority="17" stopIfTrue="1" operator="equal">
      <formula>0</formula>
    </cfRule>
  </conditionalFormatting>
  <conditionalFormatting sqref="P128:R128">
    <cfRule type="cellIs" dxfId="9" priority="16" stopIfTrue="1" operator="equal">
      <formula>0</formula>
    </cfRule>
  </conditionalFormatting>
  <conditionalFormatting sqref="J128:L128">
    <cfRule type="cellIs" dxfId="8" priority="15" stopIfTrue="1" operator="equal">
      <formula>0</formula>
    </cfRule>
  </conditionalFormatting>
  <conditionalFormatting sqref="R150:T150">
    <cfRule type="cellIs" dxfId="7" priority="11" stopIfTrue="1" operator="equal">
      <formula>0</formula>
    </cfRule>
  </conditionalFormatting>
  <conditionalFormatting sqref="V139">
    <cfRule type="cellIs" dxfId="6" priority="12" stopIfTrue="1" operator="equal">
      <formula>0</formula>
    </cfRule>
  </conditionalFormatting>
  <conditionalFormatting sqref="L150:N150">
    <cfRule type="cellIs" dxfId="5" priority="10" stopIfTrue="1" operator="equal">
      <formula>0</formula>
    </cfRule>
  </conditionalFormatting>
  <conditionalFormatting sqref="AC227:AD227">
    <cfRule type="cellIs" dxfId="4" priority="8" stopIfTrue="1" operator="lessThan">
      <formula>42827</formula>
    </cfRule>
  </conditionalFormatting>
  <conditionalFormatting sqref="C68:F70">
    <cfRule type="cellIs" dxfId="3" priority="6" stopIfTrue="1" operator="equal">
      <formula>0</formula>
    </cfRule>
  </conditionalFormatting>
  <conditionalFormatting sqref="P139 R139">
    <cfRule type="cellIs" dxfId="2" priority="3" stopIfTrue="1" operator="equal">
      <formula>0</formula>
    </cfRule>
  </conditionalFormatting>
  <conditionalFormatting sqref="J139">
    <cfRule type="cellIs" dxfId="1" priority="2" stopIfTrue="1" operator="equal">
      <formula>0</formula>
    </cfRule>
  </conditionalFormatting>
  <conditionalFormatting sqref="F150:H150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sqref="F8:J8">
      <formula1>"I,II,III,IV"</formula1>
    </dataValidation>
  </dataValidations>
  <printOptions horizontalCentered="1" verticalCentered="1"/>
  <pageMargins left="0.31496062992125984" right="0.31496062992125984" top="7.874015748031496E-2" bottom="0.55118110236220474" header="0.39370078740157483" footer="0.31496062992125984"/>
  <pageSetup paperSize="9" orientation="portrait" r:id="rId1"/>
  <headerFooter>
    <oddFooter>&amp;CStrona &amp;P z &amp;N</oddFooter>
  </headerFooter>
  <rowBreaks count="5" manualBreakCount="5">
    <brk id="53" max="16383" man="1"/>
    <brk id="106" max="16383" man="1"/>
    <brk id="160" max="16383" man="1"/>
    <brk id="187" max="16383" man="1"/>
    <brk id="2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4" sqref="A14:E15"/>
    </sheetView>
  </sheetViews>
  <sheetFormatPr defaultRowHeight="15" x14ac:dyDescent="0.25"/>
  <cols>
    <col min="2" max="3" width="5.7109375" customWidth="1"/>
  </cols>
  <sheetData>
    <row r="1" spans="1:5" ht="15.75" thickBot="1" x14ac:dyDescent="0.3">
      <c r="A1" s="25"/>
      <c r="B1" s="25"/>
      <c r="C1" s="25"/>
      <c r="D1" s="32" t="s">
        <v>102</v>
      </c>
      <c r="E1" s="26" t="s">
        <v>101</v>
      </c>
    </row>
    <row r="2" spans="1:5" x14ac:dyDescent="0.25">
      <c r="A2" s="27" t="str">
        <f>B2&amp;C2</f>
        <v>I1</v>
      </c>
      <c r="B2" s="29" t="s">
        <v>86</v>
      </c>
      <c r="C2" s="29">
        <v>1</v>
      </c>
      <c r="D2" s="27" t="s">
        <v>89</v>
      </c>
      <c r="E2" s="28" t="s">
        <v>98</v>
      </c>
    </row>
    <row r="3" spans="1:5" x14ac:dyDescent="0.25">
      <c r="A3" s="27" t="str">
        <f t="shared" ref="A3:A13" si="0">B3&amp;C3</f>
        <v>I2</v>
      </c>
      <c r="B3" s="30" t="s">
        <v>86</v>
      </c>
      <c r="C3" s="30">
        <v>2</v>
      </c>
      <c r="D3" s="27" t="s">
        <v>90</v>
      </c>
      <c r="E3" s="28" t="s">
        <v>99</v>
      </c>
    </row>
    <row r="4" spans="1:5" ht="15.75" thickBot="1" x14ac:dyDescent="0.3">
      <c r="A4" s="27" t="str">
        <f t="shared" si="0"/>
        <v>I3</v>
      </c>
      <c r="B4" s="31" t="s">
        <v>86</v>
      </c>
      <c r="C4" s="31">
        <v>3</v>
      </c>
      <c r="D4" s="27" t="s">
        <v>91</v>
      </c>
      <c r="E4" s="28" t="s">
        <v>100</v>
      </c>
    </row>
    <row r="5" spans="1:5" x14ac:dyDescent="0.25">
      <c r="A5" s="27" t="str">
        <f t="shared" si="0"/>
        <v>II1</v>
      </c>
      <c r="B5" s="29" t="s">
        <v>85</v>
      </c>
      <c r="C5" s="29">
        <v>1</v>
      </c>
      <c r="D5" s="27" t="s">
        <v>92</v>
      </c>
      <c r="E5" s="28" t="s">
        <v>89</v>
      </c>
    </row>
    <row r="6" spans="1:5" x14ac:dyDescent="0.25">
      <c r="A6" s="27" t="str">
        <f t="shared" si="0"/>
        <v>II2</v>
      </c>
      <c r="B6" s="30" t="s">
        <v>85</v>
      </c>
      <c r="C6" s="30">
        <v>2</v>
      </c>
      <c r="D6" s="27" t="s">
        <v>93</v>
      </c>
      <c r="E6" s="28" t="s">
        <v>90</v>
      </c>
    </row>
    <row r="7" spans="1:5" ht="15.75" thickBot="1" x14ac:dyDescent="0.3">
      <c r="A7" s="27" t="str">
        <f t="shared" si="0"/>
        <v>II3</v>
      </c>
      <c r="B7" s="31" t="s">
        <v>85</v>
      </c>
      <c r="C7" s="31">
        <v>3</v>
      </c>
      <c r="D7" s="27" t="s">
        <v>94</v>
      </c>
      <c r="E7" s="28" t="s">
        <v>91</v>
      </c>
    </row>
    <row r="8" spans="1:5" x14ac:dyDescent="0.25">
      <c r="A8" s="27" t="str">
        <f t="shared" si="0"/>
        <v>III1</v>
      </c>
      <c r="B8" s="29" t="s">
        <v>87</v>
      </c>
      <c r="C8" s="29">
        <v>1</v>
      </c>
      <c r="D8" s="27" t="s">
        <v>95</v>
      </c>
      <c r="E8" s="28" t="s">
        <v>92</v>
      </c>
    </row>
    <row r="9" spans="1:5" x14ac:dyDescent="0.25">
      <c r="A9" s="27" t="str">
        <f t="shared" si="0"/>
        <v>III2</v>
      </c>
      <c r="B9" s="30" t="s">
        <v>87</v>
      </c>
      <c r="C9" s="30">
        <v>2</v>
      </c>
      <c r="D9" s="27" t="s">
        <v>96</v>
      </c>
      <c r="E9" s="28" t="s">
        <v>93</v>
      </c>
    </row>
    <row r="10" spans="1:5" ht="15.75" thickBot="1" x14ac:dyDescent="0.3">
      <c r="A10" s="27" t="str">
        <f t="shared" si="0"/>
        <v>III3</v>
      </c>
      <c r="B10" s="31" t="s">
        <v>87</v>
      </c>
      <c r="C10" s="31">
        <v>3</v>
      </c>
      <c r="D10" s="27" t="s">
        <v>97</v>
      </c>
      <c r="E10" s="28" t="s">
        <v>94</v>
      </c>
    </row>
    <row r="11" spans="1:5" x14ac:dyDescent="0.25">
      <c r="A11" s="27" t="str">
        <f t="shared" si="0"/>
        <v>IV1</v>
      </c>
      <c r="B11" s="29" t="s">
        <v>88</v>
      </c>
      <c r="C11" s="29">
        <v>1</v>
      </c>
      <c r="D11" s="27" t="s">
        <v>98</v>
      </c>
      <c r="E11" s="28" t="s">
        <v>95</v>
      </c>
    </row>
    <row r="12" spans="1:5" x14ac:dyDescent="0.25">
      <c r="A12" s="27" t="str">
        <f t="shared" si="0"/>
        <v>IV2</v>
      </c>
      <c r="B12" s="30" t="s">
        <v>88</v>
      </c>
      <c r="C12" s="30">
        <v>2</v>
      </c>
      <c r="D12" s="27" t="s">
        <v>99</v>
      </c>
      <c r="E12" s="28" t="s">
        <v>96</v>
      </c>
    </row>
    <row r="13" spans="1:5" ht="15.75" thickBot="1" x14ac:dyDescent="0.3">
      <c r="A13" s="27" t="str">
        <f t="shared" si="0"/>
        <v>IV3</v>
      </c>
      <c r="B13" s="31" t="s">
        <v>88</v>
      </c>
      <c r="C13" s="31">
        <v>3</v>
      </c>
      <c r="D13" s="27" t="s">
        <v>100</v>
      </c>
      <c r="E13" s="28" t="s">
        <v>97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ntrolsStorage xmlns="urn:schemas-microsoft-com.VertexTechnology.ControlsStorage">
  <Controls>AAEAAAD/////AQAAAAAAAAAMAgAAAE1WVEFuYWx5dGljTWFwcy5BZGRJbiwgVmVyc2lvbj0xNi4xLjExLjAsIEN1bHR1cmU9bmV1dHJhbCwgUHVibGljS2V5VG9rZW49bnVsbAcBAAAAAAEAAAAAAAAABCZWVEFuYWx5dGljTWFwcy5BZGRJbi5Db250cm9sUHJvcGVydGllcwIAAAAL</Controls>
</ControlsStorage>
</file>

<file path=customXml/itemProps1.xml><?xml version="1.0" encoding="utf-8"?>
<ds:datastoreItem xmlns:ds="http://schemas.openxmlformats.org/officeDocument/2006/customXml" ds:itemID="{93C0E95E-DF13-425F-A8F9-D5706FE0D0E9}">
  <ds:schemaRefs>
    <ds:schemaRef ds:uri="urn:schemas-microsoft-com.VertexTechnology.ControlsStorag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</vt:lpstr>
      <vt:lpstr>ArkuszUkryty</vt:lpstr>
      <vt:lpstr>'Wniosek 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Kapkowska IP 10 833</dc:creator>
  <cp:lastModifiedBy>Windows User</cp:lastModifiedBy>
  <cp:lastPrinted>2017-09-01T11:26:51Z</cp:lastPrinted>
  <dcterms:created xsi:type="dcterms:W3CDTF">2016-04-22T12:22:55Z</dcterms:created>
  <dcterms:modified xsi:type="dcterms:W3CDTF">2018-02-23T07:46:08Z</dcterms:modified>
</cp:coreProperties>
</file>