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14055" windowHeight="885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163" i="1" l="1"/>
  <c r="H163" i="1"/>
  <c r="T116" i="1" l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S116" i="1"/>
  <c r="T117" i="1" l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U116" i="1" l="1"/>
  <c r="V116" i="1" s="1"/>
  <c r="U108" i="1"/>
  <c r="V108" i="1" s="1"/>
  <c r="U104" i="1"/>
  <c r="V104" i="1" s="1"/>
  <c r="U112" i="1"/>
  <c r="V112" i="1" s="1"/>
  <c r="U115" i="1"/>
  <c r="V115" i="1" s="1"/>
  <c r="U111" i="1"/>
  <c r="V111" i="1" s="1"/>
  <c r="U107" i="1"/>
  <c r="V107" i="1" s="1"/>
  <c r="U103" i="1"/>
  <c r="V103" i="1" s="1"/>
  <c r="U106" i="1"/>
  <c r="V106" i="1" s="1"/>
  <c r="U114" i="1"/>
  <c r="V114" i="1" s="1"/>
  <c r="U110" i="1"/>
  <c r="V110" i="1" s="1"/>
  <c r="U102" i="1"/>
  <c r="U113" i="1"/>
  <c r="V113" i="1" s="1"/>
  <c r="U109" i="1"/>
  <c r="V109" i="1" s="1"/>
  <c r="U105" i="1"/>
  <c r="V105" i="1" s="1"/>
  <c r="J374" i="1"/>
  <c r="V375" i="1" l="1"/>
  <c r="S375" i="1"/>
  <c r="P375" i="1"/>
  <c r="M375" i="1"/>
  <c r="J375" i="1"/>
  <c r="O234" i="1" l="1"/>
  <c r="S234" i="1" s="1"/>
  <c r="I232" i="1" l="1"/>
  <c r="M232" i="1" s="1"/>
  <c r="O231" i="1"/>
  <c r="S231" i="1" s="1"/>
  <c r="T313" i="1" l="1"/>
  <c r="T314" i="1"/>
  <c r="T315" i="1"/>
  <c r="T316" i="1"/>
  <c r="T317" i="1"/>
  <c r="T312" i="1"/>
  <c r="R313" i="1"/>
  <c r="R314" i="1"/>
  <c r="R315" i="1"/>
  <c r="R316" i="1"/>
  <c r="R317" i="1"/>
  <c r="R312" i="1"/>
  <c r="P313" i="1"/>
  <c r="P314" i="1"/>
  <c r="P315" i="1"/>
  <c r="P316" i="1"/>
  <c r="P317" i="1"/>
  <c r="P312" i="1"/>
  <c r="M313" i="1"/>
  <c r="M314" i="1"/>
  <c r="M315" i="1"/>
  <c r="M316" i="1"/>
  <c r="M317" i="1"/>
  <c r="M312" i="1"/>
  <c r="H313" i="1"/>
  <c r="H314" i="1"/>
  <c r="H315" i="1"/>
  <c r="H316" i="1"/>
  <c r="H317" i="1"/>
  <c r="F313" i="1"/>
  <c r="F314" i="1"/>
  <c r="F315" i="1"/>
  <c r="F316" i="1"/>
  <c r="F317" i="1"/>
  <c r="D313" i="1"/>
  <c r="D314" i="1"/>
  <c r="D315" i="1"/>
  <c r="D316" i="1"/>
  <c r="D317" i="1"/>
  <c r="A313" i="1"/>
  <c r="A314" i="1"/>
  <c r="A315" i="1"/>
  <c r="A316" i="1"/>
  <c r="A317" i="1"/>
  <c r="R318" i="1" l="1"/>
  <c r="T318" i="1"/>
  <c r="P318" i="1"/>
  <c r="G201" i="1"/>
  <c r="G192" i="1"/>
  <c r="M54" i="1"/>
  <c r="L100" i="1"/>
  <c r="M22" i="1"/>
  <c r="G332" i="1"/>
  <c r="G228" i="1"/>
  <c r="G342" i="1"/>
  <c r="M309" i="1"/>
  <c r="A309" i="1"/>
  <c r="G260" i="1"/>
  <c r="E9" i="1"/>
  <c r="P205" i="1"/>
  <c r="M205" i="1"/>
  <c r="J205" i="1"/>
  <c r="G205" i="1"/>
  <c r="P204" i="1"/>
  <c r="M204" i="1"/>
  <c r="J204" i="1"/>
  <c r="G204" i="1"/>
  <c r="P203" i="1"/>
  <c r="M203" i="1"/>
  <c r="J203" i="1"/>
  <c r="G203" i="1"/>
  <c r="P196" i="1"/>
  <c r="M196" i="1"/>
  <c r="J196" i="1"/>
  <c r="G196" i="1"/>
  <c r="J195" i="1"/>
  <c r="M195" i="1"/>
  <c r="P195" i="1"/>
  <c r="G195" i="1"/>
  <c r="P194" i="1"/>
  <c r="M194" i="1"/>
  <c r="M197" i="1" s="1"/>
  <c r="J194" i="1"/>
  <c r="G194" i="1"/>
  <c r="Q144" i="1"/>
  <c r="N144" i="1"/>
  <c r="L144" i="1"/>
  <c r="L102" i="1"/>
  <c r="Q78" i="1"/>
  <c r="O78" i="1"/>
  <c r="Q77" i="1"/>
  <c r="O77" i="1"/>
  <c r="Q76" i="1"/>
  <c r="O76" i="1"/>
  <c r="Q75" i="1"/>
  <c r="O75" i="1"/>
  <c r="Q58" i="1"/>
  <c r="O58" i="1"/>
  <c r="M58" i="1"/>
  <c r="K58" i="1"/>
  <c r="Q57" i="1"/>
  <c r="O57" i="1"/>
  <c r="M57" i="1"/>
  <c r="K57" i="1"/>
  <c r="Q56" i="1"/>
  <c r="O56" i="1"/>
  <c r="M56" i="1"/>
  <c r="M59" i="1" s="1"/>
  <c r="K56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74" i="1"/>
  <c r="S374" i="1"/>
  <c r="P374" i="1"/>
  <c r="M374" i="1"/>
  <c r="V373" i="1"/>
  <c r="S373" i="1"/>
  <c r="P373" i="1"/>
  <c r="M373" i="1"/>
  <c r="J373" i="1"/>
  <c r="V372" i="1"/>
  <c r="S372" i="1"/>
  <c r="P372" i="1"/>
  <c r="M372" i="1"/>
  <c r="J372" i="1"/>
  <c r="V371" i="1"/>
  <c r="S371" i="1"/>
  <c r="P371" i="1"/>
  <c r="M371" i="1"/>
  <c r="J371" i="1"/>
  <c r="V370" i="1"/>
  <c r="S370" i="1"/>
  <c r="P370" i="1"/>
  <c r="M370" i="1"/>
  <c r="J370" i="1"/>
  <c r="S345" i="1"/>
  <c r="S346" i="1"/>
  <c r="S347" i="1"/>
  <c r="S348" i="1"/>
  <c r="S349" i="1"/>
  <c r="S344" i="1"/>
  <c r="P345" i="1"/>
  <c r="P346" i="1"/>
  <c r="P347" i="1"/>
  <c r="P348" i="1"/>
  <c r="P349" i="1"/>
  <c r="P344" i="1"/>
  <c r="M345" i="1"/>
  <c r="M346" i="1"/>
  <c r="M347" i="1"/>
  <c r="M348" i="1"/>
  <c r="M349" i="1"/>
  <c r="M344" i="1"/>
  <c r="J345" i="1"/>
  <c r="J346" i="1"/>
  <c r="J347" i="1"/>
  <c r="J348" i="1"/>
  <c r="J349" i="1"/>
  <c r="J344" i="1"/>
  <c r="G345" i="1"/>
  <c r="G346" i="1"/>
  <c r="G347" i="1"/>
  <c r="G348" i="1"/>
  <c r="G349" i="1"/>
  <c r="G344" i="1"/>
  <c r="C345" i="1"/>
  <c r="C346" i="1"/>
  <c r="C347" i="1"/>
  <c r="C348" i="1"/>
  <c r="C349" i="1"/>
  <c r="C344" i="1"/>
  <c r="S335" i="1"/>
  <c r="S336" i="1"/>
  <c r="S337" i="1"/>
  <c r="S338" i="1"/>
  <c r="S339" i="1"/>
  <c r="S334" i="1"/>
  <c r="P335" i="1"/>
  <c r="P336" i="1"/>
  <c r="P337" i="1"/>
  <c r="P338" i="1"/>
  <c r="P339" i="1"/>
  <c r="P334" i="1"/>
  <c r="M335" i="1"/>
  <c r="M336" i="1"/>
  <c r="M337" i="1"/>
  <c r="M338" i="1"/>
  <c r="M339" i="1"/>
  <c r="M334" i="1"/>
  <c r="J335" i="1"/>
  <c r="J336" i="1"/>
  <c r="J337" i="1"/>
  <c r="J338" i="1"/>
  <c r="J339" i="1"/>
  <c r="J334" i="1"/>
  <c r="G335" i="1"/>
  <c r="G336" i="1"/>
  <c r="G337" i="1"/>
  <c r="G338" i="1"/>
  <c r="G339" i="1"/>
  <c r="G334" i="1"/>
  <c r="C335" i="1"/>
  <c r="C336" i="1"/>
  <c r="C337" i="1"/>
  <c r="C338" i="1"/>
  <c r="C339" i="1"/>
  <c r="C334" i="1"/>
  <c r="H312" i="1"/>
  <c r="F312" i="1"/>
  <c r="D312" i="1"/>
  <c r="A312" i="1"/>
  <c r="Q264" i="1"/>
  <c r="U264" i="1" s="1"/>
  <c r="Q265" i="1"/>
  <c r="U265" i="1" s="1"/>
  <c r="Q266" i="1"/>
  <c r="U266" i="1" s="1"/>
  <c r="Q267" i="1"/>
  <c r="U267" i="1" s="1"/>
  <c r="Q268" i="1"/>
  <c r="U268" i="1" s="1"/>
  <c r="Q263" i="1"/>
  <c r="U263" i="1" s="1"/>
  <c r="O264" i="1"/>
  <c r="S264" i="1" s="1"/>
  <c r="O265" i="1"/>
  <c r="S265" i="1" s="1"/>
  <c r="O266" i="1"/>
  <c r="S266" i="1" s="1"/>
  <c r="O267" i="1"/>
  <c r="S267" i="1" s="1"/>
  <c r="O268" i="1"/>
  <c r="S268" i="1" s="1"/>
  <c r="O263" i="1"/>
  <c r="S263" i="1" s="1"/>
  <c r="I264" i="1"/>
  <c r="M264" i="1" s="1"/>
  <c r="I265" i="1"/>
  <c r="M265" i="1" s="1"/>
  <c r="I266" i="1"/>
  <c r="M266" i="1" s="1"/>
  <c r="I267" i="1"/>
  <c r="M267" i="1" s="1"/>
  <c r="I268" i="1"/>
  <c r="M268" i="1" s="1"/>
  <c r="I263" i="1"/>
  <c r="M263" i="1" s="1"/>
  <c r="G263" i="1"/>
  <c r="K263" i="1" s="1"/>
  <c r="G264" i="1"/>
  <c r="K264" i="1" s="1"/>
  <c r="G265" i="1"/>
  <c r="K265" i="1" s="1"/>
  <c r="G266" i="1"/>
  <c r="K266" i="1" s="1"/>
  <c r="G267" i="1"/>
  <c r="K267" i="1" s="1"/>
  <c r="G268" i="1"/>
  <c r="K268" i="1" s="1"/>
  <c r="C264" i="1"/>
  <c r="C265" i="1"/>
  <c r="C266" i="1"/>
  <c r="C267" i="1"/>
  <c r="C268" i="1"/>
  <c r="C263" i="1"/>
  <c r="Q232" i="1"/>
  <c r="U232" i="1" s="1"/>
  <c r="Q233" i="1"/>
  <c r="U233" i="1" s="1"/>
  <c r="Q234" i="1"/>
  <c r="U234" i="1" s="1"/>
  <c r="Q235" i="1"/>
  <c r="U235" i="1" s="1"/>
  <c r="Q236" i="1"/>
  <c r="U236" i="1" s="1"/>
  <c r="Q231" i="1"/>
  <c r="U231" i="1" s="1"/>
  <c r="O232" i="1"/>
  <c r="S232" i="1" s="1"/>
  <c r="O233" i="1"/>
  <c r="S233" i="1" s="1"/>
  <c r="O235" i="1"/>
  <c r="S235" i="1" s="1"/>
  <c r="O236" i="1"/>
  <c r="S236" i="1" s="1"/>
  <c r="C232" i="1"/>
  <c r="C233" i="1"/>
  <c r="C234" i="1"/>
  <c r="C235" i="1"/>
  <c r="C236" i="1"/>
  <c r="I233" i="1"/>
  <c r="M233" i="1" s="1"/>
  <c r="I234" i="1"/>
  <c r="M234" i="1" s="1"/>
  <c r="I235" i="1"/>
  <c r="M235" i="1" s="1"/>
  <c r="I236" i="1"/>
  <c r="M236" i="1" s="1"/>
  <c r="I231" i="1"/>
  <c r="M231" i="1" s="1"/>
  <c r="G232" i="1"/>
  <c r="K232" i="1" s="1"/>
  <c r="G233" i="1"/>
  <c r="K233" i="1" s="1"/>
  <c r="G234" i="1"/>
  <c r="K234" i="1" s="1"/>
  <c r="G235" i="1"/>
  <c r="K235" i="1" s="1"/>
  <c r="G236" i="1"/>
  <c r="K236" i="1" s="1"/>
  <c r="G231" i="1"/>
  <c r="K231" i="1" s="1"/>
  <c r="C231" i="1"/>
  <c r="Q59" i="1" l="1"/>
  <c r="G206" i="1"/>
  <c r="J206" i="1"/>
  <c r="M206" i="1"/>
  <c r="P206" i="1"/>
  <c r="M237" i="1"/>
  <c r="K59" i="1"/>
  <c r="J376" i="1"/>
  <c r="V376" i="1"/>
  <c r="S376" i="1"/>
  <c r="V102" i="1"/>
  <c r="P376" i="1"/>
  <c r="M376" i="1"/>
  <c r="O59" i="1"/>
  <c r="G197" i="1"/>
  <c r="J197" i="1"/>
  <c r="Q79" i="1"/>
  <c r="S350" i="1"/>
  <c r="P197" i="1"/>
  <c r="G340" i="1"/>
  <c r="M340" i="1"/>
  <c r="S340" i="1"/>
  <c r="F318" i="1"/>
  <c r="O79" i="1"/>
  <c r="J350" i="1"/>
  <c r="P350" i="1"/>
  <c r="G350" i="1"/>
  <c r="M350" i="1"/>
  <c r="P340" i="1"/>
  <c r="J340" i="1"/>
  <c r="D318" i="1"/>
  <c r="H318" i="1"/>
  <c r="S117" i="1"/>
  <c r="R117" i="1"/>
  <c r="Q117" i="1"/>
  <c r="P117" i="1"/>
  <c r="O117" i="1"/>
  <c r="N117" i="1"/>
  <c r="L117" i="1"/>
  <c r="Q52" i="1"/>
  <c r="O52" i="1"/>
  <c r="Q27" i="1"/>
  <c r="O27" i="1"/>
  <c r="M27" i="1"/>
  <c r="K27" i="1"/>
  <c r="Q269" i="1"/>
  <c r="O269" i="1"/>
  <c r="M269" i="1"/>
  <c r="K269" i="1"/>
  <c r="I269" i="1"/>
  <c r="G269" i="1"/>
  <c r="Q237" i="1"/>
  <c r="O237" i="1"/>
  <c r="I237" i="1"/>
  <c r="G237" i="1"/>
  <c r="U117" i="1" l="1"/>
  <c r="V117" i="1"/>
  <c r="S237" i="1"/>
  <c r="U237" i="1"/>
  <c r="S269" i="1"/>
  <c r="U269" i="1"/>
  <c r="K237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<sst xmlns="http://schemas.openxmlformats.org/spreadsheetml/2006/main" count="986" uniqueCount="175">
  <si>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</si>
  <si>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</si>
  <si>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</si>
  <si>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</si>
  <si>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</si>
  <si>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</si>
  <si>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</si>
  <si>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</si>
  <si>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</si>
  <si>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</si>
  <si>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</si>
  <si>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</si>
  <si>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</si>
  <si>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</si>
  <si>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</si>
  <si>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</si>
  <si>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</si>
  <si>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</si>
  <si>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</si>
  <si>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</si>
  <si>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</si>
  <si>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</si>
  <si>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</si>
  <si>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</si>
  <si>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</si>
  <si>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</si>
  <si>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</si>
  <si>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</si>
  <si>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</si>
  <si>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</si>
  <si>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</si>
  <si>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</si>
  <si>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</si>
  <si>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</si>
  <si>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</si>
  <si>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</si>
  <si>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</si>
  <si>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</si>
  <si>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</si>
  <si>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</si>
  <si>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</si>
  <si>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</si>
  <si>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</si>
  <si>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</si>
  <si>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</si>
  <si>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</si>
  <si>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</si>
  <si>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</si>
  <si>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</si>
  <si>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</si>
  <si>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</si>
  <si>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</si>
  <si>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</si>
  <si>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</si>
  <si>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</si>
  <si>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</si>
  <si>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</si>
  <si>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</si>
  <si>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</si>
  <si>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</si>
  <si>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</si>
  <si>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</si>
  <si>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</si>
  <si>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</si>
  <si>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</si>
  <si>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</si>
  <si>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</si>
  <si>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</si>
  <si>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</si>
  <si>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</si>
  <si>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</si>
  <si>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</si>
  <si>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</si>
  <si>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</si>
  <si>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</si>
  <si>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</si>
  <si>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</si>
  <si>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</si>
  <si>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</si>
  <si>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</si>
  <si>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</si>
  <si>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</si>
  <si>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</si>
  <si>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</si>
  <si>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</si>
  <si>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</si>
  <si>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</si>
  <si>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</si>
  <si>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</si>
  <si>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</si>
  <si>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</si>
  <si>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</si>
  <si>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</si>
  <si>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</si>
  <si>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</si>
  <si>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</si>
  <si>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</si>
  <si>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</si>
  <si>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</si>
  <si>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</si>
  <si>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</si>
  <si>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</si>
  <si>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</si>
  <si>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</si>
  <si>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</si>
  <si>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</si>
  <si>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</si>
  <si>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</si>
  <si>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</si>
  <si>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</si>
  <si>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</si>
  <si>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</si>
  <si>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</si>
  <si>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</si>
  <si>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</si>
  <si>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</si>
  <si>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</si>
  <si>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</si>
  <si>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</si>
  <si>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</si>
  <si>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</si>
  <si>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</si>
  <si>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</si>
  <si>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</si>
  <si>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</si>
  <si>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</si>
  <si>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</si>
  <si>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</si>
  <si>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</si>
  <si>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</si>
  <si>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</si>
  <si>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</si>
  <si>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</si>
  <si>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</si>
  <si>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</si>
  <si>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</si>
  <si>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</si>
  <si>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</si>
  <si>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</si>
  <si>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</si>
  <si>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</si>
  <si>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</si>
  <si>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</si>
  <si>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</si>
  <si>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</si>
  <si>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</si>
  <si>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</si>
  <si>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01.02.2019</t>
  </si>
  <si>
    <t>28.02.2019</t>
  </si>
  <si>
    <t>01.01.2019</t>
  </si>
  <si>
    <t>AFGANISTAN</t>
  </si>
  <si>
    <t>ARMENIA</t>
  </si>
  <si>
    <t>TURCJA</t>
  </si>
  <si>
    <t>NIDERLANDY</t>
  </si>
  <si>
    <t>BUŁGARIA</t>
  </si>
  <si>
    <t>GRECJA</t>
  </si>
  <si>
    <t>22.02.2019 - 28.02.2019</t>
  </si>
  <si>
    <t>15.02.2019 - 21.02.2019</t>
  </si>
  <si>
    <t>08.02.2019 - 14.02.2019</t>
  </si>
  <si>
    <t>01.02.2019 - 07.02.2019</t>
  </si>
  <si>
    <t>25.01.2019 - 31.01.2019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</si>
  <si>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</si>
  <si>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</si>
  <si>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</si>
  <si>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(69%), łączeniem rodzin (11%) i podjęciem studiów (9%). Pięciokrotny wzrost liczby wniosków w sprawach o legalizację pobytu nie jest powiązany  z proporcjonalnym wzrostem kadr i infrastruktury do obsługi cudzoziemców. W związku z tym średni czas trwania postępowania u wojewodów przekracza obecnie 6 miesięcy. Wg stanu na dzień 31 grudnia 2018 r. ważne zezwolenia na pobyt na terytorium RP posiadało  372 tys. cudzoziemców (2017 r. - 325 tys.), w tym najliczniejsze: 203 tys. (55%) na pobyt czasowy, 81 tys. (22%) dokumentów poświadczających prawo pobytu obywateli UE, 69 tys. (19%) na pobyt stały. Wszystkie formy ochrony (międzynarodowej i krajowej) posiadało 5,6 tys. cudzoziemców. Najliczniejsze obywatelstwa cudzoziemców w Polsce to: Ukraina - 179 tys. (48%), Niemcy - 21 tys. (6%), Białoruś - 20 tys. (5%), Wietnam i Rosja - po 12 tys. (3%), Chiny i Indie - po 9 tys. (2%), Włochy - 8 tys. (2%), Francja i Wielka Brytania - po 6 tys. (2%). Grupa top 10 jest taka sama jak przed rokiem.              </t>
  </si>
  <si>
    <t>Konsekwencją dużego napływu cudzoziemców starających się zalegalizować swój pobyt jest zwiększona liczba odwołań od decyzji wydawanych w I instancji. W okresie styczeń-luty 2019 r. cudzoziemcy złożyli 2,9 tys. odwołań, z czego 79% odwołań dotyczyło pobytu czasowego, 14% zobowiązania do powrotu, 5% - pobytu stałego. Cudzoziemcy uzyskali w tym samym czasie 1078  decyzji Szefa UdSC w sprawach o legalizację pobytu na terytorium RP, z czego 33% stanowiło utrzymanie decyzji, od której się odwołano, 9% postępowań odwoławczych zakończyło się uchyleniem decyzji organu pierwszej instancji i udzieleniem zezwolenia, a 10%- uchyleniem i przekazaniem do ponownego rozpatrzenia.
Połowa odwołań została złożona przez obywateli Ukrainy (49%).
Najczęściej zaskarżane były decyzje wydane w odpowiedzi na wnioski realizowane przez Mazowiecki Urząd Wojewódzki (89%).</t>
  </si>
  <si>
    <t>Tradycyjnie zdecydowaną większość działań związanych ze stosowaniem Procedur Dublińskich stanowiły w styczniu i lutym 2019 r. sprawy dotyczące przejęcia odpowiedzialności za wniosek o udzielenie ochrony złożony na terytorium innego państwa członkowskiego (tzw. IN). Liczba cudzoziemców objętych wnioskami IN wyniosła 706 os. Polska wystąpiła z takim wnioskiem do innych krajów europejskich (OUT) w przypadku 29 os.,  z czego 81% wniosków IN oraz 62% wniosków OUT zostało rozpatrzonych pozytywnie. 45% wniosków IN dotyczyło współpracy z Francją, a 33% - z Niemcami. Procedury OUT kierowane były głównie do Bułgarii. Wnioski IN dotyczyły najczęściej ob. Rosji (57%) i Gruzji  (6%).</t>
  </si>
  <si>
    <t>Warszawa, 6 marca 2019 r.</t>
  </si>
  <si>
    <t>opracowała: Małgorzata Jankowska</t>
  </si>
  <si>
    <t>W lutym 2019 r. partnerzy Schengen przesłali 62,7 tys. wniosków o konsultacje, co stanowiło 94% wszystkich wniosków. W tym samym czasie kosulowie RP nadesłali 3,8 tys. wniosków, z czego 1,8 tys. (3%) spraw stanowiły konsultacje obowiązkowe, zaś kolejne 2 tys. (3%)sprawy fakultatywne- tj. na życzenie konsula. W sumie w 2019 r. nadesłno do konsultacji 66,5 tys. spraw, zrealizowano zaś 64,3 tys., z czego 94% stanowiły odpowiedzi na wnioski konsultacyjne innego państwa.</t>
  </si>
  <si>
    <t xml:space="preserve">W związku z zawieszeniem małego ruchu granicznego z Rosją w lipcu 2016 r., beneficjentami MRG byli mieszkańcy Ukrainy (ponad 3,4 tys. zezwoleń), z czego 71% wydała placówka we Lwowie, a 29% w Łucku. Wydania zezwoleń MRG odmówiono 33 osobom, cofnięto 90 zezwoleń, a 8 zezwoleń unieważniono. </t>
  </si>
  <si>
    <r>
      <t xml:space="preserve">Według stanu na koniec lutego 2019 r. Szef Urzędu do Spraw Cudzoziemców miał pod swoją opieką 2 880 os. Najliczniejsza grupa świadczeniobiorców to obywatele Rosji (1,6 tys. os., 62%) oraz Ukrainy (0,5 tys., 21%).  
Jednocześnie - bez względu na wahania ogólnej liczby osób korzystających z pomocy socjalnej UdSC - utrzymuje się wysokie, niezmienne zainteresowanie funkcjonowaniem poza ośrodkami dla cudzoziemców, aktualnie średnio 57% świadczeniobiorców  wynajmuje mieszkania i utrzymuje się ze środków otrzymywanych z Urzędu. Są to w większości obywatele Ukrainy. Z kolei najliczniejsza grupa świadczeniobiorców - Rosjanie - nie ma tak wyraźnie sprecyzowanych preferencji: 57% preferuje pobyt w ośrodku, 43% decyduje się na samodzielne zamieszkanie poza ośrodkiem.
</t>
    </r>
    <r>
      <rPr>
        <sz val="11"/>
        <color rgb="FFFF0000"/>
        <rFont val="Roboto"/>
        <charset val="238"/>
      </rPr>
      <t xml:space="preserve">
</t>
    </r>
  </si>
  <si>
    <t>W 2019 r. Szef Urzędu do Spraw Cudzoziemców wydał w sumie 697 decyzji: udzielił jednej z form ochrony 56 os., 370 os. uzyskało decyzję negatywną, a 271 postępowań umorzono. Uznawalność w 2019 r. wyniosła 13%. Najliczniejszymi beneficjentami wszystkich decyzji przyznających ochronę (status uchodźcy, ochrona uzupełniająca i pobyt tolerowany) byli obywatele:
* Rosji (34 os.), Iraku (14 os.) i Syrii (5 os.).
W 2019 r. decyzje o udzieleniu ochrony wydała także Rada do Spraw Uchodźców (II instancja) - przyznała ją 6 obywatelom Ukrainy oraz 4 obywatelom Rosji. 
Według stanu na 28 lutego liczba spraw w toku wynosiła 4 528, z czego, 3 066 w pierwszej instancji. 
Warto zauważyć, że z dniem 13 lutego zakończyła się IV kadencja Rady do Spraw Uchodźców, nowy skład został jeszcze niepowołany.</t>
  </si>
  <si>
    <r>
      <rPr>
        <sz val="11"/>
        <rFont val="Roboto"/>
        <charset val="238"/>
      </rPr>
      <t xml:space="preserve">Rosnąca systematycznie od 2014 r. liczba wniosków o zezwolenie na pobyt kształtuje ogólną sytuację migracyjną w Polsce. W ciągu pierwszych dwóch miesięcy 2019 r. złożono tyle samo wniosków legalizacyjnych, ile w całym 2013 r. W porównaniu do pierwszych dwóch miesięcy zeszłego roku odsetek złożonych wniosków wzrósł o 33%.
</t>
    </r>
    <r>
      <rPr>
        <sz val="11"/>
        <color theme="1"/>
        <rFont val="Roboto"/>
        <charset val="238"/>
      </rPr>
      <t xml:space="preserve">Największym zainteresowaniem tradycyjnie cieszyło się zezwolenie na pobyt czasowy, o udzielenie którego ubiegało się 92% wnioskodawców,  głównie z Ukrainy (70%, 28,3 tys.), Gruzji (5%, 2 tys.), Indii (3%, 1,4 tys.) oraz Białorusi (3%, 1 tys.). W podziale na cel pobytu cudzoziemcy najczęściej deklarowali pobyt związany z aktywnością zawodową - jako powód przyjazdu do Polski podało go 73% wnioskodawców. Dalsze 10% podawało jako cel pobytu w sprawy rodzinne, kolejne 7% - edukację, a 10% inny cel. 
Osoby zainteresowane legalizacją pobytu w Polsce pochodziły tradycyjnie w największej liczbie z Ukrainy (69%, 30 tys.),  dalsze znaczące grupy - z Białorusi (5%, 2,1 tys.), Gruzji (5%, 2 tys.) i Indii (3% 1,4 tys.).
Najwięcej wniosków przyjął Wojewoda Mazowiecki (27%), Śląski (10%), oraz Wielkopolski, Małopolski i Dolnośląski (po 9%).
W odpowiedzi na złożone wnioski urzędy wojewódzkie wydały ponad 29 tys. decyzji, czyli o 27% więcej w stosunku do analogicznego okresu zeszłego roku, ale zmieniły się proporcje rozstrzygnieć pozytywnych i negatywnych. W okresie styczeń-luty 2018 r. decyzje przyznające prawo pobytu stanowiły 85% wszystkich decyzji, a w 2019 r - jedynie 78%. Wzrósł natomiast odsetek decyzji odmawiających cudzoziemcowi prawa pobytu na terytorium RP - z 10% do 16%. W skali kraju najwięcej decyzji negatywnych wydał Wojewoda Mazowiecki (59%).
Średni czas trwania postępowania z zakresu legalizacji pobytu wynosił w 2019 r. 239 dni.
</t>
    </r>
  </si>
  <si>
    <t>W dalszym ciągu, podobnie jak w 2018 r utrzymuje się liczba wniosków o udzielenie ochrony międzynarodowej utrzymuje się na niskim poziomie. W 2019 r. wpłynęło 306 wniosków o udzielenie ochrony międzynarodowej obejmujących 608 osób. 73% z nich zostało złożonych przez obywateli dwóch krajów. Tradycyjnie największą grupę stanowili obywatele Rosji (58%), w dalszej kolejności Ukrainy (15%), Tadżykistanu (4%), Turcji i Afganistanu (po 3%). W przypadku 56% cudzoziemców był to pierwszy złożony przez nich wniosek o udzielenie ochrony międzynarodowej, pozostałe 44% stanowiły wnioski kolejne.
Wśród osób ubiegających się o udzielenie ochrony międzynarodowej przeważali mężczyźni (60%). Złożone wnioski obejmowały w 50% osoby pełnoletnie (69% mężczyźni, 31%% kobiety) oraz 50% niepełnoletnich (49% chłopców, 51% dziewczynek).
25% wniosków zostało przyjętych przez placówkę Straży Granicznej Warszawa PSG, wnioskodawcy złożyli też w większej liczbie wnioski na granicy Polski z Białorusią: 46% w placówce PSG Terespol, a 9% - w PSG Bobrowniki.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</si>
</sst>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92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 wrapText="1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3" fontId="28" fillId="35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right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3" fontId="28" fillId="0" borderId="10" xfId="24" applyNumberFormat="1" applyFont="1" applyFill="1" applyBorder="1" applyAlignment="1" applyProtection="1">
      <alignment horizontal="right" vertical="center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7" fillId="36" borderId="51" xfId="10" applyFont="1" applyFill="1" applyBorder="1" applyAlignment="1" applyProtection="1">
      <alignment horizontal="center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5" borderId="32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6" borderId="52" xfId="10" applyFont="1" applyFill="1" applyBorder="1" applyAlignment="1" applyProtection="1">
      <alignment horizontal="center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0" fillId="0" borderId="0" xfId="0" applyFont="1" applyProtection="1">
      <protection locked="0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50" xfId="10" applyFont="1" applyFill="1" applyBorder="1" applyAlignment="1" applyProtection="1">
      <alignment horizontal="left" vertical="center"/>
    </xf>
    <xf numFmtId="0" fontId="27" fillId="36" borderId="51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164" fontId="23" fillId="0" borderId="0" xfId="2" applyNumberFormat="1" applyFont="1" applyBorder="1" applyAlignment="1" applyProtection="1">
      <alignment horizontal="center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6" borderId="49" xfId="10" applyFont="1" applyFill="1" applyBorder="1" applyAlignment="1" applyProtection="1">
      <alignment horizontal="center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33" fillId="35" borderId="31" xfId="0" applyFont="1" applyFill="1" applyBorder="1" applyAlignment="1" applyProtection="1">
      <alignment horizontal="center" vertical="center" wrapText="1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3" fontId="27" fillId="34" borderId="45" xfId="0" applyNumberFormat="1" applyFont="1" applyFill="1" applyBorder="1" applyAlignment="1" applyProtection="1">
      <alignment horizontal="center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3" fontId="27" fillId="34" borderId="46" xfId="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5" fillId="33" borderId="0" xfId="0" applyFont="1" applyFill="1" applyAlignment="1" applyProtection="1">
      <alignment horizontal="left" vertical="top" wrapText="1"/>
      <protection locked="0"/>
    </xf>
    <xf numFmtId="0" fontId="40" fillId="33" borderId="0" xfId="0" applyFont="1" applyFill="1" applyAlignment="1" applyProtection="1">
      <alignment horizontal="left" vertical="top" wrapText="1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7" fillId="35" borderId="46" xfId="10" applyNumberFormat="1" applyFont="1" applyFill="1" applyBorder="1" applyAlignment="1" applyProtection="1">
      <alignment horizontal="center" vertical="center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tygodniowy'!$C$263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tygodniowy'!$G$261:$J$262,'Meldunek tygodniowy'!$K$261:$N$262,'Meldunek tygodniowy'!$O$261:$R$262)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52</c:v>
                </c:pt>
                <c:pt idx="2">
                  <c:v>169</c:v>
                </c:pt>
                <c:pt idx="4">
                  <c:v>48</c:v>
                </c:pt>
                <c:pt idx="6">
                  <c:v>134</c:v>
                </c:pt>
                <c:pt idx="8">
                  <c:v>15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3-4CC1-8910-DD31B7DEFE75}"/>
            </c:ext>
          </c:extLst>
        </c:ser>
        <c:ser>
          <c:idx val="1"/>
          <c:order val="1"/>
          <c:tx>
            <c:strRef>
              <c:f>'Meldunek tygodniowy'!$C$264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tygodniowy'!$G$261:$J$262,'Meldunek tygodniowy'!$K$261:$N$262,'Meldunek tygodniowy'!$O$261:$R$262)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40</c:v>
                </c:pt>
                <c:pt idx="2">
                  <c:v>46</c:v>
                </c:pt>
                <c:pt idx="4">
                  <c:v>25</c:v>
                </c:pt>
                <c:pt idx="6">
                  <c:v>43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93-4CC1-8910-DD31B7DEFE75}"/>
            </c:ext>
          </c:extLst>
        </c:ser>
        <c:ser>
          <c:idx val="2"/>
          <c:order val="2"/>
          <c:tx>
            <c:strRef>
              <c:f>'Meldunek tygodniowy'!$C$265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tygodniowy'!$G$261:$J$262,'Meldunek tygodniowy'!$K$261:$N$262,'Meldunek tygodniowy'!$O$261:$R$262)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tygodniowy'!$G$265:$R$265</c:f>
              <c:numCache>
                <c:formatCode>General</c:formatCode>
                <c:ptCount val="12"/>
                <c:pt idx="0">
                  <c:v>7</c:v>
                </c:pt>
                <c:pt idx="2">
                  <c:v>11</c:v>
                </c:pt>
                <c:pt idx="4">
                  <c:v>3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93-4CC1-8910-DD31B7DEFE75}"/>
            </c:ext>
          </c:extLst>
        </c:ser>
        <c:ser>
          <c:idx val="3"/>
          <c:order val="3"/>
          <c:tx>
            <c:strRef>
              <c:f>'Meldunek tygodniowy'!$C$266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tygodniowy'!$G$261:$J$262,'Meldunek tygodniowy'!$K$261:$N$262,'Meldunek tygodniowy'!$O$261:$R$262)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tygodniowy'!$G$266:$R$266</c:f>
              <c:numCache>
                <c:formatCode>General</c:formatCode>
                <c:ptCount val="12"/>
                <c:pt idx="0">
                  <c:v>8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93-4CC1-8910-DD31B7DEFE75}"/>
            </c:ext>
          </c:extLst>
        </c:ser>
        <c:ser>
          <c:idx val="5"/>
          <c:order val="4"/>
          <c:tx>
            <c:strRef>
              <c:f>'Meldunek tygodniowy'!$C$267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tygodniowy'!$G$267:$R$267</c:f>
              <c:numCache>
                <c:formatCode>General</c:formatCode>
                <c:ptCount val="12"/>
                <c:pt idx="0">
                  <c:v>15</c:v>
                </c:pt>
                <c:pt idx="2">
                  <c:v>15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93-4CC1-8910-DD31B7DEFE75}"/>
            </c:ext>
          </c:extLst>
        </c:ser>
        <c:ser>
          <c:idx val="4"/>
          <c:order val="5"/>
          <c:tx>
            <c:strRef>
              <c:f>'Meldunek tygodniowy'!$C$268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93-4CC1-8910-DD31B7DEF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tygodniowy'!$G$261:$J$262,'Meldunek tygodniowy'!$K$261:$N$262,'Meldunek tygodniowy'!$O$261:$R$262)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64</c:v>
                </c:pt>
                <c:pt idx="2">
                  <c:v>79</c:v>
                </c:pt>
                <c:pt idx="4">
                  <c:v>24</c:v>
                </c:pt>
                <c:pt idx="6">
                  <c:v>25</c:v>
                </c:pt>
                <c:pt idx="8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93-4CC1-8910-DD31B7DE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5315104"/>
        <c:axId val="195318632"/>
        <c:axId val="0"/>
      </c:bar3DChart>
      <c:catAx>
        <c:axId val="1953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95318632"/>
        <c:crosses val="autoZero"/>
        <c:auto val="1"/>
        <c:lblAlgn val="ctr"/>
        <c:lblOffset val="100"/>
        <c:noMultiLvlLbl val="0"/>
      </c:catAx>
      <c:valAx>
        <c:axId val="195318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95315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tygodniowy'!$B$371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tygodniowy'!$J$370,'Meldunek tygodniowy'!$M$370,'Meldunek tygodniowy'!$P$370,'Meldunek tygodniowy'!$S$370,'Meldunek tygodniowy'!$V$370)</c:f>
              <c:strCache>
                <c:ptCount val="5"/>
                <c:pt idx="0">
                  <c:v>25.01.2019 - 31.01.2019</c:v>
                </c:pt>
                <c:pt idx="1">
                  <c:v>01.02.2019 - 07.02.2019</c:v>
                </c:pt>
                <c:pt idx="2">
                  <c:v>08.02.2019 - 14.02.2019</c:v>
                </c:pt>
                <c:pt idx="3">
                  <c:v>15.02.2019 - 21.02.2019</c:v>
                </c:pt>
                <c:pt idx="4">
                  <c:v>22.02.2019 - 28.02.2019</c:v>
                </c:pt>
              </c:strCache>
            </c:strRef>
          </c:cat>
          <c:val>
            <c:numRef>
              <c:f>('Meldunek tygodniowy'!$J$371,'Meldunek tygodniowy'!$M$371,'Meldunek tygodniowy'!$P$371,'Meldunek tygodniowy'!$S$371,'Meldunek tygodniowy'!$V$371)</c:f>
              <c:numCache>
                <c:formatCode>#,##0</c:formatCode>
                <c:ptCount val="5"/>
                <c:pt idx="0">
                  <c:v>1251</c:v>
                </c:pt>
                <c:pt idx="1">
                  <c:v>1238</c:v>
                </c:pt>
                <c:pt idx="2">
                  <c:v>1256</c:v>
                </c:pt>
                <c:pt idx="3">
                  <c:v>1226</c:v>
                </c:pt>
                <c:pt idx="4">
                  <c:v>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0-4591-9111-127EBC16B3C6}"/>
            </c:ext>
          </c:extLst>
        </c:ser>
        <c:ser>
          <c:idx val="1"/>
          <c:order val="1"/>
          <c:tx>
            <c:strRef>
              <c:f>'Meldunek tygodniowy'!$B$372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tygodniowy'!$J$370,'Meldunek tygodniowy'!$M$370,'Meldunek tygodniowy'!$P$370,'Meldunek tygodniowy'!$S$370,'Meldunek tygodniowy'!$V$370)</c:f>
              <c:strCache>
                <c:ptCount val="5"/>
                <c:pt idx="0">
                  <c:v>25.01.2019 - 31.01.2019</c:v>
                </c:pt>
                <c:pt idx="1">
                  <c:v>01.02.2019 - 07.02.2019</c:v>
                </c:pt>
                <c:pt idx="2">
                  <c:v>08.02.2019 - 14.02.2019</c:v>
                </c:pt>
                <c:pt idx="3">
                  <c:v>15.02.2019 - 21.02.2019</c:v>
                </c:pt>
                <c:pt idx="4">
                  <c:v>22.02.2019 - 28.02.2019</c:v>
                </c:pt>
              </c:strCache>
            </c:strRef>
          </c:cat>
          <c:val>
            <c:numRef>
              <c:f>('Meldunek tygodniowy'!$J$372,'Meldunek tygodniowy'!$M$372,'Meldunek tygodniowy'!$P$372,'Meldunek tygodniowy'!$S$372,'Meldunek tygodniowy'!$V$372)</c:f>
              <c:numCache>
                <c:formatCode>#,##0</c:formatCode>
                <c:ptCount val="5"/>
                <c:pt idx="0">
                  <c:v>1675</c:v>
                </c:pt>
                <c:pt idx="1">
                  <c:v>1680</c:v>
                </c:pt>
                <c:pt idx="2">
                  <c:v>1667</c:v>
                </c:pt>
                <c:pt idx="3">
                  <c:v>1667</c:v>
                </c:pt>
                <c:pt idx="4">
                  <c:v>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0-4591-9111-127EBC16B3C6}"/>
            </c:ext>
          </c:extLst>
        </c:ser>
        <c:ser>
          <c:idx val="5"/>
          <c:order val="2"/>
          <c:tx>
            <c:strRef>
              <c:f>'Meldunek tygodniowy'!$B$375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tygodniowy'!$J$370,'Meldunek tygodniowy'!$M$370,'Meldunek tygodniowy'!$P$370,'Meldunek tygodniowy'!$S$370,'Meldunek tygodniowy'!$V$370)</c:f>
              <c:strCache>
                <c:ptCount val="5"/>
                <c:pt idx="0">
                  <c:v>25.01.2019 - 31.01.2019</c:v>
                </c:pt>
                <c:pt idx="1">
                  <c:v>01.02.2019 - 07.02.2019</c:v>
                </c:pt>
                <c:pt idx="2">
                  <c:v>08.02.2019 - 14.02.2019</c:v>
                </c:pt>
                <c:pt idx="3">
                  <c:v>15.02.2019 - 21.02.2019</c:v>
                </c:pt>
                <c:pt idx="4">
                  <c:v>22.02.2019 - 28.02.2019</c:v>
                </c:pt>
              </c:strCache>
            </c:strRef>
          </c:cat>
          <c:val>
            <c:numRef>
              <c:f>('Meldunek tygodniowy'!$J$375,'Meldunek tygodniowy'!$M$375,'Meldunek tygodniowy'!$P$375,'Meldunek tygodniowy'!$S$375,'Meldunek tygodniowy'!$V$375)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0-4591-9111-127EBC16B3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95314320"/>
        <c:axId val="195311968"/>
        <c:axId val="0"/>
      </c:bar3DChart>
      <c:catAx>
        <c:axId val="195314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311968"/>
        <c:crosses val="autoZero"/>
        <c:auto val="1"/>
        <c:lblAlgn val="ctr"/>
        <c:lblOffset val="100"/>
        <c:noMultiLvlLbl val="0"/>
      </c:catAx>
      <c:valAx>
        <c:axId val="1953119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95314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tygodniowy'!$L$102:$U$102</c:f>
              <c:numCache>
                <c:formatCode>#,##0</c:formatCode>
                <c:ptCount val="10"/>
                <c:pt idx="0">
                  <c:v>2278</c:v>
                </c:pt>
                <c:pt idx="2">
                  <c:v>210</c:v>
                </c:pt>
                <c:pt idx="3">
                  <c:v>65</c:v>
                </c:pt>
                <c:pt idx="4">
                  <c:v>71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C-4C8B-A6DA-2FC9939CD552}"/>
            </c:ext>
          </c:extLst>
        </c:ser>
        <c:ser>
          <c:idx val="0"/>
          <c:order val="1"/>
          <c:tx>
            <c:strRef>
              <c:f>'Meldunek tygodniowy'!$C$103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tygodniowy'!$L$103:$U$103</c:f>
              <c:numCache>
                <c:formatCode>#,##0</c:formatCode>
                <c:ptCount val="10"/>
                <c:pt idx="0">
                  <c:v>143</c:v>
                </c:pt>
                <c:pt idx="2">
                  <c:v>20</c:v>
                </c:pt>
                <c:pt idx="3">
                  <c:v>17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C-4C8B-A6DA-2FC9939CD552}"/>
            </c:ext>
          </c:extLst>
        </c:ser>
        <c:ser>
          <c:idx val="1"/>
          <c:order val="2"/>
          <c:tx>
            <c:strRef>
              <c:f>'Meldunek tygodniowy'!$C$104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tygodniowy'!$L$104:$U$104</c:f>
              <c:numCache>
                <c:formatCode>#,##0</c:formatCode>
                <c:ptCount val="10"/>
                <c:pt idx="0">
                  <c:v>70</c:v>
                </c:pt>
                <c:pt idx="2">
                  <c:v>3</c:v>
                </c:pt>
                <c:pt idx="3">
                  <c:v>2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C-4C8B-A6DA-2FC9939CD552}"/>
            </c:ext>
          </c:extLst>
        </c:ser>
        <c:ser>
          <c:idx val="2"/>
          <c:order val="3"/>
          <c:tx>
            <c:strRef>
              <c:f>'Meldunek tygodniowy'!$C$105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tygodniowy'!$L$105:$U$105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C-4C8B-A6DA-2FC9939CD552}"/>
            </c:ext>
          </c:extLst>
        </c:ser>
        <c:ser>
          <c:idx val="3"/>
          <c:order val="4"/>
          <c:tx>
            <c:strRef>
              <c:f>'Meldunek tygodniowy'!$C$106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0C-4C8B-A6DA-2FC9939CD552}"/>
            </c:ext>
          </c:extLst>
        </c:ser>
        <c:ser>
          <c:idx val="4"/>
          <c:order val="5"/>
          <c:tx>
            <c:strRef>
              <c:f>'Meldunek tygodniowy'!$C$107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C-4C8B-A6DA-2FC9939CD552}"/>
            </c:ext>
          </c:extLst>
        </c:ser>
        <c:ser>
          <c:idx val="5"/>
          <c:order val="6"/>
          <c:tx>
            <c:strRef>
              <c:f>'Meldunek tygodniowy'!$C$108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0C-4C8B-A6DA-2FC9939CD552}"/>
            </c:ext>
          </c:extLst>
        </c:ser>
        <c:ser>
          <c:idx val="6"/>
          <c:order val="7"/>
          <c:tx>
            <c:strRef>
              <c:f>'Meldunek tygodniowy'!$C$109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0C-4C8B-A6DA-2FC9939CD552}"/>
            </c:ext>
          </c:extLst>
        </c:ser>
        <c:ser>
          <c:idx val="7"/>
          <c:order val="8"/>
          <c:tx>
            <c:strRef>
              <c:f>'Meldunek tygodniowy'!$C$110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0C-4C8B-A6DA-2FC9939CD552}"/>
            </c:ext>
          </c:extLst>
        </c:ser>
        <c:ser>
          <c:idx val="9"/>
          <c:order val="9"/>
          <c:tx>
            <c:strRef>
              <c:f>'Meldunek tygodniowy'!$C$111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0C-4C8B-A6DA-2FC9939CD552}"/>
            </c:ext>
          </c:extLst>
        </c:ser>
        <c:ser>
          <c:idx val="10"/>
          <c:order val="10"/>
          <c:tx>
            <c:strRef>
              <c:f>'Meldunek tygodniowy'!$C$112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391</c:v>
                </c:pt>
                <c:pt idx="2">
                  <c:v>127</c:v>
                </c:pt>
                <c:pt idx="3">
                  <c:v>9</c:v>
                </c:pt>
                <c:pt idx="4">
                  <c:v>18</c:v>
                </c:pt>
                <c:pt idx="5">
                  <c:v>42</c:v>
                </c:pt>
                <c:pt idx="6">
                  <c:v>10</c:v>
                </c:pt>
                <c:pt idx="7">
                  <c:v>0</c:v>
                </c:pt>
                <c:pt idx="8">
                  <c:v>29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0C-4C8B-A6DA-2FC9939CD552}"/>
            </c:ext>
          </c:extLst>
        </c:ser>
        <c:ser>
          <c:idx val="11"/>
          <c:order val="11"/>
          <c:tx>
            <c:strRef>
              <c:f>'Meldunek tygodniowy'!$C$113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0C-4C8B-A6DA-2FC9939CD552}"/>
            </c:ext>
          </c:extLst>
        </c:ser>
        <c:ser>
          <c:idx val="12"/>
          <c:order val="12"/>
          <c:tx>
            <c:strRef>
              <c:f>'Meldunek tygodniowy'!$C$114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0C-4C8B-A6DA-2FC9939CD552}"/>
            </c:ext>
          </c:extLst>
        </c:ser>
        <c:ser>
          <c:idx val="13"/>
          <c:order val="13"/>
          <c:tx>
            <c:strRef>
              <c:f>'Meldunek tygodniowy'!$C$115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20C-4C8B-A6DA-2FC9939CD552}"/>
            </c:ext>
          </c:extLst>
        </c:ser>
        <c:ser>
          <c:idx val="14"/>
          <c:order val="14"/>
          <c:tx>
            <c:strRef>
              <c:f>'Meldunek tygodniowy'!$C$116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0C-4C8B-A6DA-2FC9939CD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5312360"/>
        <c:axId val="195313536"/>
        <c:axId val="0"/>
      </c:bar3DChart>
      <c:catAx>
        <c:axId val="19531236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313536"/>
        <c:crosses val="autoZero"/>
        <c:auto val="1"/>
        <c:lblAlgn val="ctr"/>
        <c:lblOffset val="100"/>
        <c:noMultiLvlLbl val="0"/>
      </c:catAx>
      <c:valAx>
        <c:axId val="195313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312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tygodniowy'!$C$231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tygodniowy'!$G$231:$R$231</c:f>
              <c:numCache>
                <c:formatCode>General</c:formatCode>
                <c:ptCount val="12"/>
                <c:pt idx="0">
                  <c:v>19</c:v>
                </c:pt>
                <c:pt idx="2">
                  <c:v>72</c:v>
                </c:pt>
                <c:pt idx="4">
                  <c:v>27</c:v>
                </c:pt>
                <c:pt idx="6">
                  <c:v>78</c:v>
                </c:pt>
                <c:pt idx="8">
                  <c:v>11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5-40D1-84E8-44939126A554}"/>
            </c:ext>
          </c:extLst>
        </c:ser>
        <c:ser>
          <c:idx val="1"/>
          <c:order val="1"/>
          <c:tx>
            <c:strRef>
              <c:f>'Meldunek tygodniowy'!$C$232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tygodniowy'!$G$232:$R$232</c:f>
              <c:numCache>
                <c:formatCode>General</c:formatCode>
                <c:ptCount val="12"/>
                <c:pt idx="0">
                  <c:v>13</c:v>
                </c:pt>
                <c:pt idx="2">
                  <c:v>13</c:v>
                </c:pt>
                <c:pt idx="4">
                  <c:v>10</c:v>
                </c:pt>
                <c:pt idx="6">
                  <c:v>16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5-40D1-84E8-44939126A554}"/>
            </c:ext>
          </c:extLst>
        </c:ser>
        <c:ser>
          <c:idx val="2"/>
          <c:order val="2"/>
          <c:tx>
            <c:strRef>
              <c:f>'Meldunek tygodniowy'!$C$233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tygodniowy'!$G$233:$R$233</c:f>
              <c:numCache>
                <c:formatCode>General</c:formatCode>
                <c:ptCount val="12"/>
                <c:pt idx="0">
                  <c:v>2</c:v>
                </c:pt>
                <c:pt idx="2">
                  <c:v>6</c:v>
                </c:pt>
                <c:pt idx="4">
                  <c:v>2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5-40D1-84E8-44939126A554}"/>
            </c:ext>
          </c:extLst>
        </c:ser>
        <c:ser>
          <c:idx val="3"/>
          <c:order val="3"/>
          <c:tx>
            <c:strRef>
              <c:f>'Meldunek tygodniowy'!$C$234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tygodniowy'!$G$234:$R$234</c:f>
              <c:numCache>
                <c:formatCode>General</c:formatCode>
                <c:ptCount val="12"/>
                <c:pt idx="0">
                  <c:v>9</c:v>
                </c:pt>
                <c:pt idx="2">
                  <c:v>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25-40D1-84E8-44939126A554}"/>
            </c:ext>
          </c:extLst>
        </c:ser>
        <c:ser>
          <c:idx val="5"/>
          <c:order val="4"/>
          <c:tx>
            <c:strRef>
              <c:f>'Meldunek tygodniowy'!$C$235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tygodniowy'!$G$235:$R$235</c:f>
              <c:numCache>
                <c:formatCode>General</c:formatCode>
                <c:ptCount val="12"/>
                <c:pt idx="0">
                  <c:v>3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25-40D1-84E8-44939126A554}"/>
            </c:ext>
          </c:extLst>
        </c:ser>
        <c:ser>
          <c:idx val="4"/>
          <c:order val="5"/>
          <c:tx>
            <c:strRef>
              <c:f>'Meldunek tygodniowy'!$C$236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tygodniowy'!$G$236:$R$236</c:f>
              <c:numCache>
                <c:formatCode>General</c:formatCode>
                <c:ptCount val="12"/>
                <c:pt idx="0">
                  <c:v>27</c:v>
                </c:pt>
                <c:pt idx="2">
                  <c:v>30</c:v>
                </c:pt>
                <c:pt idx="4">
                  <c:v>10</c:v>
                </c:pt>
                <c:pt idx="6">
                  <c:v>11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25-40D1-84E8-44939126A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5311184"/>
        <c:axId val="195316280"/>
        <c:axId val="0"/>
      </c:bar3DChart>
      <c:catAx>
        <c:axId val="19531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95316280"/>
        <c:crosses val="autoZero"/>
        <c:auto val="1"/>
        <c:lblAlgn val="ctr"/>
        <c:lblOffset val="100"/>
        <c:noMultiLvlLbl val="0"/>
      </c:catAx>
      <c:valAx>
        <c:axId val="1953162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95311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01.02.2019 - 28.02.2019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18239</c:v>
                </c:pt>
                <c:pt idx="1">
                  <c:v>10157</c:v>
                </c:pt>
                <c:pt idx="2">
                  <c:v>2306</c:v>
                </c:pt>
                <c:pt idx="3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8-4A57-9D9C-FC1A044412F3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01.02.2019 - 28.02.2019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1362</c:v>
                </c:pt>
                <c:pt idx="1">
                  <c:v>1269</c:v>
                </c:pt>
                <c:pt idx="2">
                  <c:v>176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8-4A57-9D9C-FC1A044412F3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01.02.2019 - 28.02.2019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206</c:v>
                </c:pt>
                <c:pt idx="1">
                  <c:v>106</c:v>
                </c:pt>
                <c:pt idx="2">
                  <c:v>82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8-4A57-9D9C-FC1A04441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311576"/>
        <c:axId val="195312752"/>
        <c:axId val="0"/>
      </c:bar3DChart>
      <c:catAx>
        <c:axId val="195311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312752"/>
        <c:crosses val="autoZero"/>
        <c:auto val="1"/>
        <c:lblAlgn val="ctr"/>
        <c:lblOffset val="100"/>
        <c:noMultiLvlLbl val="0"/>
      </c:catAx>
      <c:valAx>
        <c:axId val="19531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5311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tygodniowy'!$D$160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tygodniowy'!$H$159:$K$159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tygodniowy'!$H$160:$K$160</c:f>
              <c:numCache>
                <c:formatCode>#,##0</c:formatCode>
                <c:ptCount val="4"/>
                <c:pt idx="0">
                  <c:v>62671</c:v>
                </c:pt>
                <c:pt idx="3">
                  <c:v>60415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D-4F9E-8D73-BEF7D0BD1D4B}"/>
            </c:ext>
          </c:extLst>
        </c:ser>
        <c:ser>
          <c:idx val="1"/>
          <c:order val="1"/>
          <c:tx>
            <c:strRef>
              <c:f>'Meldunek tygodniowy'!$D$161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tygodniowy'!$H$159:$K$159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tygodniowy'!$H$161:$K$161</c:f>
              <c:numCache>
                <c:formatCode>#,##0</c:formatCode>
                <c:ptCount val="4"/>
                <c:pt idx="0">
                  <c:v>1854</c:v>
                </c:pt>
                <c:pt idx="3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D-4F9E-8D73-BEF7D0BD1D4B}"/>
            </c:ext>
          </c:extLst>
        </c:ser>
        <c:ser>
          <c:idx val="0"/>
          <c:order val="2"/>
          <c:tx>
            <c:strRef>
              <c:f>'Meldunek tygodniowy'!$D$162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tygodniowy'!$H$159:$K$159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tygodniowy'!$H$162:$K$162</c:f>
              <c:numCache>
                <c:formatCode>#,##0</c:formatCode>
                <c:ptCount val="4"/>
                <c:pt idx="0">
                  <c:v>1981</c:v>
                </c:pt>
                <c:pt idx="3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D-4F9E-8D73-BEF7D0BD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318240"/>
        <c:axId val="195315496"/>
        <c:axId val="196105240"/>
      </c:bar3DChart>
      <c:catAx>
        <c:axId val="1953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315496"/>
        <c:crosses val="autoZero"/>
        <c:auto val="1"/>
        <c:lblAlgn val="ctr"/>
        <c:lblOffset val="100"/>
        <c:noMultiLvlLbl val="0"/>
      </c:catAx>
      <c:valAx>
        <c:axId val="19531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318240"/>
        <c:crosses val="autoZero"/>
        <c:crossBetween val="between"/>
      </c:valAx>
      <c:serAx>
        <c:axId val="19610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531549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01.01.2019 - 28.02.2019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40188</c:v>
                </c:pt>
                <c:pt idx="1">
                  <c:v>20368</c:v>
                </c:pt>
                <c:pt idx="2">
                  <c:v>4229</c:v>
                </c:pt>
                <c:pt idx="3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2-460D-9627-19DF0F4C06C7}"/>
            </c:ext>
          </c:extLst>
        </c:ser>
        <c:ser>
          <c:idx val="2"/>
          <c:order val="1"/>
          <c:tx>
            <c:strRef>
              <c:f>'Meldunek tygodniowy'!$G$57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01.01.2019 - 28.02.2019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3115</c:v>
                </c:pt>
                <c:pt idx="1">
                  <c:v>2383</c:v>
                </c:pt>
                <c:pt idx="2">
                  <c:v>391</c:v>
                </c:pt>
                <c:pt idx="3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2-460D-9627-19DF0F4C06C7}"/>
            </c:ext>
          </c:extLst>
        </c:ser>
        <c:ser>
          <c:idx val="4"/>
          <c:order val="2"/>
          <c:tx>
            <c:strRef>
              <c:f>'Meldunek tygodniowy'!$G$58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01.01.2019 - 28.02.2019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380</c:v>
                </c:pt>
                <c:pt idx="1">
                  <c:v>199</c:v>
                </c:pt>
                <c:pt idx="2">
                  <c:v>116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2-460D-9627-19DF0F4C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649200"/>
        <c:axId val="195648808"/>
        <c:axId val="0"/>
      </c:bar3DChart>
      <c:catAx>
        <c:axId val="19564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648808"/>
        <c:crosses val="autoZero"/>
        <c:auto val="1"/>
        <c:lblAlgn val="ctr"/>
        <c:lblOffset val="100"/>
        <c:noMultiLvlLbl val="0"/>
      </c:catAx>
      <c:valAx>
        <c:axId val="195648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564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604872613435"/>
          <c:y val="0.89040658554044372"/>
          <c:w val="0.40149508351101498"/>
          <c:h val="0.109593414459556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272</xdr:row>
      <xdr:rowOff>52389</xdr:rowOff>
    </xdr:from>
    <xdr:to>
      <xdr:col>24</xdr:col>
      <xdr:colOff>19051</xdr:colOff>
      <xdr:row>291</xdr:row>
      <xdr:rowOff>67235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377</xdr:row>
      <xdr:rowOff>0</xdr:rowOff>
    </xdr:from>
    <xdr:to>
      <xdr:col>23</xdr:col>
      <xdr:colOff>9525</xdr:colOff>
      <xdr:row>390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118</xdr:row>
      <xdr:rowOff>69397</xdr:rowOff>
    </xdr:from>
    <xdr:to>
      <xdr:col>23</xdr:col>
      <xdr:colOff>1</xdr:colOff>
      <xdr:row>140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237</xdr:row>
      <xdr:rowOff>142193</xdr:rowOff>
    </xdr:from>
    <xdr:to>
      <xdr:col>23</xdr:col>
      <xdr:colOff>238126</xdr:colOff>
      <xdr:row>256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164</xdr:row>
      <xdr:rowOff>1</xdr:rowOff>
    </xdr:from>
    <xdr:to>
      <xdr:col>21</xdr:col>
      <xdr:colOff>238125</xdr:colOff>
      <xdr:row>179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325</xdr:row>
      <xdr:rowOff>0</xdr:rowOff>
    </xdr:from>
    <xdr:to>
      <xdr:col>20</xdr:col>
      <xdr:colOff>234084</xdr:colOff>
      <xdr:row>325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265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60</xdr:row>
      <xdr:rowOff>1</xdr:rowOff>
    </xdr:from>
    <xdr:to>
      <xdr:col>22</xdr:col>
      <xdr:colOff>266700</xdr:colOff>
      <xdr:row>71</xdr:row>
      <xdr:rowOff>1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293</xdr:row>
      <xdr:rowOff>31751</xdr:rowOff>
    </xdr:from>
    <xdr:to>
      <xdr:col>25</xdr:col>
      <xdr:colOff>21167</xdr:colOff>
      <xdr:row>303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319</xdr:row>
      <xdr:rowOff>0</xdr:rowOff>
    </xdr:from>
    <xdr:to>
      <xdr:col>25</xdr:col>
      <xdr:colOff>10584</xdr:colOff>
      <xdr:row>325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351</xdr:row>
      <xdr:rowOff>190499</xdr:rowOff>
    </xdr:from>
    <xdr:to>
      <xdr:col>25</xdr:col>
      <xdr:colOff>10584</xdr:colOff>
      <xdr:row>362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393</xdr:row>
      <xdr:rowOff>0</xdr:rowOff>
    </xdr:from>
    <xdr:to>
      <xdr:col>25</xdr:col>
      <xdr:colOff>10584</xdr:colOff>
      <xdr:row>401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25</xdr:col>
      <xdr:colOff>10584</xdr:colOff>
      <xdr:row>96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145</xdr:row>
      <xdr:rowOff>0</xdr:rowOff>
    </xdr:from>
    <xdr:to>
      <xdr:col>25</xdr:col>
      <xdr:colOff>10584</xdr:colOff>
      <xdr:row>153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181</xdr:row>
      <xdr:rowOff>0</xdr:rowOff>
    </xdr:from>
    <xdr:to>
      <xdr:col>25</xdr:col>
      <xdr:colOff>10584</xdr:colOff>
      <xdr:row>186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0</xdr:rowOff>
    </xdr:from>
    <xdr:to>
      <xdr:col>25</xdr:col>
      <xdr:colOff>10584</xdr:colOff>
      <xdr:row>212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405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430"/>
  <sheetViews>
    <sheetView showGridLines="0" tabSelected="1" topLeftCell="A250" zoomScale="85" zoomScaleNormal="85" zoomScaleSheetLayoutView="85" zoomScalePageLayoutView="70" workbookViewId="0">
      <selection activeCell="Z266" sqref="Z266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45"/>
      <c r="U1" s="46"/>
      <c r="V1" s="46"/>
      <c r="W1" s="46"/>
      <c r="X1" s="46"/>
      <c r="Y1" s="46"/>
      <c r="Z1" s="46"/>
    </row>
    <row r="2" spans="1:26" x14ac:dyDescent="0.25">
      <c r="Q2" s="5"/>
      <c r="T2" s="46"/>
      <c r="U2" s="46"/>
      <c r="V2" s="46"/>
      <c r="W2" s="46"/>
      <c r="X2" s="46"/>
      <c r="Y2" s="46"/>
      <c r="Z2" s="46"/>
    </row>
    <row r="3" spans="1:26" x14ac:dyDescent="0.25">
      <c r="T3" s="46"/>
      <c r="U3" s="46"/>
      <c r="V3" s="46"/>
      <c r="W3" s="46"/>
      <c r="X3" s="46"/>
      <c r="Y3" s="46"/>
      <c r="Z3" s="46"/>
    </row>
    <row r="4" spans="1:26" x14ac:dyDescent="0.25">
      <c r="T4" s="46"/>
      <c r="U4" s="46"/>
      <c r="V4" s="46"/>
      <c r="W4" s="46"/>
      <c r="X4" s="46"/>
      <c r="Y4" s="46"/>
      <c r="Z4" s="46"/>
    </row>
    <row r="5" spans="1:26" x14ac:dyDescent="0.25">
      <c r="E5" s="232" t="s">
        <v>64</v>
      </c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T5" s="46"/>
      <c r="U5" s="46"/>
      <c r="V5" s="46"/>
      <c r="W5" s="46"/>
      <c r="X5" s="46"/>
      <c r="Y5" s="46"/>
      <c r="Z5" s="46"/>
    </row>
    <row r="6" spans="1:26" x14ac:dyDescent="0.25"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T6" s="46"/>
      <c r="U6" s="46"/>
      <c r="V6" s="46"/>
      <c r="W6" s="46"/>
      <c r="X6" s="46"/>
      <c r="Y6" s="46"/>
      <c r="Z6" s="46"/>
    </row>
    <row r="7" spans="1:26" x14ac:dyDescent="0.25"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T7" s="46"/>
      <c r="U7" s="46"/>
      <c r="V7" s="46"/>
      <c r="W7" s="46"/>
      <c r="X7" s="46"/>
      <c r="Y7" s="46"/>
      <c r="Z7" s="46"/>
    </row>
    <row r="8" spans="1:26" x14ac:dyDescent="0.25"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T8" s="46"/>
      <c r="U8" s="46"/>
      <c r="V8" s="46"/>
      <c r="W8" s="46"/>
      <c r="X8" s="46"/>
      <c r="Y8" s="46"/>
      <c r="Z8" s="46"/>
    </row>
    <row r="9" spans="1:26" ht="19.5" x14ac:dyDescent="0.3">
      <c r="E9" s="208" t="str">
        <f>CONCATENATE("w okresie ",Arkusz18!A2," - ",Arkusz18!B2," r.")</f>
        <v>w okresie 01.02.2019 - 28.02.2019 r.</v>
      </c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T9" s="46"/>
      <c r="U9" s="46"/>
      <c r="V9" s="46"/>
      <c r="W9" s="46"/>
      <c r="X9" s="46"/>
      <c r="Y9" s="46"/>
      <c r="Z9" s="46"/>
    </row>
    <row r="10" spans="1:26" x14ac:dyDescent="0.25">
      <c r="T10" s="46"/>
      <c r="U10" s="46"/>
      <c r="V10" s="46"/>
      <c r="W10" s="46"/>
      <c r="X10" s="46"/>
      <c r="Y10" s="46"/>
      <c r="Z10" s="46"/>
    </row>
    <row r="11" spans="1:26" x14ac:dyDescent="0.25">
      <c r="T11" s="46"/>
      <c r="U11" s="46"/>
      <c r="V11" s="46"/>
      <c r="W11" s="46"/>
      <c r="X11" s="46"/>
      <c r="Y11" s="46"/>
      <c r="Z11" s="46"/>
    </row>
    <row r="12" spans="1:26" x14ac:dyDescent="0.25">
      <c r="T12" s="46"/>
      <c r="U12" s="46"/>
      <c r="V12" s="46"/>
      <c r="W12" s="46"/>
      <c r="X12" s="46"/>
      <c r="Y12" s="46"/>
      <c r="Z12" s="46"/>
    </row>
    <row r="13" spans="1:26" x14ac:dyDescent="0.25">
      <c r="T13" s="46"/>
      <c r="U13" s="46"/>
      <c r="V13" s="46"/>
      <c r="W13" s="46"/>
      <c r="X13" s="46"/>
      <c r="Y13" s="46"/>
      <c r="Z13" s="46"/>
    </row>
    <row r="14" spans="1:26" x14ac:dyDescent="0.25">
      <c r="T14" s="46"/>
      <c r="U14" s="46"/>
      <c r="V14" s="46"/>
      <c r="W14" s="46"/>
      <c r="X14" s="46"/>
      <c r="Y14" s="46"/>
      <c r="Z14" s="46"/>
    </row>
    <row r="15" spans="1:26" ht="18.75" x14ac:dyDescent="0.25">
      <c r="A15" s="8" t="s">
        <v>68</v>
      </c>
      <c r="T15" s="46"/>
      <c r="U15" s="46"/>
      <c r="V15" s="46"/>
      <c r="W15" s="46"/>
      <c r="X15" s="46"/>
      <c r="Y15" s="46"/>
      <c r="Z15" s="46"/>
    </row>
    <row r="16" spans="1:26" ht="18.75" x14ac:dyDescent="0.25">
      <c r="A16" s="8"/>
    </row>
    <row r="18" spans="1:26" x14ac:dyDescent="0.25">
      <c r="A18" s="139" t="s">
        <v>139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</row>
    <row r="19" spans="1:26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</row>
    <row r="20" spans="1:26" x14ac:dyDescent="0.2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163" t="s">
        <v>2</v>
      </c>
      <c r="H22" s="164"/>
      <c r="I22" s="164"/>
      <c r="J22" s="164"/>
      <c r="K22" s="164" t="s">
        <v>3</v>
      </c>
      <c r="L22" s="164"/>
      <c r="M22" s="237" t="str">
        <f>CONCATENATE("decyzje ",Arkusz18!A2," - ",Arkusz18!B2," r.")</f>
        <v>decyzje 01.02.2019 - 28.02.2019 r.</v>
      </c>
      <c r="N22" s="237"/>
      <c r="O22" s="237"/>
      <c r="P22" s="237"/>
      <c r="Q22" s="237"/>
      <c r="R22" s="238"/>
    </row>
    <row r="23" spans="1:26" ht="60" customHeight="1" x14ac:dyDescent="0.25">
      <c r="G23" s="242"/>
      <c r="H23" s="243"/>
      <c r="I23" s="243"/>
      <c r="J23" s="243"/>
      <c r="K23" s="243"/>
      <c r="L23" s="243"/>
      <c r="M23" s="81" t="s">
        <v>23</v>
      </c>
      <c r="N23" s="81"/>
      <c r="O23" s="81" t="s">
        <v>24</v>
      </c>
      <c r="P23" s="81"/>
      <c r="Q23" s="81" t="s">
        <v>25</v>
      </c>
      <c r="R23" s="82"/>
    </row>
    <row r="24" spans="1:26" x14ac:dyDescent="0.25">
      <c r="G24" s="212" t="s">
        <v>32</v>
      </c>
      <c r="H24" s="213"/>
      <c r="I24" s="213"/>
      <c r="J24" s="213"/>
      <c r="K24" s="168">
        <f>Arkusz9!B5</f>
        <v>18239</v>
      </c>
      <c r="L24" s="168"/>
      <c r="M24" s="93">
        <f>Arkusz9!B3</f>
        <v>10157</v>
      </c>
      <c r="N24" s="93"/>
      <c r="O24" s="93">
        <f>Arkusz9!B2</f>
        <v>2306</v>
      </c>
      <c r="P24" s="93"/>
      <c r="Q24" s="93">
        <f>Arkusz9!B4</f>
        <v>657</v>
      </c>
      <c r="R24" s="94"/>
    </row>
    <row r="25" spans="1:26" x14ac:dyDescent="0.25">
      <c r="G25" s="240" t="s">
        <v>33</v>
      </c>
      <c r="H25" s="241"/>
      <c r="I25" s="241"/>
      <c r="J25" s="241"/>
      <c r="K25" s="239">
        <f>Arkusz9!B13</f>
        <v>1362</v>
      </c>
      <c r="L25" s="239"/>
      <c r="M25" s="246">
        <f>Arkusz9!B11</f>
        <v>1269</v>
      </c>
      <c r="N25" s="246"/>
      <c r="O25" s="246">
        <f>Arkusz9!B10</f>
        <v>176</v>
      </c>
      <c r="P25" s="246"/>
      <c r="Q25" s="246">
        <f>Arkusz9!B12</f>
        <v>77</v>
      </c>
      <c r="R25" s="247"/>
    </row>
    <row r="26" spans="1:26" ht="15.75" thickBot="1" x14ac:dyDescent="0.3">
      <c r="G26" s="66" t="s">
        <v>22</v>
      </c>
      <c r="H26" s="67"/>
      <c r="I26" s="67"/>
      <c r="J26" s="67"/>
      <c r="K26" s="211">
        <f>Arkusz9!B9</f>
        <v>206</v>
      </c>
      <c r="L26" s="211"/>
      <c r="M26" s="209">
        <f>Arkusz9!B7</f>
        <v>106</v>
      </c>
      <c r="N26" s="209"/>
      <c r="O26" s="209">
        <f>Arkusz9!B6</f>
        <v>82</v>
      </c>
      <c r="P26" s="209"/>
      <c r="Q26" s="209">
        <f>Arkusz9!B8</f>
        <v>38</v>
      </c>
      <c r="R26" s="210"/>
    </row>
    <row r="27" spans="1:26" ht="15.75" thickBot="1" x14ac:dyDescent="0.3">
      <c r="G27" s="256" t="s">
        <v>70</v>
      </c>
      <c r="H27" s="257"/>
      <c r="I27" s="257"/>
      <c r="J27" s="257"/>
      <c r="K27" s="244">
        <f>SUM(K24:K26)</f>
        <v>19807</v>
      </c>
      <c r="L27" s="244"/>
      <c r="M27" s="244">
        <f>SUM(M24:M26)</f>
        <v>11532</v>
      </c>
      <c r="N27" s="244"/>
      <c r="O27" s="244">
        <f>SUM(O24:O26)</f>
        <v>2564</v>
      </c>
      <c r="P27" s="244"/>
      <c r="Q27" s="244">
        <f>SUM(Q24:Q26)</f>
        <v>772</v>
      </c>
      <c r="R27" s="245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5"/>
      <c r="Z37" s="24"/>
    </row>
    <row r="38" spans="7:26" x14ac:dyDescent="0.25">
      <c r="V38" s="24"/>
      <c r="W38" s="24"/>
      <c r="X38" s="24"/>
      <c r="Y38" s="25"/>
      <c r="Z38" s="24"/>
    </row>
    <row r="39" spans="7:26" x14ac:dyDescent="0.25">
      <c r="V39" s="24"/>
      <c r="W39" s="24"/>
      <c r="X39" s="24"/>
      <c r="Y39" s="25"/>
      <c r="Z39" s="24"/>
    </row>
    <row r="40" spans="7:26" x14ac:dyDescent="0.25">
      <c r="V40" s="24"/>
      <c r="W40" s="24"/>
      <c r="X40" s="24"/>
      <c r="Y40" s="25"/>
      <c r="Z40" s="24"/>
    </row>
    <row r="41" spans="7:26" x14ac:dyDescent="0.25">
      <c r="V41" s="24"/>
      <c r="W41" s="24"/>
      <c r="X41" s="24"/>
      <c r="Y41" s="25"/>
      <c r="Z41" s="24"/>
    </row>
    <row r="42" spans="7:26" x14ac:dyDescent="0.25">
      <c r="V42" s="24"/>
      <c r="W42" s="24"/>
      <c r="X42" s="24"/>
      <c r="Y42" s="25"/>
      <c r="Z42" s="24"/>
    </row>
    <row r="43" spans="7:26" x14ac:dyDescent="0.25">
      <c r="V43" s="24"/>
      <c r="W43" s="24"/>
      <c r="X43" s="24"/>
      <c r="Y43" s="25"/>
      <c r="Z43" s="24"/>
    </row>
    <row r="44" spans="7:26" x14ac:dyDescent="0.25">
      <c r="V44" s="24"/>
      <c r="W44" s="24"/>
      <c r="X44" s="24"/>
      <c r="Y44" s="25"/>
      <c r="Z44" s="24"/>
    </row>
    <row r="45" spans="7:26" ht="15.75" thickBot="1" x14ac:dyDescent="0.3">
      <c r="V45" s="24"/>
      <c r="W45" s="24"/>
      <c r="X45" s="24"/>
      <c r="Y45" s="25"/>
      <c r="Z45" s="24"/>
    </row>
    <row r="46" spans="7:26" ht="63.75" customHeight="1" x14ac:dyDescent="0.25">
      <c r="G46" s="83" t="s">
        <v>2</v>
      </c>
      <c r="H46" s="84"/>
      <c r="I46" s="84"/>
      <c r="J46" s="84"/>
      <c r="K46" s="84"/>
      <c r="L46" s="84"/>
      <c r="M46" s="84"/>
      <c r="N46" s="84"/>
      <c r="O46" s="88" t="s">
        <v>3</v>
      </c>
      <c r="P46" s="88"/>
      <c r="Q46" s="57" t="s">
        <v>75</v>
      </c>
      <c r="R46" s="58"/>
      <c r="U46" s="24"/>
      <c r="V46" s="24"/>
      <c r="W46" s="24"/>
      <c r="X46" s="24"/>
      <c r="Y46" s="25"/>
    </row>
    <row r="47" spans="7:26" x14ac:dyDescent="0.25">
      <c r="G47" s="85"/>
      <c r="H47" s="86"/>
      <c r="I47" s="86"/>
      <c r="J47" s="86"/>
      <c r="K47" s="86"/>
      <c r="L47" s="86"/>
      <c r="M47" s="86"/>
      <c r="N47" s="86"/>
      <c r="O47" s="89"/>
      <c r="P47" s="89"/>
      <c r="Q47" s="59"/>
      <c r="R47" s="60"/>
      <c r="U47" s="24"/>
      <c r="V47" s="24"/>
      <c r="W47" s="24"/>
      <c r="X47" s="24"/>
      <c r="Y47" s="25"/>
    </row>
    <row r="48" spans="7:26" x14ac:dyDescent="0.25">
      <c r="G48" s="69" t="s">
        <v>71</v>
      </c>
      <c r="H48" s="70"/>
      <c r="I48" s="70"/>
      <c r="J48" s="70"/>
      <c r="K48" s="70"/>
      <c r="L48" s="70"/>
      <c r="M48" s="70"/>
      <c r="N48" s="70"/>
      <c r="O48" s="77">
        <f>Arkusz10!A2</f>
        <v>614</v>
      </c>
      <c r="P48" s="77"/>
      <c r="Q48" s="51">
        <f>Arkusz10!A3</f>
        <v>622</v>
      </c>
      <c r="R48" s="52"/>
      <c r="U48" s="24"/>
      <c r="V48" s="24"/>
      <c r="W48" s="24"/>
      <c r="X48" s="24"/>
      <c r="Y48" s="25"/>
    </row>
    <row r="49" spans="7:26" x14ac:dyDescent="0.25">
      <c r="G49" s="73" t="s">
        <v>72</v>
      </c>
      <c r="H49" s="74"/>
      <c r="I49" s="74"/>
      <c r="J49" s="74"/>
      <c r="K49" s="74"/>
      <c r="L49" s="74"/>
      <c r="M49" s="74"/>
      <c r="N49" s="74"/>
      <c r="O49" s="78">
        <f>Arkusz10!A4</f>
        <v>85</v>
      </c>
      <c r="P49" s="78"/>
      <c r="Q49" s="79">
        <f>Arkusz10!A5</f>
        <v>114</v>
      </c>
      <c r="R49" s="80"/>
      <c r="U49" s="24"/>
      <c r="V49" s="24"/>
      <c r="W49" s="24"/>
      <c r="X49" s="24"/>
      <c r="Y49" s="25"/>
    </row>
    <row r="50" spans="7:26" x14ac:dyDescent="0.25">
      <c r="G50" s="69" t="s">
        <v>73</v>
      </c>
      <c r="H50" s="70"/>
      <c r="I50" s="70"/>
      <c r="J50" s="70"/>
      <c r="K50" s="70"/>
      <c r="L50" s="70"/>
      <c r="M50" s="70"/>
      <c r="N50" s="70"/>
      <c r="O50" s="77">
        <f>Arkusz10!A6</f>
        <v>21</v>
      </c>
      <c r="P50" s="77"/>
      <c r="Q50" s="51">
        <f>Arkusz10!A7</f>
        <v>28</v>
      </c>
      <c r="R50" s="52"/>
      <c r="U50" s="24"/>
      <c r="V50" s="24"/>
      <c r="W50" s="24"/>
      <c r="X50" s="24"/>
      <c r="Y50" s="25"/>
    </row>
    <row r="51" spans="7:26" ht="15.75" thickBot="1" x14ac:dyDescent="0.3">
      <c r="G51" s="71" t="s">
        <v>74</v>
      </c>
      <c r="H51" s="72"/>
      <c r="I51" s="72"/>
      <c r="J51" s="72"/>
      <c r="K51" s="72"/>
      <c r="L51" s="72"/>
      <c r="M51" s="72"/>
      <c r="N51" s="72"/>
      <c r="O51" s="68">
        <f>Arkusz10!A8</f>
        <v>3</v>
      </c>
      <c r="P51" s="68"/>
      <c r="Q51" s="53">
        <f>Arkusz10!A9</f>
        <v>2</v>
      </c>
      <c r="R51" s="54"/>
      <c r="U51" s="24"/>
      <c r="V51" s="24"/>
      <c r="W51" s="24"/>
      <c r="X51" s="24"/>
      <c r="Y51" s="25"/>
    </row>
    <row r="52" spans="7:26" ht="15.75" thickBot="1" x14ac:dyDescent="0.3">
      <c r="G52" s="75" t="s">
        <v>70</v>
      </c>
      <c r="H52" s="76"/>
      <c r="I52" s="76"/>
      <c r="J52" s="76"/>
      <c r="K52" s="76"/>
      <c r="L52" s="76"/>
      <c r="M52" s="76"/>
      <c r="N52" s="76"/>
      <c r="O52" s="55">
        <f>SUM(O48:O51)</f>
        <v>723</v>
      </c>
      <c r="P52" s="55"/>
      <c r="Q52" s="290">
        <f>SUM(Q48:Q51)</f>
        <v>766</v>
      </c>
      <c r="R52" s="291"/>
      <c r="U52" s="24"/>
      <c r="V52" s="24"/>
      <c r="W52" s="24"/>
      <c r="X52" s="24"/>
      <c r="Y52" s="25"/>
    </row>
    <row r="53" spans="7:26" ht="15.75" thickBot="1" x14ac:dyDescent="0.3">
      <c r="V53" s="24"/>
      <c r="W53" s="24"/>
      <c r="X53" s="24"/>
      <c r="Y53" s="25"/>
      <c r="Z53" s="24"/>
    </row>
    <row r="54" spans="7:26" ht="33" customHeight="1" x14ac:dyDescent="0.25">
      <c r="G54" s="163" t="s">
        <v>2</v>
      </c>
      <c r="H54" s="164"/>
      <c r="I54" s="164"/>
      <c r="J54" s="164"/>
      <c r="K54" s="164" t="s">
        <v>3</v>
      </c>
      <c r="L54" s="164"/>
      <c r="M54" s="237" t="str">
        <f>CONCATENATE("decyzje ",Arkusz18!C2," - ",Arkusz18!B2," r.")</f>
        <v>decyzje 01.01.2019 - 28.02.2019 r.</v>
      </c>
      <c r="N54" s="237"/>
      <c r="O54" s="237"/>
      <c r="P54" s="237"/>
      <c r="Q54" s="237"/>
      <c r="R54" s="238"/>
      <c r="V54" s="24"/>
      <c r="W54" s="24"/>
      <c r="X54" s="24"/>
      <c r="Y54" s="25"/>
      <c r="Z54" s="24"/>
    </row>
    <row r="55" spans="7:26" ht="63.75" customHeight="1" x14ac:dyDescent="0.25">
      <c r="G55" s="242"/>
      <c r="H55" s="243"/>
      <c r="I55" s="243"/>
      <c r="J55" s="243"/>
      <c r="K55" s="243"/>
      <c r="L55" s="243"/>
      <c r="M55" s="81" t="s">
        <v>23</v>
      </c>
      <c r="N55" s="81"/>
      <c r="O55" s="81" t="s">
        <v>24</v>
      </c>
      <c r="P55" s="81"/>
      <c r="Q55" s="81" t="s">
        <v>25</v>
      </c>
      <c r="R55" s="82"/>
      <c r="V55" s="24"/>
      <c r="W55" s="24"/>
      <c r="X55" s="24"/>
      <c r="Y55" s="25"/>
      <c r="Z55" s="24"/>
    </row>
    <row r="56" spans="7:26" x14ac:dyDescent="0.25">
      <c r="G56" s="212" t="s">
        <v>32</v>
      </c>
      <c r="H56" s="213"/>
      <c r="I56" s="213"/>
      <c r="J56" s="213"/>
      <c r="K56" s="168">
        <f>Arkusz11!B5</f>
        <v>40188</v>
      </c>
      <c r="L56" s="168"/>
      <c r="M56" s="93">
        <f>Arkusz11!B3</f>
        <v>20368</v>
      </c>
      <c r="N56" s="93"/>
      <c r="O56" s="93">
        <f>Arkusz11!B2</f>
        <v>4229</v>
      </c>
      <c r="P56" s="93"/>
      <c r="Q56" s="93">
        <f>Arkusz11!B4</f>
        <v>1362</v>
      </c>
      <c r="R56" s="94"/>
      <c r="V56" s="24"/>
      <c r="W56" s="24"/>
      <c r="X56" s="24"/>
      <c r="Y56" s="25"/>
      <c r="Z56" s="24"/>
    </row>
    <row r="57" spans="7:26" x14ac:dyDescent="0.25">
      <c r="G57" s="240" t="s">
        <v>33</v>
      </c>
      <c r="H57" s="241"/>
      <c r="I57" s="241"/>
      <c r="J57" s="241"/>
      <c r="K57" s="239">
        <f>Arkusz11!B13</f>
        <v>3115</v>
      </c>
      <c r="L57" s="239"/>
      <c r="M57" s="246">
        <f>Arkusz11!B11</f>
        <v>2383</v>
      </c>
      <c r="N57" s="246"/>
      <c r="O57" s="246">
        <f>Arkusz11!B10</f>
        <v>391</v>
      </c>
      <c r="P57" s="246"/>
      <c r="Q57" s="246">
        <f>Arkusz11!B12</f>
        <v>144</v>
      </c>
      <c r="R57" s="247"/>
      <c r="V57" s="24"/>
      <c r="W57" s="24"/>
      <c r="X57" s="24"/>
      <c r="Y57" s="25"/>
      <c r="Z57" s="24"/>
    </row>
    <row r="58" spans="7:26" ht="15.75" thickBot="1" x14ac:dyDescent="0.3">
      <c r="G58" s="66" t="s">
        <v>22</v>
      </c>
      <c r="H58" s="67"/>
      <c r="I58" s="67"/>
      <c r="J58" s="67"/>
      <c r="K58" s="211">
        <f>Arkusz11!B9</f>
        <v>380</v>
      </c>
      <c r="L58" s="211"/>
      <c r="M58" s="209">
        <f>Arkusz11!B7</f>
        <v>199</v>
      </c>
      <c r="N58" s="209"/>
      <c r="O58" s="209">
        <f>Arkusz11!B6</f>
        <v>116</v>
      </c>
      <c r="P58" s="209"/>
      <c r="Q58" s="209">
        <f>Arkusz11!B8</f>
        <v>70</v>
      </c>
      <c r="R58" s="210"/>
      <c r="V58" s="24"/>
      <c r="W58" s="24"/>
      <c r="X58" s="24"/>
      <c r="Y58" s="25"/>
      <c r="Z58" s="24"/>
    </row>
    <row r="59" spans="7:26" ht="15.75" thickBot="1" x14ac:dyDescent="0.3">
      <c r="G59" s="256" t="s">
        <v>70</v>
      </c>
      <c r="H59" s="257"/>
      <c r="I59" s="257"/>
      <c r="J59" s="257"/>
      <c r="K59" s="244">
        <f>SUM(K56:L58)</f>
        <v>43683</v>
      </c>
      <c r="L59" s="244"/>
      <c r="M59" s="244">
        <f t="shared" ref="M59" si="0">SUM(M56:N58)</f>
        <v>22950</v>
      </c>
      <c r="N59" s="244"/>
      <c r="O59" s="244">
        <f t="shared" ref="O59" si="1">SUM(O56:P58)</f>
        <v>4736</v>
      </c>
      <c r="P59" s="244"/>
      <c r="Q59" s="244">
        <f t="shared" ref="Q59" si="2">SUM(Q56:R58)</f>
        <v>1576</v>
      </c>
      <c r="R59" s="245"/>
      <c r="V59" s="24"/>
      <c r="W59" s="24"/>
      <c r="X59" s="24"/>
      <c r="Y59" s="25"/>
      <c r="Z59" s="24"/>
    </row>
    <row r="60" spans="7:26" x14ac:dyDescent="0.25">
      <c r="V60" s="24"/>
      <c r="W60" s="24"/>
      <c r="X60" s="24"/>
      <c r="Y60" s="25"/>
      <c r="Z60" s="24"/>
    </row>
    <row r="72" spans="7:18" ht="15.75" thickBot="1" x14ac:dyDescent="0.3"/>
    <row r="73" spans="7:18" ht="57.75" customHeight="1" x14ac:dyDescent="0.25">
      <c r="G73" s="83" t="s">
        <v>2</v>
      </c>
      <c r="H73" s="84"/>
      <c r="I73" s="84"/>
      <c r="J73" s="84"/>
      <c r="K73" s="84"/>
      <c r="L73" s="84"/>
      <c r="M73" s="84"/>
      <c r="N73" s="84"/>
      <c r="O73" s="88" t="s">
        <v>3</v>
      </c>
      <c r="P73" s="88"/>
      <c r="Q73" s="57" t="s">
        <v>75</v>
      </c>
      <c r="R73" s="58"/>
    </row>
    <row r="74" spans="7:18" x14ac:dyDescent="0.25">
      <c r="G74" s="85"/>
      <c r="H74" s="86"/>
      <c r="I74" s="86"/>
      <c r="J74" s="86"/>
      <c r="K74" s="86"/>
      <c r="L74" s="86"/>
      <c r="M74" s="86"/>
      <c r="N74" s="86"/>
      <c r="O74" s="89"/>
      <c r="P74" s="89"/>
      <c r="Q74" s="59"/>
      <c r="R74" s="60"/>
    </row>
    <row r="75" spans="7:18" x14ac:dyDescent="0.25">
      <c r="G75" s="69" t="s">
        <v>71</v>
      </c>
      <c r="H75" s="70"/>
      <c r="I75" s="70"/>
      <c r="J75" s="70"/>
      <c r="K75" s="70"/>
      <c r="L75" s="70"/>
      <c r="M75" s="70"/>
      <c r="N75" s="70"/>
      <c r="O75" s="77">
        <f>Arkusz12!A2</f>
        <v>1208</v>
      </c>
      <c r="P75" s="77"/>
      <c r="Q75" s="51">
        <f>Arkusz12!A3</f>
        <v>1272</v>
      </c>
      <c r="R75" s="52"/>
    </row>
    <row r="76" spans="7:18" x14ac:dyDescent="0.25">
      <c r="G76" s="73" t="s">
        <v>72</v>
      </c>
      <c r="H76" s="74"/>
      <c r="I76" s="74"/>
      <c r="J76" s="74"/>
      <c r="K76" s="74"/>
      <c r="L76" s="74"/>
      <c r="M76" s="74"/>
      <c r="N76" s="74"/>
      <c r="O76" s="78">
        <f>Arkusz12!A4</f>
        <v>141</v>
      </c>
      <c r="P76" s="78"/>
      <c r="Q76" s="79">
        <f>Arkusz12!A5</f>
        <v>229</v>
      </c>
      <c r="R76" s="80"/>
    </row>
    <row r="77" spans="7:18" x14ac:dyDescent="0.25">
      <c r="G77" s="69" t="s">
        <v>73</v>
      </c>
      <c r="H77" s="70"/>
      <c r="I77" s="70"/>
      <c r="J77" s="70"/>
      <c r="K77" s="70"/>
      <c r="L77" s="70"/>
      <c r="M77" s="70"/>
      <c r="N77" s="70"/>
      <c r="O77" s="77">
        <f>Arkusz12!A6</f>
        <v>46</v>
      </c>
      <c r="P77" s="77"/>
      <c r="Q77" s="51">
        <f>Arkusz12!A7</f>
        <v>58</v>
      </c>
      <c r="R77" s="52"/>
    </row>
    <row r="78" spans="7:18" ht="15.75" thickBot="1" x14ac:dyDescent="0.3">
      <c r="G78" s="71" t="s">
        <v>74</v>
      </c>
      <c r="H78" s="72"/>
      <c r="I78" s="72"/>
      <c r="J78" s="72"/>
      <c r="K78" s="72"/>
      <c r="L78" s="72"/>
      <c r="M78" s="72"/>
      <c r="N78" s="72"/>
      <c r="O78" s="68">
        <f>Arkusz12!A8</f>
        <v>3</v>
      </c>
      <c r="P78" s="68"/>
      <c r="Q78" s="53">
        <f>Arkusz12!A9</f>
        <v>3</v>
      </c>
      <c r="R78" s="54"/>
    </row>
    <row r="79" spans="7:18" ht="15.75" thickBot="1" x14ac:dyDescent="0.3">
      <c r="G79" s="75" t="s">
        <v>70</v>
      </c>
      <c r="H79" s="76"/>
      <c r="I79" s="76"/>
      <c r="J79" s="76"/>
      <c r="K79" s="76"/>
      <c r="L79" s="76"/>
      <c r="M79" s="76"/>
      <c r="N79" s="76"/>
      <c r="O79" s="55">
        <f>SUM(O75:P78)</f>
        <v>1398</v>
      </c>
      <c r="P79" s="55"/>
      <c r="Q79" s="55">
        <f>SUM(Q75:R78)</f>
        <v>1562</v>
      </c>
      <c r="R79" s="56"/>
    </row>
    <row r="81" spans="1:25" x14ac:dyDescent="0.25">
      <c r="A81" s="121" t="s">
        <v>173</v>
      </c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</row>
    <row r="82" spans="1:25" x14ac:dyDescent="0.25">
      <c r="A82" s="281"/>
      <c r="B82" s="281"/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</row>
    <row r="83" spans="1:25" x14ac:dyDescent="0.25">
      <c r="A83" s="281"/>
      <c r="B83" s="281"/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</row>
    <row r="84" spans="1:25" s="47" customFormat="1" x14ac:dyDescent="0.25">
      <c r="A84" s="281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</row>
    <row r="85" spans="1:25" s="47" customFormat="1" x14ac:dyDescent="0.25">
      <c r="A85" s="281"/>
      <c r="B85" s="281"/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</row>
    <row r="86" spans="1:25" s="47" customFormat="1" x14ac:dyDescent="0.25">
      <c r="A86" s="281"/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</row>
    <row r="87" spans="1:25" s="47" customFormat="1" x14ac:dyDescent="0.25">
      <c r="A87" s="281"/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</row>
    <row r="88" spans="1:25" s="47" customFormat="1" x14ac:dyDescent="0.25">
      <c r="A88" s="281"/>
      <c r="B88" s="281"/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</row>
    <row r="89" spans="1:25" x14ac:dyDescent="0.25">
      <c r="A89" s="281"/>
      <c r="B89" s="281"/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</row>
    <row r="90" spans="1:25" x14ac:dyDescent="0.25">
      <c r="A90" s="281"/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</row>
    <row r="91" spans="1:25" x14ac:dyDescent="0.25">
      <c r="A91" s="281"/>
      <c r="B91" s="281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</row>
    <row r="92" spans="1:25" s="47" customFormat="1" x14ac:dyDescent="0.25">
      <c r="A92" s="281"/>
      <c r="B92" s="281"/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</row>
    <row r="93" spans="1:25" s="47" customFormat="1" x14ac:dyDescent="0.25">
      <c r="A93" s="281"/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</row>
    <row r="94" spans="1:25" s="47" customFormat="1" x14ac:dyDescent="0.25">
      <c r="A94" s="281"/>
      <c r="B94" s="281"/>
      <c r="C94" s="281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</row>
    <row r="95" spans="1:25" s="47" customFormat="1" x14ac:dyDescent="0.25">
      <c r="A95" s="281"/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</row>
    <row r="96" spans="1:25" s="47" customFormat="1" x14ac:dyDescent="0.25">
      <c r="A96" s="281"/>
      <c r="B96" s="281"/>
      <c r="C96" s="281"/>
      <c r="D96" s="281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</row>
    <row r="98" spans="1:26" ht="36" customHeight="1" x14ac:dyDescent="0.25">
      <c r="A98" s="139" t="s">
        <v>140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</row>
    <row r="99" spans="1:26" x14ac:dyDescent="0.25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</row>
    <row r="100" spans="1:26" ht="15.75" thickBo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87" t="str">
        <f>CONCATENATE(Arkusz18!C2," - ",Arkusz18!B2," r.")</f>
        <v>01.01.2019 - 28.02.2019 r.</v>
      </c>
      <c r="M100" s="87"/>
      <c r="N100" s="87"/>
      <c r="O100" s="87"/>
      <c r="P100" s="87"/>
      <c r="Q100" s="87"/>
      <c r="R100" s="87"/>
      <c r="S100" s="87"/>
      <c r="T100" s="87"/>
      <c r="U100" s="87"/>
      <c r="V100" s="87"/>
    </row>
    <row r="101" spans="1:26" ht="187.5" x14ac:dyDescent="0.25">
      <c r="C101" s="214" t="s">
        <v>2</v>
      </c>
      <c r="D101" s="215"/>
      <c r="E101" s="215"/>
      <c r="F101" s="215"/>
      <c r="G101" s="215"/>
      <c r="H101" s="215"/>
      <c r="I101" s="215"/>
      <c r="J101" s="215"/>
      <c r="K101" s="215"/>
      <c r="L101" s="284" t="s">
        <v>77</v>
      </c>
      <c r="M101" s="284"/>
      <c r="N101" s="26" t="s">
        <v>11</v>
      </c>
      <c r="O101" s="26" t="s">
        <v>91</v>
      </c>
      <c r="P101" s="26" t="s">
        <v>82</v>
      </c>
      <c r="Q101" s="26" t="s">
        <v>51</v>
      </c>
      <c r="R101" s="26" t="s">
        <v>37</v>
      </c>
      <c r="S101" s="26" t="s">
        <v>4</v>
      </c>
      <c r="T101" s="26" t="s">
        <v>40</v>
      </c>
      <c r="U101" s="26" t="s">
        <v>81</v>
      </c>
      <c r="V101" s="284" t="s">
        <v>76</v>
      </c>
      <c r="W101" s="285"/>
      <c r="Y101" s="3"/>
      <c r="Z101" s="6"/>
    </row>
    <row r="102" spans="1:26" x14ac:dyDescent="0.25">
      <c r="C102" s="159" t="s">
        <v>32</v>
      </c>
      <c r="D102" s="160"/>
      <c r="E102" s="160"/>
      <c r="F102" s="160"/>
      <c r="G102" s="160"/>
      <c r="H102" s="160"/>
      <c r="I102" s="160"/>
      <c r="J102" s="160"/>
      <c r="K102" s="160"/>
      <c r="L102" s="93">
        <f>Arkusz13!C2</f>
        <v>2278</v>
      </c>
      <c r="M102" s="93"/>
      <c r="N102" s="27">
        <f>Arkusz13!C18</f>
        <v>210</v>
      </c>
      <c r="O102" s="27">
        <f>Arkusz13!C34</f>
        <v>65</v>
      </c>
      <c r="P102" s="27">
        <f>Arkusz13!C50</f>
        <v>71</v>
      </c>
      <c r="Q102" s="27">
        <f>Arkusz13!C66</f>
        <v>8</v>
      </c>
      <c r="R102" s="27">
        <f>Arkusz13!C82</f>
        <v>0</v>
      </c>
      <c r="S102" s="27">
        <f>Arkusz13!C98</f>
        <v>0</v>
      </c>
      <c r="T102" s="27">
        <f>Arkusz13!C114</f>
        <v>0</v>
      </c>
      <c r="U102" s="27">
        <f>Arkusz13!C130-SUM(N102:T102)</f>
        <v>376</v>
      </c>
      <c r="V102" s="168">
        <f t="shared" ref="V102:V116" si="3">SUM(N102:U102)</f>
        <v>730</v>
      </c>
      <c r="W102" s="169"/>
      <c r="Y102" s="3"/>
      <c r="Z102" s="6"/>
    </row>
    <row r="103" spans="1:26" x14ac:dyDescent="0.25">
      <c r="C103" s="161" t="s">
        <v>33</v>
      </c>
      <c r="D103" s="162"/>
      <c r="E103" s="162"/>
      <c r="F103" s="162"/>
      <c r="G103" s="162"/>
      <c r="H103" s="162"/>
      <c r="I103" s="162"/>
      <c r="J103" s="162"/>
      <c r="K103" s="162"/>
      <c r="L103" s="93">
        <f>Arkusz13!C3</f>
        <v>143</v>
      </c>
      <c r="M103" s="93"/>
      <c r="N103" s="27">
        <f>Arkusz13!C19</f>
        <v>20</v>
      </c>
      <c r="O103" s="27">
        <f>Arkusz13!C35</f>
        <v>17</v>
      </c>
      <c r="P103" s="27">
        <f>Arkusz13!C51</f>
        <v>3</v>
      </c>
      <c r="Q103" s="27">
        <f>Arkusz13!C67</f>
        <v>6</v>
      </c>
      <c r="R103" s="27">
        <f>Arkusz13!C83</f>
        <v>0</v>
      </c>
      <c r="S103" s="27">
        <f>Arkusz13!C99</f>
        <v>0</v>
      </c>
      <c r="T103" s="27">
        <f>Arkusz13!C115</f>
        <v>0</v>
      </c>
      <c r="U103" s="27">
        <f>Arkusz13!C131-SUM(N103:T103)</f>
        <v>8</v>
      </c>
      <c r="V103" s="168">
        <f t="shared" si="3"/>
        <v>54</v>
      </c>
      <c r="W103" s="169"/>
      <c r="Y103" s="3"/>
      <c r="Z103" s="6"/>
    </row>
    <row r="104" spans="1:26" x14ac:dyDescent="0.25">
      <c r="C104" s="159" t="s">
        <v>34</v>
      </c>
      <c r="D104" s="160"/>
      <c r="E104" s="160"/>
      <c r="F104" s="160"/>
      <c r="G104" s="160"/>
      <c r="H104" s="160"/>
      <c r="I104" s="160"/>
      <c r="J104" s="160"/>
      <c r="K104" s="160"/>
      <c r="L104" s="93">
        <f>Arkusz13!C4</f>
        <v>70</v>
      </c>
      <c r="M104" s="93"/>
      <c r="N104" s="27">
        <f>Arkusz13!C20</f>
        <v>3</v>
      </c>
      <c r="O104" s="27">
        <f>Arkusz13!C36</f>
        <v>2</v>
      </c>
      <c r="P104" s="27">
        <f>Arkusz13!C52</f>
        <v>17</v>
      </c>
      <c r="Q104" s="27">
        <f>Arkusz13!C68</f>
        <v>0</v>
      </c>
      <c r="R104" s="27">
        <f>Arkusz13!C84</f>
        <v>0</v>
      </c>
      <c r="S104" s="27">
        <f>Arkusz13!C100</f>
        <v>0</v>
      </c>
      <c r="T104" s="27">
        <f>Arkusz13!C116</f>
        <v>0</v>
      </c>
      <c r="U104" s="27">
        <f>Arkusz13!C132-SUM(N104:T104)</f>
        <v>4</v>
      </c>
      <c r="V104" s="168">
        <f t="shared" si="3"/>
        <v>26</v>
      </c>
      <c r="W104" s="169"/>
      <c r="Y104" s="3"/>
      <c r="Z104" s="6"/>
    </row>
    <row r="105" spans="1:26" x14ac:dyDescent="0.25">
      <c r="C105" s="161" t="s">
        <v>35</v>
      </c>
      <c r="D105" s="162"/>
      <c r="E105" s="162"/>
      <c r="F105" s="162"/>
      <c r="G105" s="162"/>
      <c r="H105" s="162"/>
      <c r="I105" s="162"/>
      <c r="J105" s="162"/>
      <c r="K105" s="162"/>
      <c r="L105" s="93">
        <f>Arkusz13!C5</f>
        <v>0</v>
      </c>
      <c r="M105" s="93"/>
      <c r="N105" s="27">
        <f>Arkusz13!C21</f>
        <v>0</v>
      </c>
      <c r="O105" s="27">
        <f>Arkusz13!C37</f>
        <v>0</v>
      </c>
      <c r="P105" s="27">
        <f>Arkusz13!C53</f>
        <v>0</v>
      </c>
      <c r="Q105" s="27">
        <f>Arkusz13!C69</f>
        <v>0</v>
      </c>
      <c r="R105" s="27">
        <f>Arkusz13!C85</f>
        <v>0</v>
      </c>
      <c r="S105" s="27">
        <f>Arkusz13!C101</f>
        <v>0</v>
      </c>
      <c r="T105" s="27">
        <f>Arkusz13!C117</f>
        <v>0</v>
      </c>
      <c r="U105" s="27">
        <f>Arkusz13!C133-SUM(N105:T105)</f>
        <v>0</v>
      </c>
      <c r="V105" s="168">
        <f t="shared" si="3"/>
        <v>0</v>
      </c>
      <c r="W105" s="169"/>
      <c r="Y105" s="3"/>
      <c r="Z105" s="6"/>
    </row>
    <row r="106" spans="1:26" x14ac:dyDescent="0.25">
      <c r="C106" s="159" t="s">
        <v>36</v>
      </c>
      <c r="D106" s="160"/>
      <c r="E106" s="160"/>
      <c r="F106" s="160"/>
      <c r="G106" s="160"/>
      <c r="H106" s="160"/>
      <c r="I106" s="160"/>
      <c r="J106" s="160"/>
      <c r="K106" s="160"/>
      <c r="L106" s="93">
        <f>Arkusz13!C6</f>
        <v>0</v>
      </c>
      <c r="M106" s="93"/>
      <c r="N106" s="27">
        <f>Arkusz13!C22</f>
        <v>0</v>
      </c>
      <c r="O106" s="27">
        <f>Arkusz13!C38</f>
        <v>0</v>
      </c>
      <c r="P106" s="27">
        <f>Arkusz13!C54</f>
        <v>0</v>
      </c>
      <c r="Q106" s="27">
        <f>Arkusz13!C70</f>
        <v>0</v>
      </c>
      <c r="R106" s="27">
        <f>Arkusz13!C86</f>
        <v>0</v>
      </c>
      <c r="S106" s="27">
        <f>Arkusz13!C102</f>
        <v>0</v>
      </c>
      <c r="T106" s="27">
        <f>Arkusz13!C118</f>
        <v>0</v>
      </c>
      <c r="U106" s="27">
        <f>Arkusz13!C134-SUM(N106:T106)</f>
        <v>0</v>
      </c>
      <c r="V106" s="168">
        <f t="shared" si="3"/>
        <v>0</v>
      </c>
      <c r="W106" s="169"/>
      <c r="Y106" s="3"/>
      <c r="Z106" s="6"/>
    </row>
    <row r="107" spans="1:26" x14ac:dyDescent="0.25">
      <c r="C107" s="161" t="s">
        <v>44</v>
      </c>
      <c r="D107" s="162"/>
      <c r="E107" s="162"/>
      <c r="F107" s="162"/>
      <c r="G107" s="162"/>
      <c r="H107" s="162"/>
      <c r="I107" s="162"/>
      <c r="J107" s="162"/>
      <c r="K107" s="162"/>
      <c r="L107" s="93">
        <f>Arkusz13!C7</f>
        <v>1</v>
      </c>
      <c r="M107" s="93"/>
      <c r="N107" s="27">
        <f>Arkusz13!C23</f>
        <v>0</v>
      </c>
      <c r="O107" s="27">
        <f>Arkusz13!C39</f>
        <v>0</v>
      </c>
      <c r="P107" s="27">
        <f>Arkusz13!C55</f>
        <v>0</v>
      </c>
      <c r="Q107" s="27">
        <f>Arkusz13!C71</f>
        <v>0</v>
      </c>
      <c r="R107" s="27">
        <f>Arkusz13!C87</f>
        <v>0</v>
      </c>
      <c r="S107" s="27">
        <f>Arkusz13!C103</f>
        <v>0</v>
      </c>
      <c r="T107" s="27">
        <f>Arkusz13!C119</f>
        <v>0</v>
      </c>
      <c r="U107" s="27">
        <f>Arkusz13!C135-SUM(N107:T107)</f>
        <v>0</v>
      </c>
      <c r="V107" s="168">
        <f t="shared" si="3"/>
        <v>0</v>
      </c>
      <c r="W107" s="169"/>
      <c r="Y107" s="3"/>
      <c r="Z107" s="6"/>
    </row>
    <row r="108" spans="1:26" x14ac:dyDescent="0.25">
      <c r="C108" s="159" t="s">
        <v>45</v>
      </c>
      <c r="D108" s="160"/>
      <c r="E108" s="160"/>
      <c r="F108" s="160"/>
      <c r="G108" s="160"/>
      <c r="H108" s="160"/>
      <c r="I108" s="160"/>
      <c r="J108" s="160"/>
      <c r="K108" s="160"/>
      <c r="L108" s="93">
        <f>Arkusz13!C8</f>
        <v>0</v>
      </c>
      <c r="M108" s="93"/>
      <c r="N108" s="27">
        <f>Arkusz13!C24</f>
        <v>0</v>
      </c>
      <c r="O108" s="27">
        <f>Arkusz13!C40</f>
        <v>0</v>
      </c>
      <c r="P108" s="27">
        <f>Arkusz13!C56</f>
        <v>0</v>
      </c>
      <c r="Q108" s="27">
        <f>Arkusz13!C72</f>
        <v>0</v>
      </c>
      <c r="R108" s="27">
        <f>Arkusz13!C88</f>
        <v>0</v>
      </c>
      <c r="S108" s="27">
        <f>Arkusz13!C104</f>
        <v>0</v>
      </c>
      <c r="T108" s="27">
        <f>Arkusz13!C120</f>
        <v>0</v>
      </c>
      <c r="U108" s="27">
        <f>Arkusz13!C136-SUM(N108:T108)</f>
        <v>0</v>
      </c>
      <c r="V108" s="168">
        <f t="shared" si="3"/>
        <v>0</v>
      </c>
      <c r="W108" s="169"/>
      <c r="Y108" s="3"/>
      <c r="Z108" s="6"/>
    </row>
    <row r="109" spans="1:26" x14ac:dyDescent="0.25">
      <c r="C109" s="161" t="s">
        <v>4</v>
      </c>
      <c r="D109" s="162"/>
      <c r="E109" s="162"/>
      <c r="F109" s="162"/>
      <c r="G109" s="162"/>
      <c r="H109" s="162"/>
      <c r="I109" s="162"/>
      <c r="J109" s="162"/>
      <c r="K109" s="162"/>
      <c r="L109" s="93">
        <f>Arkusz13!C9</f>
        <v>0</v>
      </c>
      <c r="M109" s="93"/>
      <c r="N109" s="27">
        <f>Arkusz13!C25</f>
        <v>0</v>
      </c>
      <c r="O109" s="27">
        <f>Arkusz13!C41</f>
        <v>0</v>
      </c>
      <c r="P109" s="27">
        <f>Arkusz13!C57</f>
        <v>0</v>
      </c>
      <c r="Q109" s="27">
        <f>Arkusz13!C73</f>
        <v>0</v>
      </c>
      <c r="R109" s="27">
        <f>Arkusz13!C89</f>
        <v>0</v>
      </c>
      <c r="S109" s="27">
        <f>Arkusz13!C105</f>
        <v>0</v>
      </c>
      <c r="T109" s="27">
        <f>Arkusz13!C121</f>
        <v>0</v>
      </c>
      <c r="U109" s="27">
        <f>Arkusz13!C137-SUM(N109:T109)</f>
        <v>0</v>
      </c>
      <c r="V109" s="168">
        <f t="shared" si="3"/>
        <v>0</v>
      </c>
      <c r="W109" s="169"/>
      <c r="Y109" s="3"/>
      <c r="Z109" s="6"/>
    </row>
    <row r="110" spans="1:26" x14ac:dyDescent="0.25">
      <c r="C110" s="159" t="s">
        <v>37</v>
      </c>
      <c r="D110" s="160"/>
      <c r="E110" s="160"/>
      <c r="F110" s="160"/>
      <c r="G110" s="160"/>
      <c r="H110" s="160"/>
      <c r="I110" s="160"/>
      <c r="J110" s="160"/>
      <c r="K110" s="160"/>
      <c r="L110" s="93">
        <f>Arkusz13!C10</f>
        <v>9</v>
      </c>
      <c r="M110" s="93"/>
      <c r="N110" s="27">
        <f>Arkusz13!C26</f>
        <v>0</v>
      </c>
      <c r="O110" s="27">
        <f>Arkusz13!C42</f>
        <v>0</v>
      </c>
      <c r="P110" s="27">
        <f>Arkusz13!C58</f>
        <v>0</v>
      </c>
      <c r="Q110" s="27">
        <f>Arkusz13!C74</f>
        <v>0</v>
      </c>
      <c r="R110" s="27">
        <f>Arkusz13!C90</f>
        <v>0</v>
      </c>
      <c r="S110" s="27">
        <f>Arkusz13!C106</f>
        <v>0</v>
      </c>
      <c r="T110" s="27">
        <f>Arkusz13!C122</f>
        <v>0</v>
      </c>
      <c r="U110" s="27">
        <f>Arkusz13!C138-SUM(N110:T110)</f>
        <v>0</v>
      </c>
      <c r="V110" s="168">
        <f t="shared" si="3"/>
        <v>0</v>
      </c>
      <c r="W110" s="169"/>
      <c r="Y110" s="3"/>
      <c r="Z110" s="6"/>
    </row>
    <row r="111" spans="1:26" x14ac:dyDescent="0.25">
      <c r="C111" s="161" t="s">
        <v>38</v>
      </c>
      <c r="D111" s="162"/>
      <c r="E111" s="162"/>
      <c r="F111" s="162"/>
      <c r="G111" s="162"/>
      <c r="H111" s="162"/>
      <c r="I111" s="162"/>
      <c r="J111" s="162"/>
      <c r="K111" s="162"/>
      <c r="L111" s="93">
        <f>Arkusz13!C11</f>
        <v>0</v>
      </c>
      <c r="M111" s="93"/>
      <c r="N111" s="27">
        <f>Arkusz13!C27</f>
        <v>0</v>
      </c>
      <c r="O111" s="27">
        <f>Arkusz13!C43</f>
        <v>0</v>
      </c>
      <c r="P111" s="27">
        <f>Arkusz13!C59</f>
        <v>0</v>
      </c>
      <c r="Q111" s="27">
        <f>Arkusz13!C75</f>
        <v>0</v>
      </c>
      <c r="R111" s="27">
        <f>Arkusz13!C91</f>
        <v>0</v>
      </c>
      <c r="S111" s="27">
        <f>Arkusz13!C107</f>
        <v>0</v>
      </c>
      <c r="T111" s="27">
        <f>Arkusz13!C123</f>
        <v>0</v>
      </c>
      <c r="U111" s="27">
        <f>Arkusz13!C139-SUM(N111:T111)</f>
        <v>0</v>
      </c>
      <c r="V111" s="168">
        <f t="shared" si="3"/>
        <v>0</v>
      </c>
      <c r="W111" s="169"/>
      <c r="Y111" s="3"/>
      <c r="Z111" s="6"/>
    </row>
    <row r="112" spans="1:26" x14ac:dyDescent="0.25">
      <c r="C112" s="159" t="s">
        <v>39</v>
      </c>
      <c r="D112" s="160"/>
      <c r="E112" s="160"/>
      <c r="F112" s="160"/>
      <c r="G112" s="160"/>
      <c r="H112" s="160"/>
      <c r="I112" s="160"/>
      <c r="J112" s="160"/>
      <c r="K112" s="160"/>
      <c r="L112" s="93">
        <f>Arkusz13!C12</f>
        <v>391</v>
      </c>
      <c r="M112" s="93"/>
      <c r="N112" s="27">
        <f>Arkusz13!C28</f>
        <v>127</v>
      </c>
      <c r="O112" s="27">
        <f>Arkusz13!C44</f>
        <v>9</v>
      </c>
      <c r="P112" s="27">
        <f>Arkusz13!C60</f>
        <v>18</v>
      </c>
      <c r="Q112" s="27">
        <f>Arkusz13!C76</f>
        <v>42</v>
      </c>
      <c r="R112" s="27">
        <f>Arkusz13!C92</f>
        <v>10</v>
      </c>
      <c r="S112" s="27">
        <f>Arkusz13!C108</f>
        <v>0</v>
      </c>
      <c r="T112" s="27">
        <f>Arkusz13!C124</f>
        <v>29</v>
      </c>
      <c r="U112" s="27">
        <f>Arkusz13!C140-SUM(N112:T112)</f>
        <v>31</v>
      </c>
      <c r="V112" s="168">
        <f t="shared" si="3"/>
        <v>266</v>
      </c>
      <c r="W112" s="169"/>
      <c r="Y112" s="3"/>
      <c r="Z112" s="6"/>
    </row>
    <row r="113" spans="1:26" x14ac:dyDescent="0.25">
      <c r="C113" s="159" t="s">
        <v>10</v>
      </c>
      <c r="D113" s="160"/>
      <c r="E113" s="160"/>
      <c r="F113" s="160"/>
      <c r="G113" s="160"/>
      <c r="H113" s="160"/>
      <c r="I113" s="160"/>
      <c r="J113" s="160"/>
      <c r="K113" s="160"/>
      <c r="L113" s="93">
        <f>Arkusz13!C14</f>
        <v>1</v>
      </c>
      <c r="M113" s="93"/>
      <c r="N113" s="27">
        <f>Arkusz13!C30</f>
        <v>0</v>
      </c>
      <c r="O113" s="27">
        <f>Arkusz13!C46</f>
        <v>0</v>
      </c>
      <c r="P113" s="27">
        <f>Arkusz13!C62</f>
        <v>0</v>
      </c>
      <c r="Q113" s="27">
        <f>Arkusz13!C78</f>
        <v>0</v>
      </c>
      <c r="R113" s="27">
        <f>Arkusz13!C94</f>
        <v>0</v>
      </c>
      <c r="S113" s="27">
        <f>Arkusz13!C110</f>
        <v>0</v>
      </c>
      <c r="T113" s="27">
        <f>Arkusz13!C126</f>
        <v>0</v>
      </c>
      <c r="U113" s="27">
        <f>Arkusz13!C142-SUM(N113:T113)</f>
        <v>0</v>
      </c>
      <c r="V113" s="168">
        <f t="shared" si="3"/>
        <v>0</v>
      </c>
      <c r="W113" s="169"/>
      <c r="Y113" s="3"/>
      <c r="Z113" s="6"/>
    </row>
    <row r="114" spans="1:26" x14ac:dyDescent="0.25">
      <c r="C114" s="161" t="s">
        <v>41</v>
      </c>
      <c r="D114" s="162"/>
      <c r="E114" s="162"/>
      <c r="F114" s="162"/>
      <c r="G114" s="162"/>
      <c r="H114" s="162"/>
      <c r="I114" s="162"/>
      <c r="J114" s="162"/>
      <c r="K114" s="162"/>
      <c r="L114" s="93">
        <f>Arkusz13!C15</f>
        <v>1</v>
      </c>
      <c r="M114" s="93"/>
      <c r="N114" s="27">
        <f>Arkusz13!C31</f>
        <v>1</v>
      </c>
      <c r="O114" s="27">
        <f>Arkusz13!C47</f>
        <v>0</v>
      </c>
      <c r="P114" s="27">
        <f>Arkusz13!C63</f>
        <v>0</v>
      </c>
      <c r="Q114" s="27">
        <f>Arkusz13!C79</f>
        <v>1</v>
      </c>
      <c r="R114" s="27">
        <f>Arkusz13!C95</f>
        <v>0</v>
      </c>
      <c r="S114" s="27">
        <f>Arkusz13!C111</f>
        <v>0</v>
      </c>
      <c r="T114" s="27">
        <f>Arkusz13!C127</f>
        <v>0</v>
      </c>
      <c r="U114" s="27">
        <f>Arkusz13!C143-SUM(N114:T114)</f>
        <v>0</v>
      </c>
      <c r="V114" s="168">
        <f t="shared" si="3"/>
        <v>2</v>
      </c>
      <c r="W114" s="169"/>
      <c r="Y114" s="3"/>
      <c r="Z114" s="6"/>
    </row>
    <row r="115" spans="1:26" x14ac:dyDescent="0.25">
      <c r="C115" s="159" t="s">
        <v>42</v>
      </c>
      <c r="D115" s="160"/>
      <c r="E115" s="160"/>
      <c r="F115" s="160"/>
      <c r="G115" s="160"/>
      <c r="H115" s="160"/>
      <c r="I115" s="160"/>
      <c r="J115" s="160"/>
      <c r="K115" s="160"/>
      <c r="L115" s="93">
        <f>Arkusz13!C16</f>
        <v>0</v>
      </c>
      <c r="M115" s="93"/>
      <c r="N115" s="27">
        <f>Arkusz13!C32</f>
        <v>0</v>
      </c>
      <c r="O115" s="27">
        <f>Arkusz13!C48</f>
        <v>0</v>
      </c>
      <c r="P115" s="27">
        <f>Arkusz13!C64</f>
        <v>0</v>
      </c>
      <c r="Q115" s="27">
        <f>Arkusz13!C80</f>
        <v>0</v>
      </c>
      <c r="R115" s="27">
        <f>Arkusz13!C96</f>
        <v>0</v>
      </c>
      <c r="S115" s="27">
        <f>Arkusz13!C112</f>
        <v>0</v>
      </c>
      <c r="T115" s="27">
        <f>Arkusz13!C128</f>
        <v>0</v>
      </c>
      <c r="U115" s="27">
        <f>Arkusz13!C144-SUM(N115:T115)</f>
        <v>0</v>
      </c>
      <c r="V115" s="168">
        <f t="shared" si="3"/>
        <v>0</v>
      </c>
      <c r="W115" s="169"/>
      <c r="Y115" s="3"/>
      <c r="Z115" s="6"/>
    </row>
    <row r="116" spans="1:26" ht="15.75" thickBot="1" x14ac:dyDescent="0.3">
      <c r="C116" s="282" t="s">
        <v>43</v>
      </c>
      <c r="D116" s="283"/>
      <c r="E116" s="283"/>
      <c r="F116" s="283"/>
      <c r="G116" s="283"/>
      <c r="H116" s="283"/>
      <c r="I116" s="283"/>
      <c r="J116" s="283"/>
      <c r="K116" s="283"/>
      <c r="L116" s="93">
        <f>Arkusz13!C17</f>
        <v>0</v>
      </c>
      <c r="M116" s="93"/>
      <c r="N116" s="27">
        <f>Arkusz13!C33</f>
        <v>0</v>
      </c>
      <c r="O116" s="27">
        <f>Arkusz13!C49</f>
        <v>0</v>
      </c>
      <c r="P116" s="27">
        <f>Arkusz13!C65</f>
        <v>0</v>
      </c>
      <c r="Q116" s="27">
        <f>Arkusz13!C81</f>
        <v>0</v>
      </c>
      <c r="R116" s="27">
        <f>Arkusz13!C97</f>
        <v>0</v>
      </c>
      <c r="S116" s="27">
        <f>Arkusz13!C113</f>
        <v>0</v>
      </c>
      <c r="T116" s="27">
        <f>Arkusz13!C129</f>
        <v>0</v>
      </c>
      <c r="U116" s="27">
        <f>Arkusz13!C145-SUM(N116:T116)</f>
        <v>0</v>
      </c>
      <c r="V116" s="168">
        <f t="shared" si="3"/>
        <v>0</v>
      </c>
      <c r="W116" s="169"/>
      <c r="Y116" s="3"/>
      <c r="Z116" s="6"/>
    </row>
    <row r="117" spans="1:26" ht="15.75" thickBot="1" x14ac:dyDescent="0.3">
      <c r="C117" s="279" t="s">
        <v>1</v>
      </c>
      <c r="D117" s="280"/>
      <c r="E117" s="280"/>
      <c r="F117" s="280"/>
      <c r="G117" s="280"/>
      <c r="H117" s="280"/>
      <c r="I117" s="280"/>
      <c r="J117" s="280"/>
      <c r="K117" s="280"/>
      <c r="L117" s="216">
        <f>SUM(L102:L116)</f>
        <v>2894</v>
      </c>
      <c r="M117" s="216"/>
      <c r="N117" s="28">
        <f t="shared" ref="N117:V117" si="4">SUM(N102:N116)</f>
        <v>361</v>
      </c>
      <c r="O117" s="28">
        <f t="shared" si="4"/>
        <v>93</v>
      </c>
      <c r="P117" s="28">
        <f t="shared" si="4"/>
        <v>109</v>
      </c>
      <c r="Q117" s="28">
        <f t="shared" si="4"/>
        <v>57</v>
      </c>
      <c r="R117" s="28">
        <f t="shared" si="4"/>
        <v>10</v>
      </c>
      <c r="S117" s="28">
        <f t="shared" si="4"/>
        <v>0</v>
      </c>
      <c r="T117" s="28">
        <f t="shared" si="4"/>
        <v>29</v>
      </c>
      <c r="U117" s="28">
        <f t="shared" si="4"/>
        <v>419</v>
      </c>
      <c r="V117" s="216">
        <f t="shared" si="4"/>
        <v>1078</v>
      </c>
      <c r="W117" s="289"/>
      <c r="Y117" s="3"/>
      <c r="Z117" s="6"/>
    </row>
    <row r="118" spans="1:26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</row>
    <row r="142" spans="4:19" ht="15.75" thickBot="1" x14ac:dyDescent="0.3"/>
    <row r="143" spans="4:19" ht="31.5" customHeight="1" x14ac:dyDescent="0.25">
      <c r="D143" s="265" t="s">
        <v>2</v>
      </c>
      <c r="E143" s="258"/>
      <c r="F143" s="258"/>
      <c r="G143" s="258"/>
      <c r="H143" s="258"/>
      <c r="I143" s="258"/>
      <c r="J143" s="258"/>
      <c r="K143" s="258"/>
      <c r="L143" s="258" t="s">
        <v>3</v>
      </c>
      <c r="M143" s="258"/>
      <c r="N143" s="136" t="s">
        <v>84</v>
      </c>
      <c r="O143" s="136"/>
      <c r="P143" s="136"/>
      <c r="Q143" s="286" t="s">
        <v>85</v>
      </c>
      <c r="R143" s="287"/>
      <c r="S143" s="288"/>
    </row>
    <row r="144" spans="4:19" ht="15.75" thickBot="1" x14ac:dyDescent="0.3">
      <c r="D144" s="263" t="s">
        <v>83</v>
      </c>
      <c r="E144" s="264"/>
      <c r="F144" s="264"/>
      <c r="G144" s="264"/>
      <c r="H144" s="264"/>
      <c r="I144" s="264"/>
      <c r="J144" s="264"/>
      <c r="K144" s="264"/>
      <c r="L144" s="262">
        <f>Arkusz14!B2</f>
        <v>1</v>
      </c>
      <c r="M144" s="262"/>
      <c r="N144" s="262">
        <f>Arkusz14!B3</f>
        <v>3</v>
      </c>
      <c r="O144" s="262"/>
      <c r="P144" s="262"/>
      <c r="Q144" s="259">
        <f>Arkusz14!B4</f>
        <v>0</v>
      </c>
      <c r="R144" s="260"/>
      <c r="S144" s="261"/>
    </row>
    <row r="145" spans="1:2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:25" x14ac:dyDescent="0.25">
      <c r="A146" s="121" t="s">
        <v>165</v>
      </c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</row>
    <row r="147" spans="1:25" x14ac:dyDescent="0.25">
      <c r="A147" s="121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</row>
    <row r="148" spans="1:25" x14ac:dyDescent="0.25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</row>
    <row r="149" spans="1:25" x14ac:dyDescent="0.25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</row>
    <row r="150" spans="1:25" x14ac:dyDescent="0.25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</row>
    <row r="151" spans="1:25" s="47" customFormat="1" x14ac:dyDescent="0.2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</row>
    <row r="152" spans="1:25" s="47" customFormat="1" x14ac:dyDescent="0.25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</row>
    <row r="153" spans="1:25" s="47" customFormat="1" x14ac:dyDescent="0.2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</row>
    <row r="154" spans="1:25" x14ac:dyDescent="0.2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</row>
    <row r="157" spans="1:25" x14ac:dyDescent="0.25">
      <c r="A157" s="10" t="s">
        <v>141</v>
      </c>
      <c r="B157" s="10"/>
      <c r="C157" s="10"/>
      <c r="D157" s="10"/>
      <c r="E157" s="10"/>
      <c r="F157" s="10"/>
    </row>
    <row r="158" spans="1:25" ht="15.75" thickBot="1" x14ac:dyDescent="0.3"/>
    <row r="159" spans="1:25" x14ac:dyDescent="0.25">
      <c r="D159" s="163" t="s">
        <v>26</v>
      </c>
      <c r="E159" s="164"/>
      <c r="F159" s="164"/>
      <c r="G159" s="164"/>
      <c r="H159" s="164" t="s">
        <v>3</v>
      </c>
      <c r="I159" s="164"/>
      <c r="J159" s="164"/>
      <c r="K159" s="164" t="s">
        <v>21</v>
      </c>
      <c r="L159" s="164"/>
      <c r="M159" s="165"/>
    </row>
    <row r="160" spans="1:25" x14ac:dyDescent="0.25">
      <c r="D160" s="166" t="s">
        <v>19</v>
      </c>
      <c r="E160" s="167"/>
      <c r="F160" s="167"/>
      <c r="G160" s="167"/>
      <c r="H160" s="168">
        <v>62671</v>
      </c>
      <c r="I160" s="168"/>
      <c r="J160" s="168"/>
      <c r="K160" s="168">
        <v>60415</v>
      </c>
      <c r="L160" s="168"/>
      <c r="M160" s="169"/>
    </row>
    <row r="161" spans="4:13" x14ac:dyDescent="0.25">
      <c r="D161" s="170" t="s">
        <v>138</v>
      </c>
      <c r="E161" s="171"/>
      <c r="F161" s="171"/>
      <c r="G161" s="171"/>
      <c r="H161" s="168">
        <v>1854</v>
      </c>
      <c r="I161" s="168"/>
      <c r="J161" s="168"/>
      <c r="K161" s="168">
        <v>1761</v>
      </c>
      <c r="L161" s="168"/>
      <c r="M161" s="169"/>
    </row>
    <row r="162" spans="4:13" ht="15.75" thickBot="1" x14ac:dyDescent="0.3">
      <c r="D162" s="275" t="s">
        <v>20</v>
      </c>
      <c r="E162" s="276"/>
      <c r="F162" s="276"/>
      <c r="G162" s="276"/>
      <c r="H162" s="168">
        <v>1981</v>
      </c>
      <c r="I162" s="168"/>
      <c r="J162" s="168"/>
      <c r="K162" s="168">
        <v>2163</v>
      </c>
      <c r="L162" s="168"/>
      <c r="M162" s="169"/>
    </row>
    <row r="163" spans="4:13" ht="15.75" thickBot="1" x14ac:dyDescent="0.3">
      <c r="D163" s="268" t="s">
        <v>1</v>
      </c>
      <c r="E163" s="269"/>
      <c r="F163" s="269"/>
      <c r="G163" s="269"/>
      <c r="H163" s="61">
        <f>SUM(H160:J162)</f>
        <v>66506</v>
      </c>
      <c r="I163" s="61"/>
      <c r="J163" s="61"/>
      <c r="K163" s="61">
        <f>SUM(K160:M162)</f>
        <v>64339</v>
      </c>
      <c r="L163" s="61"/>
      <c r="M163" s="62"/>
    </row>
    <row r="164" spans="4:13" x14ac:dyDescent="0.25">
      <c r="D164" s="31"/>
      <c r="E164" s="31"/>
      <c r="F164" s="31"/>
      <c r="G164" s="31"/>
      <c r="H164" s="32"/>
      <c r="I164" s="32"/>
      <c r="J164" s="32"/>
      <c r="K164" s="32"/>
      <c r="L164" s="32"/>
      <c r="M164" s="32"/>
    </row>
    <row r="165" spans="4:13" x14ac:dyDescent="0.25">
      <c r="D165" s="31"/>
      <c r="E165" s="31"/>
      <c r="F165" s="31"/>
      <c r="G165" s="31"/>
      <c r="H165" s="32"/>
      <c r="I165" s="32"/>
      <c r="J165" s="32"/>
      <c r="K165" s="32"/>
      <c r="L165" s="32"/>
      <c r="M165" s="32"/>
    </row>
    <row r="166" spans="4:13" x14ac:dyDescent="0.25">
      <c r="D166" s="31"/>
      <c r="E166" s="31"/>
      <c r="F166" s="31"/>
      <c r="G166" s="31"/>
      <c r="H166" s="32"/>
      <c r="I166" s="32"/>
      <c r="J166" s="32"/>
      <c r="K166" s="32"/>
      <c r="L166" s="32"/>
      <c r="M166" s="32"/>
    </row>
    <row r="167" spans="4:13" x14ac:dyDescent="0.25">
      <c r="D167" s="33"/>
      <c r="E167" s="33"/>
      <c r="F167" s="33"/>
      <c r="G167" s="33"/>
      <c r="H167" s="33"/>
      <c r="I167" s="33"/>
      <c r="J167" s="33"/>
      <c r="K167" s="33"/>
      <c r="L167" s="33"/>
      <c r="M167" s="33"/>
    </row>
    <row r="168" spans="4:13" x14ac:dyDescent="0.25">
      <c r="D168" s="33"/>
      <c r="E168" s="33"/>
      <c r="F168" s="33"/>
      <c r="G168" s="33"/>
      <c r="H168" s="33"/>
      <c r="I168" s="33"/>
      <c r="J168" s="33"/>
      <c r="K168" s="33"/>
      <c r="L168" s="33"/>
      <c r="M168" s="33"/>
    </row>
    <row r="169" spans="4:13" x14ac:dyDescent="0.25"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4:13" x14ac:dyDescent="0.25">
      <c r="D170" s="33"/>
      <c r="E170" s="33"/>
      <c r="F170" s="33"/>
      <c r="G170" s="33"/>
      <c r="H170" s="33"/>
      <c r="I170" s="33"/>
      <c r="J170" s="33"/>
      <c r="K170" s="33"/>
      <c r="L170" s="33"/>
      <c r="M170" s="33"/>
    </row>
    <row r="171" spans="4:13" x14ac:dyDescent="0.25">
      <c r="D171" s="33"/>
      <c r="E171" s="33"/>
      <c r="F171" s="33"/>
      <c r="G171" s="33"/>
      <c r="H171" s="33"/>
      <c r="I171" s="33"/>
      <c r="J171" s="33"/>
      <c r="K171" s="33"/>
      <c r="L171" s="33"/>
      <c r="M171" s="33"/>
    </row>
    <row r="172" spans="4:13" x14ac:dyDescent="0.25">
      <c r="D172" s="33"/>
      <c r="E172" s="33"/>
      <c r="F172" s="33"/>
      <c r="G172" s="33"/>
      <c r="H172" s="33"/>
      <c r="I172" s="33"/>
      <c r="J172" s="33"/>
      <c r="K172" s="33"/>
      <c r="L172" s="33"/>
      <c r="M172" s="33"/>
    </row>
    <row r="173" spans="4:13" x14ac:dyDescent="0.25">
      <c r="D173" s="33"/>
      <c r="E173" s="33"/>
      <c r="F173" s="33"/>
      <c r="G173" s="33"/>
      <c r="H173" s="33"/>
      <c r="I173" s="33"/>
      <c r="J173" s="33"/>
      <c r="K173" s="33"/>
      <c r="L173" s="33"/>
      <c r="M173" s="33"/>
    </row>
    <row r="174" spans="4:13" x14ac:dyDescent="0.25">
      <c r="D174" s="33"/>
      <c r="E174" s="33"/>
      <c r="F174" s="33"/>
      <c r="G174" s="33"/>
      <c r="H174" s="33"/>
      <c r="I174" s="33"/>
      <c r="J174" s="33"/>
      <c r="K174" s="33"/>
      <c r="L174" s="33"/>
      <c r="M174" s="33"/>
    </row>
    <row r="175" spans="4:13" x14ac:dyDescent="0.25">
      <c r="D175" s="33"/>
      <c r="E175" s="33"/>
      <c r="F175" s="33"/>
      <c r="G175" s="33"/>
      <c r="H175" s="33"/>
      <c r="I175" s="33"/>
      <c r="J175" s="33"/>
      <c r="K175" s="33"/>
      <c r="L175" s="33"/>
      <c r="M175" s="33"/>
    </row>
    <row r="176" spans="4:13" x14ac:dyDescent="0.25"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1:25" x14ac:dyDescent="0.25">
      <c r="D177" s="33"/>
      <c r="E177" s="33"/>
      <c r="F177" s="33"/>
      <c r="G177" s="33"/>
      <c r="H177" s="33"/>
      <c r="I177" s="33"/>
      <c r="J177" s="33"/>
      <c r="K177" s="33"/>
      <c r="L177" s="33"/>
      <c r="M177" s="33"/>
    </row>
    <row r="178" spans="1:25" x14ac:dyDescent="0.25"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25" x14ac:dyDescent="0.25"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2" spans="1:25" x14ac:dyDescent="0.25">
      <c r="A182" s="277" t="s">
        <v>169</v>
      </c>
      <c r="B182" s="278"/>
      <c r="C182" s="278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</row>
    <row r="183" spans="1:25" x14ac:dyDescent="0.25">
      <c r="A183" s="278"/>
      <c r="B183" s="278"/>
      <c r="C183" s="278"/>
      <c r="D183" s="278"/>
      <c r="E183" s="278"/>
      <c r="F183" s="278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</row>
    <row r="184" spans="1:25" x14ac:dyDescent="0.25">
      <c r="A184" s="278"/>
      <c r="B184" s="278"/>
      <c r="C184" s="278"/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</row>
    <row r="185" spans="1:25" x14ac:dyDescent="0.25">
      <c r="A185" s="278"/>
      <c r="B185" s="278"/>
      <c r="C185" s="278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</row>
    <row r="186" spans="1:25" x14ac:dyDescent="0.25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</row>
    <row r="189" spans="1:25" x14ac:dyDescent="0.25">
      <c r="A189" s="10" t="s">
        <v>142</v>
      </c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25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25" ht="15.75" thickBo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25" x14ac:dyDescent="0.25">
      <c r="D192" s="271" t="s">
        <v>47</v>
      </c>
      <c r="E192" s="272"/>
      <c r="F192" s="272"/>
      <c r="G192" s="101" t="str">
        <f>CONCATENATE(Arkusz18!A2," - ",Arkusz18!B2," r.")</f>
        <v>01.02.2019 - 28.02.2019 r.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2"/>
    </row>
    <row r="193" spans="1:18" ht="31.5" customHeight="1" x14ac:dyDescent="0.25">
      <c r="D193" s="273"/>
      <c r="E193" s="274"/>
      <c r="F193" s="274"/>
      <c r="G193" s="157" t="s">
        <v>63</v>
      </c>
      <c r="H193" s="157"/>
      <c r="I193" s="157"/>
      <c r="J193" s="157" t="s">
        <v>88</v>
      </c>
      <c r="K193" s="157"/>
      <c r="L193" s="157"/>
      <c r="M193" s="157" t="s">
        <v>62</v>
      </c>
      <c r="N193" s="157"/>
      <c r="O193" s="157"/>
      <c r="P193" s="157" t="s">
        <v>87</v>
      </c>
      <c r="Q193" s="157"/>
      <c r="R193" s="158"/>
    </row>
    <row r="194" spans="1:18" x14ac:dyDescent="0.25">
      <c r="D194" s="155" t="s">
        <v>86</v>
      </c>
      <c r="E194" s="156"/>
      <c r="F194" s="156"/>
      <c r="G194" s="103">
        <f>Arkusz16!A2</f>
        <v>0</v>
      </c>
      <c r="H194" s="103"/>
      <c r="I194" s="103"/>
      <c r="J194" s="103">
        <f>Arkusz16!A3</f>
        <v>0</v>
      </c>
      <c r="K194" s="103"/>
      <c r="L194" s="103"/>
      <c r="M194" s="103">
        <f>Arkusz16!A4</f>
        <v>0</v>
      </c>
      <c r="N194" s="103"/>
      <c r="O194" s="103"/>
      <c r="P194" s="103">
        <f>Arkusz16!A5</f>
        <v>0</v>
      </c>
      <c r="Q194" s="103"/>
      <c r="R194" s="103"/>
    </row>
    <row r="195" spans="1:18" x14ac:dyDescent="0.25">
      <c r="D195" s="151" t="s">
        <v>49</v>
      </c>
      <c r="E195" s="152"/>
      <c r="F195" s="152"/>
      <c r="G195" s="104">
        <f>Arkusz16!A6</f>
        <v>1439</v>
      </c>
      <c r="H195" s="104"/>
      <c r="I195" s="104"/>
      <c r="J195" s="105">
        <f>Arkusz16!A7</f>
        <v>12</v>
      </c>
      <c r="K195" s="106"/>
      <c r="L195" s="107"/>
      <c r="M195" s="105">
        <f>Arkusz16!A8</f>
        <v>21</v>
      </c>
      <c r="N195" s="106"/>
      <c r="O195" s="107"/>
      <c r="P195" s="105">
        <f>Arkusz16!A9</f>
        <v>1</v>
      </c>
      <c r="Q195" s="106"/>
      <c r="R195" s="107"/>
    </row>
    <row r="196" spans="1:18" ht="15.75" thickBot="1" x14ac:dyDescent="0.3">
      <c r="D196" s="266" t="s">
        <v>50</v>
      </c>
      <c r="E196" s="267"/>
      <c r="F196" s="267"/>
      <c r="G196" s="149">
        <f>Arkusz16!A10</f>
        <v>569</v>
      </c>
      <c r="H196" s="149"/>
      <c r="I196" s="149"/>
      <c r="J196" s="149">
        <f>Arkusz16!A11</f>
        <v>2</v>
      </c>
      <c r="K196" s="149"/>
      <c r="L196" s="149"/>
      <c r="M196" s="149">
        <f>Arkusz16!A12</f>
        <v>25</v>
      </c>
      <c r="N196" s="149"/>
      <c r="O196" s="149"/>
      <c r="P196" s="149">
        <f>Arkusz16!A13</f>
        <v>0</v>
      </c>
      <c r="Q196" s="149"/>
      <c r="R196" s="149"/>
    </row>
    <row r="197" spans="1:18" ht="15.75" thickBot="1" x14ac:dyDescent="0.3">
      <c r="D197" s="153" t="s">
        <v>48</v>
      </c>
      <c r="E197" s="154"/>
      <c r="F197" s="154"/>
      <c r="G197" s="100">
        <f>SUM(G194:I196)</f>
        <v>2008</v>
      </c>
      <c r="H197" s="100"/>
      <c r="I197" s="100"/>
      <c r="J197" s="100">
        <f t="shared" ref="J197" si="5">SUM(J194:L196)</f>
        <v>14</v>
      </c>
      <c r="K197" s="100"/>
      <c r="L197" s="100"/>
      <c r="M197" s="100">
        <f t="shared" ref="M197" si="6">SUM(M194:O196)</f>
        <v>46</v>
      </c>
      <c r="N197" s="100"/>
      <c r="O197" s="100"/>
      <c r="P197" s="100">
        <f t="shared" ref="P197" si="7">SUM(P194:R196)</f>
        <v>1</v>
      </c>
      <c r="Q197" s="100"/>
      <c r="R197" s="150"/>
    </row>
    <row r="198" spans="1:18" x14ac:dyDescent="0.25">
      <c r="A198" s="34"/>
      <c r="B198" s="34"/>
      <c r="C198" s="34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</row>
    <row r="200" spans="1:18" ht="15.75" thickBot="1" x14ac:dyDescent="0.3"/>
    <row r="201" spans="1:18" x14ac:dyDescent="0.25">
      <c r="D201" s="271" t="s">
        <v>47</v>
      </c>
      <c r="E201" s="272"/>
      <c r="F201" s="272"/>
      <c r="G201" s="101" t="str">
        <f>CONCATENATE(Arkusz18!C2," - ",Arkusz18!B2," r.")</f>
        <v>01.01.2019 - 28.02.2019 r.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2"/>
    </row>
    <row r="202" spans="1:18" ht="32.25" customHeight="1" x14ac:dyDescent="0.25">
      <c r="D202" s="273"/>
      <c r="E202" s="274"/>
      <c r="F202" s="274"/>
      <c r="G202" s="157" t="s">
        <v>63</v>
      </c>
      <c r="H202" s="157"/>
      <c r="I202" s="157"/>
      <c r="J202" s="157" t="s">
        <v>88</v>
      </c>
      <c r="K202" s="157"/>
      <c r="L202" s="157"/>
      <c r="M202" s="157" t="s">
        <v>62</v>
      </c>
      <c r="N202" s="157"/>
      <c r="O202" s="157"/>
      <c r="P202" s="157" t="s">
        <v>87</v>
      </c>
      <c r="Q202" s="157"/>
      <c r="R202" s="158"/>
    </row>
    <row r="203" spans="1:18" x14ac:dyDescent="0.25">
      <c r="D203" s="155" t="s">
        <v>86</v>
      </c>
      <c r="E203" s="156"/>
      <c r="F203" s="156"/>
      <c r="G203" s="103">
        <f>Arkusz17!A2</f>
        <v>0</v>
      </c>
      <c r="H203" s="103"/>
      <c r="I203" s="103"/>
      <c r="J203" s="103">
        <f>Arkusz17!A3</f>
        <v>0</v>
      </c>
      <c r="K203" s="103"/>
      <c r="L203" s="103"/>
      <c r="M203" s="103">
        <f>Arkusz17!A4</f>
        <v>0</v>
      </c>
      <c r="N203" s="103"/>
      <c r="O203" s="103"/>
      <c r="P203" s="103">
        <f>Arkusz17!A5</f>
        <v>0</v>
      </c>
      <c r="Q203" s="103"/>
      <c r="R203" s="103"/>
    </row>
    <row r="204" spans="1:18" x14ac:dyDescent="0.25">
      <c r="D204" s="151" t="s">
        <v>49</v>
      </c>
      <c r="E204" s="152"/>
      <c r="F204" s="152"/>
      <c r="G204" s="104">
        <f>Arkusz17!A6</f>
        <v>2431</v>
      </c>
      <c r="H204" s="104"/>
      <c r="I204" s="104"/>
      <c r="J204" s="104">
        <f>Arkusz17!A7</f>
        <v>29</v>
      </c>
      <c r="K204" s="104"/>
      <c r="L204" s="104"/>
      <c r="M204" s="104">
        <f>Arkusz17!A8</f>
        <v>44</v>
      </c>
      <c r="N204" s="104"/>
      <c r="O204" s="104"/>
      <c r="P204" s="104">
        <f>Arkusz17!A9</f>
        <v>2</v>
      </c>
      <c r="Q204" s="104"/>
      <c r="R204" s="104"/>
    </row>
    <row r="205" spans="1:18" ht="15.75" thickBot="1" x14ac:dyDescent="0.3">
      <c r="D205" s="266" t="s">
        <v>50</v>
      </c>
      <c r="E205" s="267"/>
      <c r="F205" s="267"/>
      <c r="G205" s="149">
        <f>Arkusz17!A10</f>
        <v>1006</v>
      </c>
      <c r="H205" s="149"/>
      <c r="I205" s="149"/>
      <c r="J205" s="149">
        <f>Arkusz17!A11</f>
        <v>4</v>
      </c>
      <c r="K205" s="149"/>
      <c r="L205" s="149"/>
      <c r="M205" s="149">
        <f>Arkusz17!A12</f>
        <v>46</v>
      </c>
      <c r="N205" s="149"/>
      <c r="O205" s="149"/>
      <c r="P205" s="149">
        <f>Arkusz17!A13</f>
        <v>6</v>
      </c>
      <c r="Q205" s="149"/>
      <c r="R205" s="149"/>
    </row>
    <row r="206" spans="1:18" ht="15.75" thickBot="1" x14ac:dyDescent="0.3">
      <c r="D206" s="153" t="s">
        <v>48</v>
      </c>
      <c r="E206" s="154"/>
      <c r="F206" s="154"/>
      <c r="G206" s="100">
        <f>SUM(G203:I205)</f>
        <v>3437</v>
      </c>
      <c r="H206" s="100"/>
      <c r="I206" s="100"/>
      <c r="J206" s="100">
        <f t="shared" ref="J206" si="8">SUM(J203:L205)</f>
        <v>33</v>
      </c>
      <c r="K206" s="100"/>
      <c r="L206" s="100"/>
      <c r="M206" s="100">
        <f t="shared" ref="M206" si="9">SUM(M203:O205)</f>
        <v>90</v>
      </c>
      <c r="N206" s="100"/>
      <c r="O206" s="100"/>
      <c r="P206" s="100">
        <f t="shared" ref="P206" si="10">SUM(P203:R205)</f>
        <v>8</v>
      </c>
      <c r="Q206" s="100"/>
      <c r="R206" s="150"/>
    </row>
    <row r="209" spans="1:25" x14ac:dyDescent="0.25">
      <c r="A209" s="121" t="s">
        <v>170</v>
      </c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</row>
    <row r="210" spans="1:25" x14ac:dyDescent="0.2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</row>
    <row r="211" spans="1:25" x14ac:dyDescent="0.2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</row>
    <row r="212" spans="1:25" x14ac:dyDescent="0.2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</row>
    <row r="215" spans="1:25" s="48" customFormat="1" x14ac:dyDescent="0.25">
      <c r="Y215" s="6"/>
    </row>
    <row r="216" spans="1:25" s="48" customFormat="1" x14ac:dyDescent="0.25">
      <c r="Y216" s="6"/>
    </row>
    <row r="217" spans="1:25" s="48" customFormat="1" x14ac:dyDescent="0.25">
      <c r="Y217" s="6"/>
    </row>
    <row r="218" spans="1:25" s="48" customFormat="1" x14ac:dyDescent="0.25">
      <c r="Y218" s="6"/>
    </row>
    <row r="219" spans="1:25" s="48" customFormat="1" x14ac:dyDescent="0.25">
      <c r="Y219" s="6"/>
    </row>
    <row r="220" spans="1:25" s="48" customFormat="1" x14ac:dyDescent="0.25">
      <c r="Y220" s="6"/>
    </row>
    <row r="221" spans="1:25" s="48" customFormat="1" x14ac:dyDescent="0.25">
      <c r="Y221" s="6"/>
    </row>
    <row r="222" spans="1:25" s="48" customFormat="1" x14ac:dyDescent="0.25">
      <c r="Y222" s="6"/>
    </row>
    <row r="223" spans="1:25" ht="18.75" x14ac:dyDescent="0.25">
      <c r="A223" s="8" t="s">
        <v>65</v>
      </c>
      <c r="F223" s="9"/>
    </row>
    <row r="224" spans="1:25" x14ac:dyDescent="0.25">
      <c r="F224" s="9"/>
    </row>
    <row r="225" spans="1:22" x14ac:dyDescent="0.25">
      <c r="A225" s="233" t="s">
        <v>143</v>
      </c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</row>
    <row r="226" spans="1:22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2" ht="15.75" thickBo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2" x14ac:dyDescent="0.25">
      <c r="C228" s="172" t="s">
        <v>0</v>
      </c>
      <c r="D228" s="173"/>
      <c r="E228" s="173"/>
      <c r="F228" s="173"/>
      <c r="G228" s="146" t="str">
        <f>CONCATENATE(Arkusz18!A2," - ",Arkusz18!B2," r.")</f>
        <v>01.02.2019 - 28.02.2019 r.</v>
      </c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8"/>
    </row>
    <row r="229" spans="1:22" x14ac:dyDescent="0.25">
      <c r="C229" s="174"/>
      <c r="D229" s="127"/>
      <c r="E229" s="127"/>
      <c r="F229" s="127"/>
      <c r="G229" s="108" t="s">
        <v>29</v>
      </c>
      <c r="H229" s="112"/>
      <c r="I229" s="112"/>
      <c r="J229" s="145"/>
      <c r="K229" s="108" t="s">
        <v>30</v>
      </c>
      <c r="L229" s="112"/>
      <c r="M229" s="112"/>
      <c r="N229" s="145"/>
      <c r="O229" s="108" t="s">
        <v>100</v>
      </c>
      <c r="P229" s="112"/>
      <c r="Q229" s="112"/>
      <c r="R229" s="145"/>
      <c r="S229" s="108" t="s">
        <v>53</v>
      </c>
      <c r="T229" s="112"/>
      <c r="U229" s="112"/>
      <c r="V229" s="109"/>
    </row>
    <row r="230" spans="1:22" x14ac:dyDescent="0.25">
      <c r="C230" s="174"/>
      <c r="D230" s="127"/>
      <c r="E230" s="127"/>
      <c r="F230" s="127"/>
      <c r="G230" s="110" t="s">
        <v>28</v>
      </c>
      <c r="H230" s="111"/>
      <c r="I230" s="108" t="s">
        <v>9</v>
      </c>
      <c r="J230" s="145"/>
      <c r="K230" s="110" t="s">
        <v>31</v>
      </c>
      <c r="L230" s="111"/>
      <c r="M230" s="108" t="s">
        <v>9</v>
      </c>
      <c r="N230" s="145"/>
      <c r="O230" s="110" t="s">
        <v>28</v>
      </c>
      <c r="P230" s="111"/>
      <c r="Q230" s="108" t="s">
        <v>9</v>
      </c>
      <c r="R230" s="145"/>
      <c r="S230" s="110" t="s">
        <v>28</v>
      </c>
      <c r="T230" s="111"/>
      <c r="U230" s="108" t="s">
        <v>9</v>
      </c>
      <c r="V230" s="109"/>
    </row>
    <row r="231" spans="1:22" x14ac:dyDescent="0.25">
      <c r="C231" s="130" t="str">
        <f>Arkusz2!B2</f>
        <v>ROSJA</v>
      </c>
      <c r="D231" s="131"/>
      <c r="E231" s="131"/>
      <c r="F231" s="131"/>
      <c r="G231" s="113">
        <f>Arkusz2!F2</f>
        <v>19</v>
      </c>
      <c r="H231" s="115"/>
      <c r="I231" s="113">
        <f>Arkusz2!F8</f>
        <v>72</v>
      </c>
      <c r="J231" s="115"/>
      <c r="K231" s="113">
        <f>SUM(Arkusz2!F14,-G231)</f>
        <v>27</v>
      </c>
      <c r="L231" s="115"/>
      <c r="M231" s="113">
        <f>SUM(Arkusz2!F20,-I231)</f>
        <v>78</v>
      </c>
      <c r="N231" s="115"/>
      <c r="O231" s="113">
        <f>Arkusz2!F26</f>
        <v>11</v>
      </c>
      <c r="P231" s="115"/>
      <c r="Q231" s="113">
        <f>Arkusz2!F32</f>
        <v>43</v>
      </c>
      <c r="R231" s="115"/>
      <c r="S231" s="113">
        <f>SUM(Arkusz2!F14,O231)</f>
        <v>57</v>
      </c>
      <c r="T231" s="115"/>
      <c r="U231" s="113">
        <f>SUM(Arkusz2!F20,Q231)</f>
        <v>193</v>
      </c>
      <c r="V231" s="114"/>
    </row>
    <row r="232" spans="1:22" x14ac:dyDescent="0.25">
      <c r="C232" s="69" t="str">
        <f>Arkusz2!B3</f>
        <v>UKRAINA</v>
      </c>
      <c r="D232" s="70"/>
      <c r="E232" s="70"/>
      <c r="F232" s="70"/>
      <c r="G232" s="125">
        <f>Arkusz2!F3</f>
        <v>13</v>
      </c>
      <c r="H232" s="126"/>
      <c r="I232" s="125">
        <f>Arkusz2!F9</f>
        <v>13</v>
      </c>
      <c r="J232" s="126"/>
      <c r="K232" s="125">
        <f>SUM(Arkusz2!F15,-G232)</f>
        <v>10</v>
      </c>
      <c r="L232" s="126"/>
      <c r="M232" s="125">
        <f>SUM(Arkusz2!F21,-I232)</f>
        <v>16</v>
      </c>
      <c r="N232" s="126"/>
      <c r="O232" s="125">
        <f>Arkusz2!F27</f>
        <v>1</v>
      </c>
      <c r="P232" s="126"/>
      <c r="Q232" s="125">
        <f>Arkusz2!F33</f>
        <v>1</v>
      </c>
      <c r="R232" s="126"/>
      <c r="S232" s="125">
        <f>SUM(Arkusz2!F15,O232)</f>
        <v>24</v>
      </c>
      <c r="T232" s="126"/>
      <c r="U232" s="125">
        <f>SUM(Arkusz2!F21,Q232)</f>
        <v>30</v>
      </c>
      <c r="V232" s="132"/>
    </row>
    <row r="233" spans="1:22" x14ac:dyDescent="0.25">
      <c r="C233" s="130" t="str">
        <f>Arkusz2!B4</f>
        <v>TADŻYKISTAN</v>
      </c>
      <c r="D233" s="131"/>
      <c r="E233" s="131"/>
      <c r="F233" s="131"/>
      <c r="G233" s="113">
        <f>Arkusz2!F4</f>
        <v>2</v>
      </c>
      <c r="H233" s="115"/>
      <c r="I233" s="113">
        <f>Arkusz2!F10</f>
        <v>6</v>
      </c>
      <c r="J233" s="115"/>
      <c r="K233" s="113">
        <f>SUM(Arkusz2!F16,-G233)</f>
        <v>2</v>
      </c>
      <c r="L233" s="115"/>
      <c r="M233" s="113">
        <f>SUM(Arkusz2!F22,-I233)</f>
        <v>11</v>
      </c>
      <c r="N233" s="115"/>
      <c r="O233" s="113">
        <f>Arkusz2!F28</f>
        <v>0</v>
      </c>
      <c r="P233" s="115"/>
      <c r="Q233" s="113">
        <f>Arkusz2!F34</f>
        <v>0</v>
      </c>
      <c r="R233" s="115"/>
      <c r="S233" s="113">
        <f>SUM(Arkusz2!F16,O233)</f>
        <v>4</v>
      </c>
      <c r="T233" s="115"/>
      <c r="U233" s="113">
        <f>SUM(Arkusz2!F22,Q233)</f>
        <v>17</v>
      </c>
      <c r="V233" s="114"/>
    </row>
    <row r="234" spans="1:22" x14ac:dyDescent="0.25">
      <c r="C234" s="69" t="str">
        <f>Arkusz2!B5</f>
        <v>AFGANISTAN</v>
      </c>
      <c r="D234" s="70"/>
      <c r="E234" s="70"/>
      <c r="F234" s="70"/>
      <c r="G234" s="125">
        <f>Arkusz2!F5</f>
        <v>9</v>
      </c>
      <c r="H234" s="126"/>
      <c r="I234" s="125">
        <f>Arkusz2!F11</f>
        <v>9</v>
      </c>
      <c r="J234" s="126"/>
      <c r="K234" s="125">
        <f>SUM(Arkusz2!F17,-G234)</f>
        <v>1</v>
      </c>
      <c r="L234" s="126"/>
      <c r="M234" s="125">
        <f>SUM(Arkusz2!F23,-I234)</f>
        <v>1</v>
      </c>
      <c r="N234" s="126"/>
      <c r="O234" s="125">
        <f>Arkusz2!F29</f>
        <v>0</v>
      </c>
      <c r="P234" s="126"/>
      <c r="Q234" s="125">
        <f>Arkusz2!F35</f>
        <v>0</v>
      </c>
      <c r="R234" s="126"/>
      <c r="S234" s="125">
        <f>SUM(Arkusz2!F17,O234)</f>
        <v>10</v>
      </c>
      <c r="T234" s="126"/>
      <c r="U234" s="125">
        <f>SUM(Arkusz2!F23,Q234)</f>
        <v>10</v>
      </c>
      <c r="V234" s="132"/>
    </row>
    <row r="235" spans="1:22" x14ac:dyDescent="0.25">
      <c r="C235" s="130" t="str">
        <f>Arkusz2!B6</f>
        <v>ARMENIA</v>
      </c>
      <c r="D235" s="131"/>
      <c r="E235" s="131"/>
      <c r="F235" s="131"/>
      <c r="G235" s="113">
        <f>Arkusz2!F6</f>
        <v>3</v>
      </c>
      <c r="H235" s="115"/>
      <c r="I235" s="113">
        <f>Arkusz2!F12</f>
        <v>6</v>
      </c>
      <c r="J235" s="115"/>
      <c r="K235" s="113">
        <f>SUM(Arkusz2!F18,-G235)</f>
        <v>1</v>
      </c>
      <c r="L235" s="115"/>
      <c r="M235" s="113">
        <f>SUM(Arkusz2!F24,-I235)</f>
        <v>1</v>
      </c>
      <c r="N235" s="115"/>
      <c r="O235" s="113">
        <f>Arkusz2!F30</f>
        <v>0</v>
      </c>
      <c r="P235" s="115"/>
      <c r="Q235" s="113">
        <f>Arkusz2!F36</f>
        <v>0</v>
      </c>
      <c r="R235" s="115"/>
      <c r="S235" s="113">
        <f>SUM(Arkusz2!F18,O235)</f>
        <v>4</v>
      </c>
      <c r="T235" s="115"/>
      <c r="U235" s="113">
        <f>SUM(Arkusz2!F24,Q235)</f>
        <v>7</v>
      </c>
      <c r="V235" s="114"/>
    </row>
    <row r="236" spans="1:22" ht="15.75" thickBot="1" x14ac:dyDescent="0.3">
      <c r="C236" s="191" t="str">
        <f>Arkusz2!B7</f>
        <v>Pozostałe</v>
      </c>
      <c r="D236" s="192"/>
      <c r="E236" s="192"/>
      <c r="F236" s="192"/>
      <c r="G236" s="98">
        <f>Arkusz2!F7</f>
        <v>27</v>
      </c>
      <c r="H236" s="99"/>
      <c r="I236" s="98">
        <f>Arkusz2!F13</f>
        <v>30</v>
      </c>
      <c r="J236" s="99"/>
      <c r="K236" s="98">
        <f>SUM(Arkusz2!F19,-G236)</f>
        <v>10</v>
      </c>
      <c r="L236" s="99"/>
      <c r="M236" s="98">
        <f>SUM(Arkusz2!F25,-I236)</f>
        <v>11</v>
      </c>
      <c r="N236" s="99"/>
      <c r="O236" s="98">
        <f>Arkusz2!F31</f>
        <v>2</v>
      </c>
      <c r="P236" s="99"/>
      <c r="Q236" s="98">
        <f>Arkusz2!F37</f>
        <v>3</v>
      </c>
      <c r="R236" s="99"/>
      <c r="S236" s="98">
        <f>SUM(Arkusz2!F19,O236)</f>
        <v>39</v>
      </c>
      <c r="T236" s="99"/>
      <c r="U236" s="98">
        <f>SUM(Arkusz2!F25,Q236)</f>
        <v>44</v>
      </c>
      <c r="V236" s="117"/>
    </row>
    <row r="237" spans="1:22" ht="15.75" thickBot="1" x14ac:dyDescent="0.3">
      <c r="C237" s="217" t="s">
        <v>1</v>
      </c>
      <c r="D237" s="218"/>
      <c r="E237" s="218"/>
      <c r="F237" s="218"/>
      <c r="G237" s="189">
        <f>SUM(G231:G236)</f>
        <v>73</v>
      </c>
      <c r="H237" s="190"/>
      <c r="I237" s="189">
        <f>SUM(I231:I236)</f>
        <v>136</v>
      </c>
      <c r="J237" s="190"/>
      <c r="K237" s="189">
        <f>SUM(K231:K236)</f>
        <v>51</v>
      </c>
      <c r="L237" s="190"/>
      <c r="M237" s="189">
        <f>SUM(M231:M236)</f>
        <v>118</v>
      </c>
      <c r="N237" s="190"/>
      <c r="O237" s="189">
        <f>SUM(O231:O236)</f>
        <v>14</v>
      </c>
      <c r="P237" s="190"/>
      <c r="Q237" s="189">
        <f>SUM(Q231:Q236)</f>
        <v>47</v>
      </c>
      <c r="R237" s="190"/>
      <c r="S237" s="189">
        <f>SUM(S231:S236)</f>
        <v>138</v>
      </c>
      <c r="T237" s="190"/>
      <c r="U237" s="189">
        <f>SUM(U231:U236)</f>
        <v>301</v>
      </c>
      <c r="V237" s="228"/>
    </row>
    <row r="241" spans="1:19" x14ac:dyDescent="0.25">
      <c r="M241" s="11"/>
      <c r="N241" s="11"/>
      <c r="O241" s="11"/>
      <c r="P241" s="11"/>
      <c r="Q241" s="11"/>
      <c r="R241" s="11"/>
      <c r="S241" s="11"/>
    </row>
    <row r="242" spans="1:19" x14ac:dyDescent="0.25">
      <c r="M242" s="11"/>
      <c r="N242" s="11"/>
      <c r="O242" s="11"/>
      <c r="P242" s="11"/>
      <c r="Q242" s="11"/>
      <c r="R242" s="11"/>
      <c r="S242" s="11"/>
    </row>
    <row r="243" spans="1:19" x14ac:dyDescent="0.25">
      <c r="M243" s="11"/>
      <c r="N243" s="11"/>
      <c r="O243" s="11"/>
      <c r="P243" s="11"/>
      <c r="Q243" s="11"/>
      <c r="R243" s="11"/>
      <c r="S243" s="11"/>
    </row>
    <row r="244" spans="1:19" x14ac:dyDescent="0.25">
      <c r="M244" s="11"/>
      <c r="N244" s="11"/>
      <c r="O244" s="11"/>
      <c r="P244" s="11"/>
      <c r="Q244" s="11"/>
      <c r="R244" s="11"/>
      <c r="S244" s="11"/>
    </row>
    <row r="245" spans="1:19" x14ac:dyDescent="0.25">
      <c r="M245" s="11"/>
      <c r="N245" s="11"/>
      <c r="O245" s="11"/>
      <c r="P245" s="11"/>
      <c r="Q245" s="11"/>
      <c r="R245" s="11"/>
      <c r="S245" s="11"/>
    </row>
    <row r="246" spans="1:19" x14ac:dyDescent="0.25">
      <c r="M246" s="11"/>
      <c r="N246" s="11"/>
      <c r="O246" s="11"/>
      <c r="P246" s="11"/>
      <c r="Q246" s="11"/>
      <c r="R246" s="11"/>
      <c r="S246" s="11"/>
    </row>
    <row r="247" spans="1:19" x14ac:dyDescent="0.25">
      <c r="M247" s="11"/>
      <c r="N247" s="11"/>
      <c r="O247" s="11"/>
      <c r="P247" s="11"/>
      <c r="Q247" s="11"/>
      <c r="R247" s="11"/>
      <c r="S247" s="11"/>
    </row>
    <row r="248" spans="1:19" x14ac:dyDescent="0.25">
      <c r="M248" s="11"/>
      <c r="N248" s="11"/>
      <c r="O248" s="11"/>
      <c r="P248" s="11"/>
      <c r="Q248" s="11"/>
      <c r="R248" s="11"/>
      <c r="S248" s="11"/>
    </row>
    <row r="249" spans="1:19" x14ac:dyDescent="0.25">
      <c r="D249" s="188"/>
      <c r="E249" s="188"/>
    </row>
    <row r="253" spans="1:19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</row>
    <row r="259" spans="1:26" ht="15.75" thickBot="1" x14ac:dyDescent="0.3"/>
    <row r="260" spans="1:26" x14ac:dyDescent="0.25">
      <c r="C260" s="172" t="s">
        <v>0</v>
      </c>
      <c r="D260" s="173"/>
      <c r="E260" s="173"/>
      <c r="F260" s="173"/>
      <c r="G260" s="202" t="str">
        <f>CONCATENATE(Arkusz18!C2," - ",Arkusz18!B2," r.")</f>
        <v>01.01.2019 - 28.02.2019 r.</v>
      </c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3"/>
    </row>
    <row r="261" spans="1:26" x14ac:dyDescent="0.25">
      <c r="C261" s="174"/>
      <c r="D261" s="127"/>
      <c r="E261" s="127"/>
      <c r="F261" s="127"/>
      <c r="G261" s="127" t="s">
        <v>29</v>
      </c>
      <c r="H261" s="127"/>
      <c r="I261" s="127"/>
      <c r="J261" s="127"/>
      <c r="K261" s="127" t="s">
        <v>30</v>
      </c>
      <c r="L261" s="127"/>
      <c r="M261" s="127"/>
      <c r="N261" s="127"/>
      <c r="O261" s="127" t="s">
        <v>134</v>
      </c>
      <c r="P261" s="127"/>
      <c r="Q261" s="127"/>
      <c r="R261" s="127"/>
      <c r="S261" s="127" t="s">
        <v>53</v>
      </c>
      <c r="T261" s="127"/>
      <c r="U261" s="127"/>
      <c r="V261" s="128"/>
    </row>
    <row r="262" spans="1:26" x14ac:dyDescent="0.25">
      <c r="C262" s="174"/>
      <c r="D262" s="127"/>
      <c r="E262" s="127"/>
      <c r="F262" s="127"/>
      <c r="G262" s="129" t="s">
        <v>28</v>
      </c>
      <c r="H262" s="129"/>
      <c r="I262" s="127" t="s">
        <v>9</v>
      </c>
      <c r="J262" s="127"/>
      <c r="K262" s="129" t="s">
        <v>31</v>
      </c>
      <c r="L262" s="129"/>
      <c r="M262" s="127" t="s">
        <v>9</v>
      </c>
      <c r="N262" s="127"/>
      <c r="O262" s="129" t="s">
        <v>28</v>
      </c>
      <c r="P262" s="129"/>
      <c r="Q262" s="127" t="s">
        <v>9</v>
      </c>
      <c r="R262" s="127"/>
      <c r="S262" s="129" t="s">
        <v>28</v>
      </c>
      <c r="T262" s="129"/>
      <c r="U262" s="127" t="s">
        <v>9</v>
      </c>
      <c r="V262" s="128"/>
    </row>
    <row r="263" spans="1:26" x14ac:dyDescent="0.25">
      <c r="C263" s="130" t="str">
        <f>Arkusz3!B2</f>
        <v>ROSJA</v>
      </c>
      <c r="D263" s="131"/>
      <c r="E263" s="131"/>
      <c r="F263" s="131"/>
      <c r="G263" s="122">
        <f>Arkusz3!F2</f>
        <v>52</v>
      </c>
      <c r="H263" s="122"/>
      <c r="I263" s="122">
        <f>Arkusz3!F8</f>
        <v>169</v>
      </c>
      <c r="J263" s="122"/>
      <c r="K263" s="122">
        <f>SUM(Arkusz3!F14,-G263)</f>
        <v>48</v>
      </c>
      <c r="L263" s="122"/>
      <c r="M263" s="122">
        <f>SUM(Arkusz3!F20,-I263)</f>
        <v>134</v>
      </c>
      <c r="N263" s="122"/>
      <c r="O263" s="122">
        <f>Arkusz3!F26</f>
        <v>15</v>
      </c>
      <c r="P263" s="122"/>
      <c r="Q263" s="122">
        <f>Arkusz3!F32</f>
        <v>50</v>
      </c>
      <c r="R263" s="122"/>
      <c r="S263" s="122">
        <f>SUM(Arkusz3!F14,O263)</f>
        <v>115</v>
      </c>
      <c r="T263" s="122"/>
      <c r="U263" s="122">
        <f>SUM(Arkusz3!F20,Q263)</f>
        <v>353</v>
      </c>
      <c r="V263" s="123"/>
    </row>
    <row r="264" spans="1:26" x14ac:dyDescent="0.25">
      <c r="C264" s="69" t="str">
        <f>Arkusz3!B3</f>
        <v>UKRAINA</v>
      </c>
      <c r="D264" s="70"/>
      <c r="E264" s="70"/>
      <c r="F264" s="70"/>
      <c r="G264" s="120">
        <f>Arkusz3!F3</f>
        <v>40</v>
      </c>
      <c r="H264" s="120"/>
      <c r="I264" s="120">
        <f>Arkusz3!F9</f>
        <v>46</v>
      </c>
      <c r="J264" s="120"/>
      <c r="K264" s="120">
        <f>SUM(Arkusz3!F15,-G264)</f>
        <v>25</v>
      </c>
      <c r="L264" s="120"/>
      <c r="M264" s="120">
        <f>SUM(Arkusz3!F21,-I264)</f>
        <v>43</v>
      </c>
      <c r="N264" s="120"/>
      <c r="O264" s="120">
        <f>Arkusz3!F27</f>
        <v>1</v>
      </c>
      <c r="P264" s="120"/>
      <c r="Q264" s="120">
        <f>Arkusz3!F33</f>
        <v>1</v>
      </c>
      <c r="R264" s="120"/>
      <c r="S264" s="120">
        <f>SUM(Arkusz3!F15,O264)</f>
        <v>66</v>
      </c>
      <c r="T264" s="120"/>
      <c r="U264" s="120">
        <f>SUM(Arkusz3!F21,Q264)</f>
        <v>90</v>
      </c>
      <c r="V264" s="124"/>
    </row>
    <row r="265" spans="1:26" x14ac:dyDescent="0.25">
      <c r="C265" s="130" t="str">
        <f>Arkusz3!B4</f>
        <v>TADŻYKISTAN</v>
      </c>
      <c r="D265" s="131"/>
      <c r="E265" s="131"/>
      <c r="F265" s="131"/>
      <c r="G265" s="122">
        <f>Arkusz3!F4</f>
        <v>7</v>
      </c>
      <c r="H265" s="122"/>
      <c r="I265" s="122">
        <f>Arkusz3!F10</f>
        <v>11</v>
      </c>
      <c r="J265" s="122"/>
      <c r="K265" s="122">
        <f>SUM(Arkusz3!F16,-G265)</f>
        <v>3</v>
      </c>
      <c r="L265" s="122"/>
      <c r="M265" s="122">
        <f>SUM(Arkusz3!F22,-I265)</f>
        <v>12</v>
      </c>
      <c r="N265" s="122"/>
      <c r="O265" s="122">
        <f>Arkusz3!F28</f>
        <v>0</v>
      </c>
      <c r="P265" s="122"/>
      <c r="Q265" s="122">
        <f>Arkusz3!F34</f>
        <v>0</v>
      </c>
      <c r="R265" s="122"/>
      <c r="S265" s="122">
        <f>SUM(Arkusz3!F16,O265)</f>
        <v>10</v>
      </c>
      <c r="T265" s="122"/>
      <c r="U265" s="122">
        <f>SUM(Arkusz3!F22,Q265)</f>
        <v>23</v>
      </c>
      <c r="V265" s="123"/>
    </row>
    <row r="266" spans="1:26" x14ac:dyDescent="0.25">
      <c r="C266" s="69" t="str">
        <f>Arkusz3!B5</f>
        <v>TURCJA</v>
      </c>
      <c r="D266" s="70"/>
      <c r="E266" s="70"/>
      <c r="F266" s="70"/>
      <c r="G266" s="120">
        <f>Arkusz3!F5</f>
        <v>8</v>
      </c>
      <c r="H266" s="120"/>
      <c r="I266" s="120">
        <f>Arkusz3!F11</f>
        <v>18</v>
      </c>
      <c r="J266" s="120"/>
      <c r="K266" s="120">
        <f>SUM(Arkusz3!F17,-G266)</f>
        <v>0</v>
      </c>
      <c r="L266" s="120"/>
      <c r="M266" s="120">
        <f>SUM(Arkusz3!F23,-I266)</f>
        <v>0</v>
      </c>
      <c r="N266" s="120"/>
      <c r="O266" s="120">
        <f>Arkusz3!F29</f>
        <v>0</v>
      </c>
      <c r="P266" s="120"/>
      <c r="Q266" s="120">
        <f>Arkusz3!F35</f>
        <v>0</v>
      </c>
      <c r="R266" s="120"/>
      <c r="S266" s="120">
        <f>SUM(Arkusz3!F17,O266)</f>
        <v>8</v>
      </c>
      <c r="T266" s="120"/>
      <c r="U266" s="120">
        <f>SUM(Arkusz3!F23,Q266)</f>
        <v>18</v>
      </c>
      <c r="V266" s="124"/>
    </row>
    <row r="267" spans="1:26" x14ac:dyDescent="0.25">
      <c r="C267" s="130" t="str">
        <f>Arkusz3!B6</f>
        <v>AFGANISTAN</v>
      </c>
      <c r="D267" s="131"/>
      <c r="E267" s="131"/>
      <c r="F267" s="131"/>
      <c r="G267" s="122">
        <f>Arkusz3!F6</f>
        <v>15</v>
      </c>
      <c r="H267" s="122"/>
      <c r="I267" s="122">
        <f>Arkusz3!F12</f>
        <v>15</v>
      </c>
      <c r="J267" s="122"/>
      <c r="K267" s="122">
        <f>SUM(Arkusz3!F18,-G267)</f>
        <v>1</v>
      </c>
      <c r="L267" s="122"/>
      <c r="M267" s="122">
        <f>SUM(Arkusz3!F24,-I267)</f>
        <v>1</v>
      </c>
      <c r="N267" s="122"/>
      <c r="O267" s="122">
        <f>Arkusz3!F30</f>
        <v>0</v>
      </c>
      <c r="P267" s="122"/>
      <c r="Q267" s="122">
        <f>Arkusz3!F36</f>
        <v>0</v>
      </c>
      <c r="R267" s="122"/>
      <c r="S267" s="122">
        <f>SUM(Arkusz3!F18,O267)</f>
        <v>16</v>
      </c>
      <c r="T267" s="122"/>
      <c r="U267" s="122">
        <f>SUM(Arkusz3!F24,Q267)</f>
        <v>16</v>
      </c>
      <c r="V267" s="123"/>
    </row>
    <row r="268" spans="1:26" ht="15.75" thickBot="1" x14ac:dyDescent="0.3">
      <c r="C268" s="191" t="str">
        <f>Arkusz3!B7</f>
        <v>Pozostałe</v>
      </c>
      <c r="D268" s="192"/>
      <c r="E268" s="192"/>
      <c r="F268" s="192"/>
      <c r="G268" s="229">
        <f>Arkusz3!F7</f>
        <v>64</v>
      </c>
      <c r="H268" s="229"/>
      <c r="I268" s="229">
        <f>Arkusz3!F13</f>
        <v>79</v>
      </c>
      <c r="J268" s="229"/>
      <c r="K268" s="229">
        <f>SUM(Arkusz3!F19,-G268)</f>
        <v>24</v>
      </c>
      <c r="L268" s="229"/>
      <c r="M268" s="229">
        <f>SUM(Arkusz3!F25,-I268)</f>
        <v>25</v>
      </c>
      <c r="N268" s="229"/>
      <c r="O268" s="229">
        <f>Arkusz3!F31</f>
        <v>3</v>
      </c>
      <c r="P268" s="229"/>
      <c r="Q268" s="229">
        <f>Arkusz3!F37</f>
        <v>4</v>
      </c>
      <c r="R268" s="229"/>
      <c r="S268" s="229">
        <f>SUM(Arkusz3!F19,O268)</f>
        <v>91</v>
      </c>
      <c r="T268" s="229"/>
      <c r="U268" s="229">
        <f>SUM(Arkusz3!F25,Q268)</f>
        <v>108</v>
      </c>
      <c r="V268" s="255"/>
    </row>
    <row r="269" spans="1:26" x14ac:dyDescent="0.25">
      <c r="C269" s="193" t="s">
        <v>1</v>
      </c>
      <c r="D269" s="194"/>
      <c r="E269" s="194"/>
      <c r="F269" s="194"/>
      <c r="G269" s="119">
        <f>SUM(G263:G268)</f>
        <v>186</v>
      </c>
      <c r="H269" s="119"/>
      <c r="I269" s="119">
        <f>SUM(I263:I268)</f>
        <v>338</v>
      </c>
      <c r="J269" s="119"/>
      <c r="K269" s="119">
        <f>SUM(K263:K268)</f>
        <v>101</v>
      </c>
      <c r="L269" s="119"/>
      <c r="M269" s="119">
        <f>SUM(M263:M268)</f>
        <v>215</v>
      </c>
      <c r="N269" s="119"/>
      <c r="O269" s="119">
        <f>SUM(O263:O268)</f>
        <v>19</v>
      </c>
      <c r="P269" s="119"/>
      <c r="Q269" s="119">
        <f>SUM(Q263:Q268)</f>
        <v>55</v>
      </c>
      <c r="R269" s="119"/>
      <c r="S269" s="119">
        <f>SUM(S263:S268)</f>
        <v>306</v>
      </c>
      <c r="T269" s="119"/>
      <c r="U269" s="119">
        <f>SUM(U263:U268)</f>
        <v>608</v>
      </c>
      <c r="V269" s="137"/>
    </row>
    <row r="270" spans="1:26" x14ac:dyDescent="0.25">
      <c r="A270" s="4"/>
      <c r="B270" s="12"/>
      <c r="C270" s="13"/>
      <c r="D270" s="13"/>
      <c r="E270" s="13"/>
      <c r="F270" s="13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2"/>
    </row>
    <row r="271" spans="1:26" x14ac:dyDescent="0.25">
      <c r="A271" s="195" t="s">
        <v>137</v>
      </c>
      <c r="B271" s="195"/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  <c r="R271" s="195"/>
      <c r="S271" s="195"/>
      <c r="T271" s="195"/>
      <c r="U271" s="195"/>
      <c r="V271" s="195"/>
      <c r="W271" s="195"/>
      <c r="X271" s="195"/>
      <c r="Y271" s="195"/>
      <c r="Z271" s="195"/>
    </row>
    <row r="272" spans="1:26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6"/>
      <c r="Z272" s="15"/>
    </row>
    <row r="276" spans="4:19" x14ac:dyDescent="0.25">
      <c r="M276" s="11"/>
      <c r="N276" s="11"/>
      <c r="O276" s="11"/>
      <c r="P276" s="11"/>
      <c r="Q276" s="11"/>
      <c r="R276" s="11"/>
      <c r="S276" s="11"/>
    </row>
    <row r="277" spans="4:19" x14ac:dyDescent="0.25">
      <c r="M277" s="11"/>
      <c r="N277" s="11"/>
      <c r="O277" s="11"/>
      <c r="P277" s="11"/>
      <c r="Q277" s="11"/>
      <c r="R277" s="11"/>
      <c r="S277" s="11"/>
    </row>
    <row r="278" spans="4:19" x14ac:dyDescent="0.25">
      <c r="M278" s="11"/>
      <c r="N278" s="11"/>
      <c r="O278" s="11"/>
      <c r="P278" s="11"/>
      <c r="Q278" s="11"/>
      <c r="R278" s="11"/>
      <c r="S278" s="11"/>
    </row>
    <row r="279" spans="4:19" x14ac:dyDescent="0.25">
      <c r="M279" s="11"/>
      <c r="N279" s="11"/>
      <c r="O279" s="11"/>
      <c r="P279" s="11"/>
      <c r="Q279" s="11"/>
      <c r="R279" s="11"/>
      <c r="S279" s="11"/>
    </row>
    <row r="280" spans="4:19" x14ac:dyDescent="0.25">
      <c r="M280" s="11"/>
      <c r="N280" s="11"/>
      <c r="O280" s="11"/>
      <c r="P280" s="11"/>
      <c r="Q280" s="11"/>
      <c r="R280" s="11"/>
      <c r="S280" s="11"/>
    </row>
    <row r="281" spans="4:19" x14ac:dyDescent="0.25">
      <c r="M281" s="11"/>
      <c r="N281" s="11"/>
      <c r="O281" s="11"/>
      <c r="P281" s="11"/>
      <c r="Q281" s="11"/>
      <c r="R281" s="11"/>
      <c r="S281" s="11"/>
    </row>
    <row r="282" spans="4:19" x14ac:dyDescent="0.25">
      <c r="M282" s="11"/>
      <c r="N282" s="11"/>
      <c r="O282" s="11"/>
      <c r="P282" s="11"/>
      <c r="Q282" s="11"/>
      <c r="R282" s="11"/>
      <c r="S282" s="11"/>
    </row>
    <row r="283" spans="4:19" x14ac:dyDescent="0.25">
      <c r="M283" s="11"/>
      <c r="N283" s="11"/>
      <c r="O283" s="11"/>
      <c r="P283" s="11"/>
      <c r="Q283" s="11"/>
      <c r="R283" s="11"/>
      <c r="S283" s="11"/>
    </row>
    <row r="284" spans="4:19" x14ac:dyDescent="0.25">
      <c r="D284" s="188"/>
      <c r="E284" s="188"/>
    </row>
    <row r="289" spans="1:26" x14ac:dyDescent="0.25">
      <c r="V289" s="17"/>
      <c r="W289" s="17"/>
      <c r="X289" s="17"/>
      <c r="Y289" s="18"/>
      <c r="Z289" s="17"/>
    </row>
    <row r="290" spans="1:26" x14ac:dyDescent="0.25">
      <c r="V290" s="17"/>
      <c r="W290" s="17"/>
      <c r="X290" s="17"/>
      <c r="Y290" s="18"/>
      <c r="Z290" s="17"/>
    </row>
    <row r="291" spans="1:26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7"/>
      <c r="W291" s="17"/>
      <c r="X291" s="17"/>
      <c r="Y291" s="18"/>
      <c r="Z291" s="17"/>
    </row>
    <row r="292" spans="1:26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7"/>
      <c r="W292" s="17"/>
      <c r="X292" s="17"/>
      <c r="Y292" s="18"/>
      <c r="Z292" s="17"/>
    </row>
    <row r="293" spans="1:26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7"/>
      <c r="W293" s="17"/>
      <c r="X293" s="17"/>
      <c r="Y293" s="18"/>
      <c r="Z293" s="17"/>
    </row>
    <row r="294" spans="1:26" x14ac:dyDescent="0.25">
      <c r="A294" s="121" t="s">
        <v>174</v>
      </c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</row>
    <row r="295" spans="1:26" x14ac:dyDescent="0.2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</row>
    <row r="296" spans="1:26" x14ac:dyDescent="0.2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</row>
    <row r="297" spans="1:26" x14ac:dyDescent="0.2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</row>
    <row r="298" spans="1:26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</row>
    <row r="299" spans="1:26" x14ac:dyDescent="0.2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</row>
    <row r="300" spans="1:26" x14ac:dyDescent="0.2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</row>
    <row r="301" spans="1:26" x14ac:dyDescent="0.2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</row>
    <row r="302" spans="1:26" x14ac:dyDescent="0.2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</row>
    <row r="303" spans="1:26" x14ac:dyDescent="0.2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</row>
    <row r="306" spans="1:25" x14ac:dyDescent="0.25">
      <c r="A306" s="139" t="s">
        <v>144</v>
      </c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</row>
    <row r="307" spans="1:25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</row>
    <row r="308" spans="1:25" ht="15.75" thickBot="1" x14ac:dyDescent="0.3"/>
    <row r="309" spans="1:25" x14ac:dyDescent="0.25">
      <c r="A309" s="225" t="str">
        <f>CONCATENATE(Arkusz18!C2," - ",Arkusz18!B2," r.")</f>
        <v>01.01.2019 - 28.02.2019 r.</v>
      </c>
      <c r="B309" s="226"/>
      <c r="C309" s="226"/>
      <c r="D309" s="226"/>
      <c r="E309" s="226"/>
      <c r="F309" s="226"/>
      <c r="G309" s="226"/>
      <c r="H309" s="226"/>
      <c r="I309" s="227"/>
      <c r="M309" s="225" t="str">
        <f>CONCATENATE(Arkusz18!C2," - ",Arkusz18!B2," r.")</f>
        <v>01.01.2019 - 28.02.2019 r.</v>
      </c>
      <c r="N309" s="226"/>
      <c r="O309" s="226"/>
      <c r="P309" s="226"/>
      <c r="Q309" s="226"/>
      <c r="R309" s="226"/>
      <c r="S309" s="226"/>
      <c r="T309" s="226"/>
      <c r="U309" s="227"/>
    </row>
    <row r="310" spans="1:25" ht="52.5" customHeight="1" x14ac:dyDescent="0.25">
      <c r="A310" s="219" t="s">
        <v>54</v>
      </c>
      <c r="B310" s="220"/>
      <c r="C310" s="221"/>
      <c r="D310" s="184" t="s">
        <v>55</v>
      </c>
      <c r="E310" s="185"/>
      <c r="F310" s="184" t="s">
        <v>56</v>
      </c>
      <c r="G310" s="185"/>
      <c r="H310" s="184" t="s">
        <v>52</v>
      </c>
      <c r="I310" s="230"/>
      <c r="M310" s="219" t="s">
        <v>54</v>
      </c>
      <c r="N310" s="220"/>
      <c r="O310" s="221"/>
      <c r="P310" s="184" t="s">
        <v>57</v>
      </c>
      <c r="Q310" s="185"/>
      <c r="R310" s="184" t="s">
        <v>56</v>
      </c>
      <c r="S310" s="185"/>
      <c r="T310" s="184" t="s">
        <v>52</v>
      </c>
      <c r="U310" s="230"/>
    </row>
    <row r="311" spans="1:25" x14ac:dyDescent="0.25">
      <c r="A311" s="222"/>
      <c r="B311" s="223"/>
      <c r="C311" s="224"/>
      <c r="D311" s="186"/>
      <c r="E311" s="187"/>
      <c r="F311" s="186"/>
      <c r="G311" s="187"/>
      <c r="H311" s="186"/>
      <c r="I311" s="231"/>
      <c r="M311" s="222"/>
      <c r="N311" s="223"/>
      <c r="O311" s="224"/>
      <c r="P311" s="186"/>
      <c r="Q311" s="187"/>
      <c r="R311" s="186"/>
      <c r="S311" s="187"/>
      <c r="T311" s="186"/>
      <c r="U311" s="231"/>
    </row>
    <row r="312" spans="1:25" x14ac:dyDescent="0.25">
      <c r="A312" s="95" t="str">
        <f>Arkusz4!B2</f>
        <v>NIEMCY</v>
      </c>
      <c r="B312" s="96"/>
      <c r="C312" s="96"/>
      <c r="D312" s="97">
        <f>Arkusz4!C2</f>
        <v>315</v>
      </c>
      <c r="E312" s="97"/>
      <c r="F312" s="97">
        <f>Arkusz4!D2</f>
        <v>282</v>
      </c>
      <c r="G312" s="97"/>
      <c r="H312" s="97">
        <f>Arkusz4!E2</f>
        <v>91</v>
      </c>
      <c r="I312" s="97"/>
      <c r="M312" s="95" t="str">
        <f>Arkusz5!B2</f>
        <v>BUŁGARIA</v>
      </c>
      <c r="N312" s="96"/>
      <c r="O312" s="96"/>
      <c r="P312" s="97">
        <f>Arkusz5!C2</f>
        <v>9</v>
      </c>
      <c r="Q312" s="97"/>
      <c r="R312" s="97">
        <f>Arkusz5!D2</f>
        <v>6</v>
      </c>
      <c r="S312" s="97"/>
      <c r="T312" s="97">
        <f>Arkusz5!E2</f>
        <v>0</v>
      </c>
      <c r="U312" s="196"/>
    </row>
    <row r="313" spans="1:25" x14ac:dyDescent="0.25">
      <c r="A313" s="141" t="str">
        <f>Arkusz4!B3</f>
        <v>FRANCJA</v>
      </c>
      <c r="B313" s="142"/>
      <c r="C313" s="142"/>
      <c r="D313" s="116">
        <f>Arkusz4!C3</f>
        <v>233</v>
      </c>
      <c r="E313" s="116"/>
      <c r="F313" s="116">
        <f>Arkusz4!D3</f>
        <v>157</v>
      </c>
      <c r="G313" s="116"/>
      <c r="H313" s="116">
        <f>Arkusz4!E3</f>
        <v>20</v>
      </c>
      <c r="I313" s="116"/>
      <c r="M313" s="141" t="str">
        <f>Arkusz5!B3</f>
        <v>FRANCJA</v>
      </c>
      <c r="N313" s="142"/>
      <c r="O313" s="142"/>
      <c r="P313" s="116">
        <f>Arkusz5!C3</f>
        <v>5</v>
      </c>
      <c r="Q313" s="116"/>
      <c r="R313" s="116">
        <f>Arkusz5!D3</f>
        <v>7</v>
      </c>
      <c r="S313" s="116"/>
      <c r="T313" s="116">
        <f>Arkusz5!E3</f>
        <v>2</v>
      </c>
      <c r="U313" s="118"/>
    </row>
    <row r="314" spans="1:25" x14ac:dyDescent="0.25">
      <c r="A314" s="95" t="str">
        <f>Arkusz4!B4</f>
        <v>BELGIA</v>
      </c>
      <c r="B314" s="96"/>
      <c r="C314" s="96"/>
      <c r="D314" s="97">
        <f>Arkusz4!C4</f>
        <v>39</v>
      </c>
      <c r="E314" s="97"/>
      <c r="F314" s="97">
        <f>Arkusz4!D4</f>
        <v>38</v>
      </c>
      <c r="G314" s="97"/>
      <c r="H314" s="97">
        <f>Arkusz4!E4</f>
        <v>1</v>
      </c>
      <c r="I314" s="97"/>
      <c r="M314" s="95" t="str">
        <f>Arkusz5!B4</f>
        <v>GRECJA</v>
      </c>
      <c r="N314" s="96"/>
      <c r="O314" s="96"/>
      <c r="P314" s="97">
        <f>Arkusz5!C4</f>
        <v>5</v>
      </c>
      <c r="Q314" s="97"/>
      <c r="R314" s="97">
        <f>Arkusz5!D4</f>
        <v>0</v>
      </c>
      <c r="S314" s="97"/>
      <c r="T314" s="97">
        <f>Arkusz5!E4</f>
        <v>0</v>
      </c>
      <c r="U314" s="196"/>
    </row>
    <row r="315" spans="1:25" x14ac:dyDescent="0.25">
      <c r="A315" s="141" t="str">
        <f>Arkusz4!B5</f>
        <v>SZWECJA</v>
      </c>
      <c r="B315" s="142"/>
      <c r="C315" s="142"/>
      <c r="D315" s="116">
        <f>Arkusz4!C5</f>
        <v>35</v>
      </c>
      <c r="E315" s="116"/>
      <c r="F315" s="116">
        <f>Arkusz4!D5</f>
        <v>30</v>
      </c>
      <c r="G315" s="116"/>
      <c r="H315" s="116">
        <f>Arkusz4!E5</f>
        <v>5</v>
      </c>
      <c r="I315" s="116"/>
      <c r="M315" s="141" t="str">
        <f>Arkusz5!B5</f>
        <v>NIEMCY</v>
      </c>
      <c r="N315" s="142"/>
      <c r="O315" s="142"/>
      <c r="P315" s="116">
        <f>Arkusz5!C5</f>
        <v>5</v>
      </c>
      <c r="Q315" s="116"/>
      <c r="R315" s="116">
        <f>Arkusz5!D5</f>
        <v>5</v>
      </c>
      <c r="S315" s="116"/>
      <c r="T315" s="116">
        <f>Arkusz5!E5</f>
        <v>4</v>
      </c>
      <c r="U315" s="118"/>
    </row>
    <row r="316" spans="1:25" x14ac:dyDescent="0.25">
      <c r="A316" s="95" t="str">
        <f>Arkusz4!B6</f>
        <v>NIDERLANDY</v>
      </c>
      <c r="B316" s="96"/>
      <c r="C316" s="96"/>
      <c r="D316" s="97">
        <f>Arkusz4!C6</f>
        <v>24</v>
      </c>
      <c r="E316" s="97"/>
      <c r="F316" s="97">
        <f>Arkusz4!D6</f>
        <v>22</v>
      </c>
      <c r="G316" s="97"/>
      <c r="H316" s="97">
        <f>Arkusz4!E6</f>
        <v>5</v>
      </c>
      <c r="I316" s="97"/>
      <c r="M316" s="95" t="str">
        <f>Arkusz5!B6</f>
        <v>AUSTRIA</v>
      </c>
      <c r="N316" s="96"/>
      <c r="O316" s="96"/>
      <c r="P316" s="97">
        <f>Arkusz5!C6</f>
        <v>1</v>
      </c>
      <c r="Q316" s="97"/>
      <c r="R316" s="97">
        <f>Arkusz5!D6</f>
        <v>0</v>
      </c>
      <c r="S316" s="97"/>
      <c r="T316" s="97">
        <f>Arkusz5!E6</f>
        <v>0</v>
      </c>
      <c r="U316" s="196"/>
    </row>
    <row r="317" spans="1:25" ht="15.75" thickBot="1" x14ac:dyDescent="0.3">
      <c r="A317" s="204" t="str">
        <f>Arkusz4!B7</f>
        <v>Pozostałe</v>
      </c>
      <c r="B317" s="205"/>
      <c r="C317" s="205"/>
      <c r="D317" s="138">
        <f>Arkusz4!C7</f>
        <v>60</v>
      </c>
      <c r="E317" s="138"/>
      <c r="F317" s="138">
        <f>Arkusz4!D7</f>
        <v>43</v>
      </c>
      <c r="G317" s="138"/>
      <c r="H317" s="138">
        <f>Arkusz4!E7</f>
        <v>15</v>
      </c>
      <c r="I317" s="138"/>
      <c r="M317" s="204" t="str">
        <f>Arkusz5!B7</f>
        <v>Pozostałe</v>
      </c>
      <c r="N317" s="205"/>
      <c r="O317" s="205"/>
      <c r="P317" s="138">
        <f>Arkusz5!C7</f>
        <v>4</v>
      </c>
      <c r="Q317" s="138"/>
      <c r="R317" s="138">
        <f>Arkusz5!D7</f>
        <v>0</v>
      </c>
      <c r="S317" s="138"/>
      <c r="T317" s="138">
        <f>Arkusz5!E7</f>
        <v>0</v>
      </c>
      <c r="U317" s="140"/>
    </row>
    <row r="318" spans="1:25" ht="15.75" thickBot="1" x14ac:dyDescent="0.3">
      <c r="A318" s="206" t="s">
        <v>67</v>
      </c>
      <c r="B318" s="207"/>
      <c r="C318" s="207"/>
      <c r="D318" s="200">
        <f>SUM(D312:E317)</f>
        <v>706</v>
      </c>
      <c r="E318" s="200"/>
      <c r="F318" s="200">
        <f>SUM(F312:G317)</f>
        <v>572</v>
      </c>
      <c r="G318" s="200"/>
      <c r="H318" s="200">
        <f>SUM(H312:I317)</f>
        <v>137</v>
      </c>
      <c r="I318" s="201"/>
      <c r="M318" s="206" t="s">
        <v>67</v>
      </c>
      <c r="N318" s="207"/>
      <c r="O318" s="207"/>
      <c r="P318" s="200">
        <f>SUM(P312:Q317)</f>
        <v>29</v>
      </c>
      <c r="Q318" s="200"/>
      <c r="R318" s="200">
        <f t="shared" ref="R318" si="11">SUM(R312:S317)</f>
        <v>18</v>
      </c>
      <c r="S318" s="200"/>
      <c r="T318" s="200">
        <f>SUM(T312:U317)</f>
        <v>6</v>
      </c>
      <c r="U318" s="201"/>
    </row>
    <row r="320" spans="1:25" x14ac:dyDescent="0.25">
      <c r="A320" s="121" t="s">
        <v>166</v>
      </c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</row>
    <row r="321" spans="1:26" x14ac:dyDescent="0.2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</row>
    <row r="322" spans="1:26" x14ac:dyDescent="0.2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</row>
    <row r="323" spans="1:26" x14ac:dyDescent="0.2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</row>
    <row r="324" spans="1:26" x14ac:dyDescent="0.2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</row>
    <row r="325" spans="1:26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</row>
    <row r="327" spans="1:26" x14ac:dyDescent="0.25">
      <c r="A327" s="195" t="s">
        <v>66</v>
      </c>
      <c r="B327" s="195"/>
      <c r="C327" s="195"/>
      <c r="D327" s="195"/>
      <c r="E327" s="195"/>
      <c r="F327" s="195"/>
      <c r="G327" s="195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  <c r="Z327" s="195"/>
    </row>
    <row r="328" spans="1:26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1:26" x14ac:dyDescent="0.25">
      <c r="A329" s="139" t="s">
        <v>145</v>
      </c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</row>
    <row r="330" spans="1:2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</row>
    <row r="331" spans="1:26" ht="15.75" thickBo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</row>
    <row r="332" spans="1:26" x14ac:dyDescent="0.25">
      <c r="C332" s="135" t="s">
        <v>0</v>
      </c>
      <c r="D332" s="136"/>
      <c r="E332" s="136"/>
      <c r="F332" s="136"/>
      <c r="G332" s="202" t="str">
        <f>CONCATENATE(Arkusz18!A2," - ",Arkusz18!B2," r.")</f>
        <v>01.02.2019 - 28.02.2019 r.</v>
      </c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3"/>
    </row>
    <row r="333" spans="1:26" ht="73.5" customHeight="1" x14ac:dyDescent="0.25">
      <c r="C333" s="182"/>
      <c r="D333" s="183"/>
      <c r="E333" s="183"/>
      <c r="F333" s="183"/>
      <c r="G333" s="63" t="s">
        <v>58</v>
      </c>
      <c r="H333" s="64"/>
      <c r="I333" s="65"/>
      <c r="J333" s="63" t="s">
        <v>59</v>
      </c>
      <c r="K333" s="64"/>
      <c r="L333" s="65"/>
      <c r="M333" s="63" t="s">
        <v>60</v>
      </c>
      <c r="N333" s="64"/>
      <c r="O333" s="65"/>
      <c r="P333" s="63" t="s">
        <v>69</v>
      </c>
      <c r="Q333" s="64"/>
      <c r="R333" s="65"/>
      <c r="S333" s="63" t="s">
        <v>61</v>
      </c>
      <c r="T333" s="64"/>
      <c r="U333" s="197"/>
    </row>
    <row r="334" spans="1:26" x14ac:dyDescent="0.25">
      <c r="C334" s="177" t="str">
        <f>Arkusz6!B2</f>
        <v>ROSJA</v>
      </c>
      <c r="D334" s="178"/>
      <c r="E334" s="178"/>
      <c r="F334" s="178"/>
      <c r="G334" s="92">
        <f>Arkusz6!C2</f>
        <v>1</v>
      </c>
      <c r="H334" s="92"/>
      <c r="I334" s="92"/>
      <c r="J334" s="92">
        <f>Arkusz6!D2</f>
        <v>24</v>
      </c>
      <c r="K334" s="92"/>
      <c r="L334" s="92"/>
      <c r="M334" s="92">
        <f>Arkusz6!E2</f>
        <v>1</v>
      </c>
      <c r="N334" s="92"/>
      <c r="O334" s="92"/>
      <c r="P334" s="92">
        <f>Arkusz6!F2</f>
        <v>87</v>
      </c>
      <c r="Q334" s="92"/>
      <c r="R334" s="92"/>
      <c r="S334" s="92">
        <f>Arkusz6!G2</f>
        <v>94</v>
      </c>
      <c r="T334" s="92"/>
      <c r="U334" s="92"/>
    </row>
    <row r="335" spans="1:26" x14ac:dyDescent="0.25">
      <c r="C335" s="143" t="str">
        <f>Arkusz6!B3</f>
        <v>UKRAINA</v>
      </c>
      <c r="D335" s="144"/>
      <c r="E335" s="144"/>
      <c r="F335" s="144"/>
      <c r="G335" s="90">
        <f>Arkusz6!C3</f>
        <v>0</v>
      </c>
      <c r="H335" s="90"/>
      <c r="I335" s="90"/>
      <c r="J335" s="90">
        <f>Arkusz6!D3</f>
        <v>2</v>
      </c>
      <c r="K335" s="90"/>
      <c r="L335" s="90"/>
      <c r="M335" s="90">
        <f>Arkusz6!E3</f>
        <v>0</v>
      </c>
      <c r="N335" s="90"/>
      <c r="O335" s="90"/>
      <c r="P335" s="90">
        <f>Arkusz6!F3</f>
        <v>20</v>
      </c>
      <c r="Q335" s="90"/>
      <c r="R335" s="90"/>
      <c r="S335" s="90">
        <f>Arkusz6!G3</f>
        <v>5</v>
      </c>
      <c r="T335" s="90"/>
      <c r="U335" s="90"/>
    </row>
    <row r="336" spans="1:26" x14ac:dyDescent="0.25">
      <c r="C336" s="177" t="str">
        <f>Arkusz6!B4</f>
        <v>ARMENIA</v>
      </c>
      <c r="D336" s="178"/>
      <c r="E336" s="178"/>
      <c r="F336" s="178"/>
      <c r="G336" s="92">
        <f>Arkusz6!C4</f>
        <v>0</v>
      </c>
      <c r="H336" s="92"/>
      <c r="I336" s="92"/>
      <c r="J336" s="92">
        <f>Arkusz6!D4</f>
        <v>0</v>
      </c>
      <c r="K336" s="92"/>
      <c r="L336" s="92"/>
      <c r="M336" s="92">
        <f>Arkusz6!E4</f>
        <v>0</v>
      </c>
      <c r="N336" s="92"/>
      <c r="O336" s="92"/>
      <c r="P336" s="92">
        <f>Arkusz6!F4</f>
        <v>15</v>
      </c>
      <c r="Q336" s="92"/>
      <c r="R336" s="92"/>
      <c r="S336" s="92">
        <f>Arkusz6!G4</f>
        <v>0</v>
      </c>
      <c r="T336" s="92"/>
      <c r="U336" s="92"/>
    </row>
    <row r="337" spans="3:21" x14ac:dyDescent="0.25">
      <c r="C337" s="143" t="str">
        <f>Arkusz6!B5</f>
        <v>KIRGISTAN</v>
      </c>
      <c r="D337" s="144"/>
      <c r="E337" s="144"/>
      <c r="F337" s="144"/>
      <c r="G337" s="90">
        <f>Arkusz6!C5</f>
        <v>0</v>
      </c>
      <c r="H337" s="90"/>
      <c r="I337" s="90"/>
      <c r="J337" s="90">
        <f>Arkusz6!D5</f>
        <v>0</v>
      </c>
      <c r="K337" s="90"/>
      <c r="L337" s="90"/>
      <c r="M337" s="90">
        <f>Arkusz6!E5</f>
        <v>0</v>
      </c>
      <c r="N337" s="90"/>
      <c r="O337" s="90"/>
      <c r="P337" s="90">
        <f>Arkusz6!F5</f>
        <v>7</v>
      </c>
      <c r="Q337" s="90"/>
      <c r="R337" s="90"/>
      <c r="S337" s="90">
        <f>Arkusz6!G5</f>
        <v>5</v>
      </c>
      <c r="T337" s="90"/>
      <c r="U337" s="90"/>
    </row>
    <row r="338" spans="3:21" x14ac:dyDescent="0.25">
      <c r="C338" s="177" t="str">
        <f>Arkusz6!B6</f>
        <v>TADŻYKISTAN</v>
      </c>
      <c r="D338" s="178"/>
      <c r="E338" s="178"/>
      <c r="F338" s="178"/>
      <c r="G338" s="92">
        <f>Arkusz6!C6</f>
        <v>1</v>
      </c>
      <c r="H338" s="92"/>
      <c r="I338" s="92"/>
      <c r="J338" s="92">
        <f>Arkusz6!D6</f>
        <v>0</v>
      </c>
      <c r="K338" s="92"/>
      <c r="L338" s="92"/>
      <c r="M338" s="92">
        <f>Arkusz6!E6</f>
        <v>0</v>
      </c>
      <c r="N338" s="92"/>
      <c r="O338" s="92"/>
      <c r="P338" s="92">
        <f>Arkusz6!F6</f>
        <v>10</v>
      </c>
      <c r="Q338" s="92"/>
      <c r="R338" s="92"/>
      <c r="S338" s="92">
        <f>Arkusz6!G6</f>
        <v>0</v>
      </c>
      <c r="T338" s="92"/>
      <c r="U338" s="92"/>
    </row>
    <row r="339" spans="3:21" ht="15.75" thickBot="1" x14ac:dyDescent="0.3">
      <c r="C339" s="198" t="str">
        <f>Arkusz6!B7</f>
        <v>Pozostałe</v>
      </c>
      <c r="D339" s="199"/>
      <c r="E339" s="199"/>
      <c r="F339" s="199"/>
      <c r="G339" s="91">
        <f>Arkusz6!C7</f>
        <v>6</v>
      </c>
      <c r="H339" s="91"/>
      <c r="I339" s="91"/>
      <c r="J339" s="91">
        <f>Arkusz6!D7</f>
        <v>1</v>
      </c>
      <c r="K339" s="91"/>
      <c r="L339" s="91"/>
      <c r="M339" s="91">
        <f>Arkusz6!E7</f>
        <v>0</v>
      </c>
      <c r="N339" s="91"/>
      <c r="O339" s="91"/>
      <c r="P339" s="91">
        <f>Arkusz6!F7</f>
        <v>18</v>
      </c>
      <c r="Q339" s="91"/>
      <c r="R339" s="91"/>
      <c r="S339" s="91">
        <f>Arkusz6!G7</f>
        <v>23</v>
      </c>
      <c r="T339" s="91"/>
      <c r="U339" s="91"/>
    </row>
    <row r="340" spans="3:21" ht="15.75" thickBot="1" x14ac:dyDescent="0.3">
      <c r="C340" s="180" t="s">
        <v>1</v>
      </c>
      <c r="D340" s="181"/>
      <c r="E340" s="181"/>
      <c r="F340" s="181"/>
      <c r="G340" s="61">
        <f>SUM(G334:I339)</f>
        <v>8</v>
      </c>
      <c r="H340" s="61"/>
      <c r="I340" s="61"/>
      <c r="J340" s="61">
        <f t="shared" ref="J340" si="12">SUM(J334:L339)</f>
        <v>27</v>
      </c>
      <c r="K340" s="61"/>
      <c r="L340" s="61"/>
      <c r="M340" s="61">
        <f t="shared" ref="M340" si="13">SUM(M334:O339)</f>
        <v>1</v>
      </c>
      <c r="N340" s="61"/>
      <c r="O340" s="61"/>
      <c r="P340" s="61">
        <f t="shared" ref="P340" si="14">SUM(P334:R339)</f>
        <v>157</v>
      </c>
      <c r="Q340" s="61"/>
      <c r="R340" s="61"/>
      <c r="S340" s="61">
        <f>SUM(S334:U339)</f>
        <v>127</v>
      </c>
      <c r="T340" s="61"/>
      <c r="U340" s="62"/>
    </row>
    <row r="341" spans="3:21" ht="15.75" thickBot="1" x14ac:dyDescent="0.3"/>
    <row r="342" spans="3:21" x14ac:dyDescent="0.25">
      <c r="C342" s="135" t="s">
        <v>0</v>
      </c>
      <c r="D342" s="136"/>
      <c r="E342" s="136"/>
      <c r="F342" s="136"/>
      <c r="G342" s="202" t="str">
        <f>CONCATENATE(Arkusz18!C2," - ",Arkusz18!B2," r.")</f>
        <v>01.01.2019 - 28.02.2019 r.</v>
      </c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3"/>
    </row>
    <row r="343" spans="3:21" ht="71.25" customHeight="1" x14ac:dyDescent="0.25">
      <c r="C343" s="182"/>
      <c r="D343" s="183"/>
      <c r="E343" s="183"/>
      <c r="F343" s="183"/>
      <c r="G343" s="63" t="s">
        <v>58</v>
      </c>
      <c r="H343" s="64"/>
      <c r="I343" s="65"/>
      <c r="J343" s="63" t="s">
        <v>59</v>
      </c>
      <c r="K343" s="64"/>
      <c r="L343" s="65"/>
      <c r="M343" s="63" t="s">
        <v>60</v>
      </c>
      <c r="N343" s="64"/>
      <c r="O343" s="65"/>
      <c r="P343" s="63" t="s">
        <v>69</v>
      </c>
      <c r="Q343" s="64"/>
      <c r="R343" s="65"/>
      <c r="S343" s="63" t="s">
        <v>61</v>
      </c>
      <c r="T343" s="64"/>
      <c r="U343" s="197"/>
    </row>
    <row r="344" spans="3:21" x14ac:dyDescent="0.25">
      <c r="C344" s="177" t="str">
        <f>Arkusz7!B2</f>
        <v>ROSJA</v>
      </c>
      <c r="D344" s="178"/>
      <c r="E344" s="178"/>
      <c r="F344" s="178"/>
      <c r="G344" s="92">
        <f>Arkusz7!C2</f>
        <v>3</v>
      </c>
      <c r="H344" s="92"/>
      <c r="I344" s="92"/>
      <c r="J344" s="92">
        <f>Arkusz7!D2</f>
        <v>30</v>
      </c>
      <c r="K344" s="92"/>
      <c r="L344" s="92"/>
      <c r="M344" s="92">
        <f>Arkusz7!E2</f>
        <v>1</v>
      </c>
      <c r="N344" s="92"/>
      <c r="O344" s="92"/>
      <c r="P344" s="92">
        <f>Arkusz7!F2</f>
        <v>230</v>
      </c>
      <c r="Q344" s="92"/>
      <c r="R344" s="92"/>
      <c r="S344" s="92">
        <f>Arkusz7!G2</f>
        <v>206</v>
      </c>
      <c r="T344" s="92"/>
      <c r="U344" s="92"/>
    </row>
    <row r="345" spans="3:21" x14ac:dyDescent="0.25">
      <c r="C345" s="143" t="str">
        <f>Arkusz7!B3</f>
        <v>UKRAINA</v>
      </c>
      <c r="D345" s="144"/>
      <c r="E345" s="144"/>
      <c r="F345" s="144"/>
      <c r="G345" s="90">
        <f>Arkusz7!C3</f>
        <v>0</v>
      </c>
      <c r="H345" s="90"/>
      <c r="I345" s="90"/>
      <c r="J345" s="90">
        <f>Arkusz7!D3</f>
        <v>2</v>
      </c>
      <c r="K345" s="90"/>
      <c r="L345" s="90"/>
      <c r="M345" s="90">
        <f>Arkusz7!E3</f>
        <v>0</v>
      </c>
      <c r="N345" s="90"/>
      <c r="O345" s="90"/>
      <c r="P345" s="90">
        <f>Arkusz7!F3</f>
        <v>54</v>
      </c>
      <c r="Q345" s="90"/>
      <c r="R345" s="90"/>
      <c r="S345" s="90">
        <f>Arkusz7!G3</f>
        <v>11</v>
      </c>
      <c r="T345" s="90"/>
      <c r="U345" s="90"/>
    </row>
    <row r="346" spans="3:21" x14ac:dyDescent="0.25">
      <c r="C346" s="177" t="str">
        <f>Arkusz7!B4</f>
        <v>ARMENIA</v>
      </c>
      <c r="D346" s="178"/>
      <c r="E346" s="178"/>
      <c r="F346" s="178"/>
      <c r="G346" s="92">
        <f>Arkusz7!C4</f>
        <v>0</v>
      </c>
      <c r="H346" s="92"/>
      <c r="I346" s="92"/>
      <c r="J346" s="92">
        <f>Arkusz7!D4</f>
        <v>0</v>
      </c>
      <c r="K346" s="92"/>
      <c r="L346" s="92"/>
      <c r="M346" s="92">
        <f>Arkusz7!E4</f>
        <v>0</v>
      </c>
      <c r="N346" s="92"/>
      <c r="O346" s="92"/>
      <c r="P346" s="92">
        <f>Arkusz7!F4</f>
        <v>16</v>
      </c>
      <c r="Q346" s="92"/>
      <c r="R346" s="92"/>
      <c r="S346" s="92">
        <f>Arkusz7!G4</f>
        <v>2</v>
      </c>
      <c r="T346" s="92"/>
      <c r="U346" s="92"/>
    </row>
    <row r="347" spans="3:21" x14ac:dyDescent="0.25">
      <c r="C347" s="143" t="str">
        <f>Arkusz7!B5</f>
        <v>KIRGISTAN</v>
      </c>
      <c r="D347" s="144"/>
      <c r="E347" s="144"/>
      <c r="F347" s="144"/>
      <c r="G347" s="90">
        <f>Arkusz7!C5</f>
        <v>0</v>
      </c>
      <c r="H347" s="90"/>
      <c r="I347" s="90"/>
      <c r="J347" s="90">
        <f>Arkusz7!D5</f>
        <v>0</v>
      </c>
      <c r="K347" s="90"/>
      <c r="L347" s="90"/>
      <c r="M347" s="90">
        <f>Arkusz7!E5</f>
        <v>0</v>
      </c>
      <c r="N347" s="90"/>
      <c r="O347" s="90"/>
      <c r="P347" s="90">
        <f>Arkusz7!F5</f>
        <v>12</v>
      </c>
      <c r="Q347" s="90"/>
      <c r="R347" s="90"/>
      <c r="S347" s="90">
        <f>Arkusz7!G5</f>
        <v>5</v>
      </c>
      <c r="T347" s="90"/>
      <c r="U347" s="90"/>
    </row>
    <row r="348" spans="3:21" x14ac:dyDescent="0.25">
      <c r="C348" s="177" t="str">
        <f>Arkusz7!B6</f>
        <v>TADŻYKISTAN</v>
      </c>
      <c r="D348" s="178"/>
      <c r="E348" s="178"/>
      <c r="F348" s="178"/>
      <c r="G348" s="92">
        <f>Arkusz7!C6</f>
        <v>1</v>
      </c>
      <c r="H348" s="92"/>
      <c r="I348" s="92"/>
      <c r="J348" s="92">
        <f>Arkusz7!D6</f>
        <v>0</v>
      </c>
      <c r="K348" s="92"/>
      <c r="L348" s="92"/>
      <c r="M348" s="92">
        <f>Arkusz7!E6</f>
        <v>0</v>
      </c>
      <c r="N348" s="92"/>
      <c r="O348" s="92"/>
      <c r="P348" s="92">
        <f>Arkusz7!F6</f>
        <v>12</v>
      </c>
      <c r="Q348" s="92"/>
      <c r="R348" s="92"/>
      <c r="S348" s="92">
        <f>Arkusz7!G6</f>
        <v>1</v>
      </c>
      <c r="T348" s="92"/>
      <c r="U348" s="92"/>
    </row>
    <row r="349" spans="3:21" ht="15.75" thickBot="1" x14ac:dyDescent="0.3">
      <c r="C349" s="198" t="str">
        <f>Arkusz7!B7</f>
        <v>Pozostałe</v>
      </c>
      <c r="D349" s="199"/>
      <c r="E349" s="199"/>
      <c r="F349" s="199"/>
      <c r="G349" s="91">
        <f>Arkusz7!C7</f>
        <v>12</v>
      </c>
      <c r="H349" s="91"/>
      <c r="I349" s="91"/>
      <c r="J349" s="91">
        <f>Arkusz7!D7</f>
        <v>7</v>
      </c>
      <c r="K349" s="91"/>
      <c r="L349" s="91"/>
      <c r="M349" s="91">
        <f>Arkusz7!E7</f>
        <v>0</v>
      </c>
      <c r="N349" s="91"/>
      <c r="O349" s="91"/>
      <c r="P349" s="91">
        <f>Arkusz7!F7</f>
        <v>46</v>
      </c>
      <c r="Q349" s="91"/>
      <c r="R349" s="91"/>
      <c r="S349" s="91">
        <f>Arkusz7!G7</f>
        <v>46</v>
      </c>
      <c r="T349" s="91"/>
      <c r="U349" s="91"/>
    </row>
    <row r="350" spans="3:21" ht="15.75" thickBot="1" x14ac:dyDescent="0.3">
      <c r="C350" s="180" t="s">
        <v>1</v>
      </c>
      <c r="D350" s="181"/>
      <c r="E350" s="181"/>
      <c r="F350" s="181"/>
      <c r="G350" s="61">
        <f>SUM(G344:I349)</f>
        <v>16</v>
      </c>
      <c r="H350" s="61"/>
      <c r="I350" s="61"/>
      <c r="J350" s="61">
        <f t="shared" ref="J350" si="15">SUM(J344:L349)</f>
        <v>39</v>
      </c>
      <c r="K350" s="61"/>
      <c r="L350" s="61"/>
      <c r="M350" s="61">
        <f t="shared" ref="M350" si="16">SUM(M344:O349)</f>
        <v>1</v>
      </c>
      <c r="N350" s="61"/>
      <c r="O350" s="61"/>
      <c r="P350" s="61">
        <f t="shared" ref="P350" si="17">SUM(P344:R349)</f>
        <v>370</v>
      </c>
      <c r="Q350" s="61"/>
      <c r="R350" s="61"/>
      <c r="S350" s="61">
        <f>SUM(S344:U349)</f>
        <v>271</v>
      </c>
      <c r="T350" s="61"/>
      <c r="U350" s="62"/>
    </row>
    <row r="353" spans="1:25" x14ac:dyDescent="0.25">
      <c r="A353" s="121" t="s">
        <v>172</v>
      </c>
      <c r="B353" s="281"/>
      <c r="C353" s="281"/>
      <c r="D353" s="281"/>
      <c r="E353" s="281"/>
      <c r="F353" s="281"/>
      <c r="G353" s="281"/>
      <c r="H353" s="281"/>
      <c r="I353" s="281"/>
      <c r="J353" s="281"/>
      <c r="K353" s="281"/>
      <c r="L353" s="281"/>
      <c r="M353" s="281"/>
      <c r="N353" s="281"/>
      <c r="O353" s="281"/>
      <c r="P353" s="281"/>
      <c r="Q353" s="281"/>
      <c r="R353" s="281"/>
      <c r="S353" s="281"/>
      <c r="T353" s="281"/>
      <c r="U353" s="281"/>
      <c r="V353" s="281"/>
      <c r="W353" s="281"/>
      <c r="X353" s="281"/>
      <c r="Y353" s="281"/>
    </row>
    <row r="354" spans="1:25" x14ac:dyDescent="0.25">
      <c r="A354" s="281"/>
      <c r="B354" s="281"/>
      <c r="C354" s="281"/>
      <c r="D354" s="281"/>
      <c r="E354" s="281"/>
      <c r="F354" s="281"/>
      <c r="G354" s="281"/>
      <c r="H354" s="281"/>
      <c r="I354" s="281"/>
      <c r="J354" s="281"/>
      <c r="K354" s="281"/>
      <c r="L354" s="281"/>
      <c r="M354" s="281"/>
      <c r="N354" s="281"/>
      <c r="O354" s="281"/>
      <c r="P354" s="281"/>
      <c r="Q354" s="281"/>
      <c r="R354" s="281"/>
      <c r="S354" s="281"/>
      <c r="T354" s="281"/>
      <c r="U354" s="281"/>
      <c r="V354" s="281"/>
      <c r="W354" s="281"/>
      <c r="X354" s="281"/>
      <c r="Y354" s="281"/>
    </row>
    <row r="355" spans="1:25" x14ac:dyDescent="0.25">
      <c r="A355" s="281"/>
      <c r="B355" s="281"/>
      <c r="C355" s="281"/>
      <c r="D355" s="281"/>
      <c r="E355" s="281"/>
      <c r="F355" s="281"/>
      <c r="G355" s="281"/>
      <c r="H355" s="281"/>
      <c r="I355" s="281"/>
      <c r="J355" s="281"/>
      <c r="K355" s="281"/>
      <c r="L355" s="281"/>
      <c r="M355" s="281"/>
      <c r="N355" s="281"/>
      <c r="O355" s="281"/>
      <c r="P355" s="281"/>
      <c r="Q355" s="281"/>
      <c r="R355" s="281"/>
      <c r="S355" s="281"/>
      <c r="T355" s="281"/>
      <c r="U355" s="281"/>
      <c r="V355" s="281"/>
      <c r="W355" s="281"/>
      <c r="X355" s="281"/>
      <c r="Y355" s="281"/>
    </row>
    <row r="356" spans="1:25" x14ac:dyDescent="0.25">
      <c r="A356" s="281"/>
      <c r="B356" s="281"/>
      <c r="C356" s="281"/>
      <c r="D356" s="281"/>
      <c r="E356" s="281"/>
      <c r="F356" s="281"/>
      <c r="G356" s="281"/>
      <c r="H356" s="281"/>
      <c r="I356" s="281"/>
      <c r="J356" s="281"/>
      <c r="K356" s="281"/>
      <c r="L356" s="281"/>
      <c r="M356" s="281"/>
      <c r="N356" s="281"/>
      <c r="O356" s="281"/>
      <c r="P356" s="281"/>
      <c r="Q356" s="281"/>
      <c r="R356" s="281"/>
      <c r="S356" s="281"/>
      <c r="T356" s="281"/>
      <c r="U356" s="281"/>
      <c r="V356" s="281"/>
      <c r="W356" s="281"/>
      <c r="X356" s="281"/>
      <c r="Y356" s="281"/>
    </row>
    <row r="357" spans="1:25" x14ac:dyDescent="0.25">
      <c r="A357" s="281"/>
      <c r="B357" s="281"/>
      <c r="C357" s="281"/>
      <c r="D357" s="281"/>
      <c r="E357" s="281"/>
      <c r="F357" s="281"/>
      <c r="G357" s="281"/>
      <c r="H357" s="281"/>
      <c r="I357" s="281"/>
      <c r="J357" s="281"/>
      <c r="K357" s="281"/>
      <c r="L357" s="281"/>
      <c r="M357" s="281"/>
      <c r="N357" s="281"/>
      <c r="O357" s="281"/>
      <c r="P357" s="281"/>
      <c r="Q357" s="281"/>
      <c r="R357" s="281"/>
      <c r="S357" s="281"/>
      <c r="T357" s="281"/>
      <c r="U357" s="281"/>
      <c r="V357" s="281"/>
      <c r="W357" s="281"/>
      <c r="X357" s="281"/>
      <c r="Y357" s="281"/>
    </row>
    <row r="358" spans="1:25" x14ac:dyDescent="0.25">
      <c r="A358" s="281"/>
      <c r="B358" s="281"/>
      <c r="C358" s="281"/>
      <c r="D358" s="281"/>
      <c r="E358" s="281"/>
      <c r="F358" s="281"/>
      <c r="G358" s="281"/>
      <c r="H358" s="281"/>
      <c r="I358" s="281"/>
      <c r="J358" s="281"/>
      <c r="K358" s="281"/>
      <c r="L358" s="281"/>
      <c r="M358" s="281"/>
      <c r="N358" s="281"/>
      <c r="O358" s="281"/>
      <c r="P358" s="281"/>
      <c r="Q358" s="281"/>
      <c r="R358" s="281"/>
      <c r="S358" s="281"/>
      <c r="T358" s="281"/>
      <c r="U358" s="281"/>
      <c r="V358" s="281"/>
      <c r="W358" s="281"/>
      <c r="X358" s="281"/>
      <c r="Y358" s="281"/>
    </row>
    <row r="359" spans="1:25" x14ac:dyDescent="0.25">
      <c r="A359" s="281"/>
      <c r="B359" s="281"/>
      <c r="C359" s="281"/>
      <c r="D359" s="281"/>
      <c r="E359" s="281"/>
      <c r="F359" s="281"/>
      <c r="G359" s="281"/>
      <c r="H359" s="281"/>
      <c r="I359" s="281"/>
      <c r="J359" s="281"/>
      <c r="K359" s="281"/>
      <c r="L359" s="281"/>
      <c r="M359" s="281"/>
      <c r="N359" s="281"/>
      <c r="O359" s="281"/>
      <c r="P359" s="281"/>
      <c r="Q359" s="281"/>
      <c r="R359" s="281"/>
      <c r="S359" s="281"/>
      <c r="T359" s="281"/>
      <c r="U359" s="281"/>
      <c r="V359" s="281"/>
      <c r="W359" s="281"/>
      <c r="X359" s="281"/>
      <c r="Y359" s="281"/>
    </row>
    <row r="360" spans="1:25" x14ac:dyDescent="0.25">
      <c r="A360" s="281"/>
      <c r="B360" s="281"/>
      <c r="C360" s="281"/>
      <c r="D360" s="281"/>
      <c r="E360" s="281"/>
      <c r="F360" s="281"/>
      <c r="G360" s="281"/>
      <c r="H360" s="281"/>
      <c r="I360" s="281"/>
      <c r="J360" s="281"/>
      <c r="K360" s="281"/>
      <c r="L360" s="281"/>
      <c r="M360" s="281"/>
      <c r="N360" s="281"/>
      <c r="O360" s="281"/>
      <c r="P360" s="281"/>
      <c r="Q360" s="281"/>
      <c r="R360" s="281"/>
      <c r="S360" s="281"/>
      <c r="T360" s="281"/>
      <c r="U360" s="281"/>
      <c r="V360" s="281"/>
      <c r="W360" s="281"/>
      <c r="X360" s="281"/>
      <c r="Y360" s="281"/>
    </row>
    <row r="361" spans="1:25" x14ac:dyDescent="0.25">
      <c r="A361" s="281"/>
      <c r="B361" s="281"/>
      <c r="C361" s="281"/>
      <c r="D361" s="281"/>
      <c r="E361" s="281"/>
      <c r="F361" s="281"/>
      <c r="G361" s="281"/>
      <c r="H361" s="281"/>
      <c r="I361" s="281"/>
      <c r="J361" s="281"/>
      <c r="K361" s="281"/>
      <c r="L361" s="281"/>
      <c r="M361" s="281"/>
      <c r="N361" s="281"/>
      <c r="O361" s="281"/>
      <c r="P361" s="281"/>
      <c r="Q361" s="281"/>
      <c r="R361" s="281"/>
      <c r="S361" s="281"/>
      <c r="T361" s="281"/>
      <c r="U361" s="281"/>
      <c r="V361" s="281"/>
      <c r="W361" s="281"/>
      <c r="X361" s="281"/>
      <c r="Y361" s="281"/>
    </row>
    <row r="362" spans="1:25" x14ac:dyDescent="0.25">
      <c r="A362" s="281"/>
      <c r="B362" s="281"/>
      <c r="C362" s="281"/>
      <c r="D362" s="281"/>
      <c r="E362" s="281"/>
      <c r="F362" s="281"/>
      <c r="G362" s="281"/>
      <c r="H362" s="281"/>
      <c r="I362" s="281"/>
      <c r="J362" s="281"/>
      <c r="K362" s="281"/>
      <c r="L362" s="281"/>
      <c r="M362" s="281"/>
      <c r="N362" s="281"/>
      <c r="O362" s="281"/>
      <c r="P362" s="281"/>
      <c r="Q362" s="281"/>
      <c r="R362" s="281"/>
      <c r="S362" s="281"/>
      <c r="T362" s="281"/>
      <c r="U362" s="281"/>
      <c r="V362" s="281"/>
      <c r="W362" s="281"/>
      <c r="X362" s="281"/>
      <c r="Y362" s="281"/>
    </row>
    <row r="363" spans="1:25" x14ac:dyDescent="0.25">
      <c r="A363" s="281"/>
      <c r="B363" s="281"/>
      <c r="C363" s="281"/>
      <c r="D363" s="281"/>
      <c r="E363" s="281"/>
      <c r="F363" s="281"/>
      <c r="G363" s="281"/>
      <c r="H363" s="281"/>
      <c r="I363" s="281"/>
      <c r="J363" s="281"/>
      <c r="K363" s="281"/>
      <c r="L363" s="281"/>
      <c r="M363" s="281"/>
      <c r="N363" s="281"/>
      <c r="O363" s="281"/>
      <c r="P363" s="281"/>
      <c r="Q363" s="281"/>
      <c r="R363" s="281"/>
      <c r="S363" s="281"/>
      <c r="T363" s="281"/>
      <c r="U363" s="281"/>
      <c r="V363" s="281"/>
      <c r="W363" s="281"/>
      <c r="X363" s="281"/>
      <c r="Y363" s="281"/>
    </row>
    <row r="367" spans="1:25" x14ac:dyDescent="0.25">
      <c r="A367" s="139" t="s">
        <v>146</v>
      </c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</row>
    <row r="368" spans="1:25" x14ac:dyDescent="0.25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</row>
    <row r="369" spans="1:24" ht="15.75" thickBo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</row>
    <row r="370" spans="1:24" ht="30" customHeight="1" x14ac:dyDescent="0.25">
      <c r="B370" s="135" t="s">
        <v>8</v>
      </c>
      <c r="C370" s="136"/>
      <c r="D370" s="136"/>
      <c r="E370" s="136"/>
      <c r="F370" s="136"/>
      <c r="G370" s="136"/>
      <c r="H370" s="136"/>
      <c r="I370" s="136"/>
      <c r="J370" s="235" t="str">
        <f>Arkusz8!C6</f>
        <v>25.01.2019 - 31.01.2019</v>
      </c>
      <c r="K370" s="235"/>
      <c r="L370" s="235"/>
      <c r="M370" s="235" t="str">
        <f>Arkusz8!C10</f>
        <v>01.02.2019 - 07.02.2019</v>
      </c>
      <c r="N370" s="235"/>
      <c r="O370" s="235"/>
      <c r="P370" s="235" t="str">
        <f>Arkusz8!C9</f>
        <v>08.02.2019 - 14.02.2019</v>
      </c>
      <c r="Q370" s="235"/>
      <c r="R370" s="235"/>
      <c r="S370" s="235" t="str">
        <f>Arkusz8!C8</f>
        <v>15.02.2019 - 21.02.2019</v>
      </c>
      <c r="T370" s="235"/>
      <c r="U370" s="235"/>
      <c r="V370" s="235" t="str">
        <f>Arkusz8!C7</f>
        <v>22.02.2019 - 28.02.2019</v>
      </c>
      <c r="W370" s="235"/>
      <c r="X370" s="236"/>
    </row>
    <row r="371" spans="1:24" x14ac:dyDescent="0.25">
      <c r="B371" s="133" t="s">
        <v>27</v>
      </c>
      <c r="C371" s="134"/>
      <c r="D371" s="134"/>
      <c r="E371" s="134"/>
      <c r="F371" s="134"/>
      <c r="G371" s="134"/>
      <c r="H371" s="134"/>
      <c r="I371" s="134"/>
      <c r="J371" s="179">
        <f>Arkusz8!A6</f>
        <v>1251</v>
      </c>
      <c r="K371" s="179"/>
      <c r="L371" s="179"/>
      <c r="M371" s="179">
        <f>Arkusz8!A5</f>
        <v>1238</v>
      </c>
      <c r="N371" s="179"/>
      <c r="O371" s="179"/>
      <c r="P371" s="179">
        <f>Arkusz8!A4</f>
        <v>1256</v>
      </c>
      <c r="Q371" s="179"/>
      <c r="R371" s="179"/>
      <c r="S371" s="179">
        <f>Arkusz8!A3</f>
        <v>1226</v>
      </c>
      <c r="T371" s="179"/>
      <c r="U371" s="179"/>
      <c r="V371" s="179">
        <f>Arkusz8!A2</f>
        <v>1233</v>
      </c>
      <c r="W371" s="179"/>
      <c r="X371" s="179"/>
    </row>
    <row r="372" spans="1:24" x14ac:dyDescent="0.25">
      <c r="B372" s="175" t="s">
        <v>5</v>
      </c>
      <c r="C372" s="176"/>
      <c r="D372" s="176"/>
      <c r="E372" s="176"/>
      <c r="F372" s="176"/>
      <c r="G372" s="176"/>
      <c r="H372" s="176"/>
      <c r="I372" s="176"/>
      <c r="J372" s="92">
        <f>Arkusz8!A11</f>
        <v>1675</v>
      </c>
      <c r="K372" s="92"/>
      <c r="L372" s="92"/>
      <c r="M372" s="92">
        <f>Arkusz8!A10</f>
        <v>1680</v>
      </c>
      <c r="N372" s="92"/>
      <c r="O372" s="92"/>
      <c r="P372" s="92">
        <f>Arkusz8!A9</f>
        <v>1667</v>
      </c>
      <c r="Q372" s="92"/>
      <c r="R372" s="92"/>
      <c r="S372" s="92">
        <f>Arkusz8!A8</f>
        <v>1667</v>
      </c>
      <c r="T372" s="92"/>
      <c r="U372" s="92"/>
      <c r="V372" s="92">
        <f>Arkusz8!A7</f>
        <v>1645</v>
      </c>
      <c r="W372" s="92"/>
      <c r="X372" s="92"/>
    </row>
    <row r="373" spans="1:24" x14ac:dyDescent="0.25">
      <c r="B373" s="133" t="s">
        <v>6</v>
      </c>
      <c r="C373" s="134"/>
      <c r="D373" s="134"/>
      <c r="E373" s="134"/>
      <c r="F373" s="134"/>
      <c r="G373" s="134"/>
      <c r="H373" s="134"/>
      <c r="I373" s="134"/>
      <c r="J373" s="179">
        <f>Arkusz8!A16</f>
        <v>47</v>
      </c>
      <c r="K373" s="179"/>
      <c r="L373" s="179"/>
      <c r="M373" s="179">
        <f>Arkusz8!A15</f>
        <v>50</v>
      </c>
      <c r="N373" s="179"/>
      <c r="O373" s="179"/>
      <c r="P373" s="179">
        <f>Arkusz8!A14</f>
        <v>44</v>
      </c>
      <c r="Q373" s="179"/>
      <c r="R373" s="179"/>
      <c r="S373" s="179">
        <f>Arkusz8!A13</f>
        <v>62</v>
      </c>
      <c r="T373" s="179"/>
      <c r="U373" s="179"/>
      <c r="V373" s="179">
        <f>Arkusz8!A12</f>
        <v>40</v>
      </c>
      <c r="W373" s="179"/>
      <c r="X373" s="179"/>
    </row>
    <row r="374" spans="1:24" x14ac:dyDescent="0.25">
      <c r="B374" s="253" t="s">
        <v>7</v>
      </c>
      <c r="C374" s="254"/>
      <c r="D374" s="254"/>
      <c r="E374" s="254"/>
      <c r="F374" s="254"/>
      <c r="G374" s="254"/>
      <c r="H374" s="254"/>
      <c r="I374" s="254"/>
      <c r="J374" s="92">
        <f>Arkusz8!A21</f>
        <v>67</v>
      </c>
      <c r="K374" s="92"/>
      <c r="L374" s="92"/>
      <c r="M374" s="92">
        <f>Arkusz8!A20</f>
        <v>38</v>
      </c>
      <c r="N374" s="92"/>
      <c r="O374" s="92"/>
      <c r="P374" s="92">
        <f>Arkusz8!A19</f>
        <v>49</v>
      </c>
      <c r="Q374" s="92"/>
      <c r="R374" s="92"/>
      <c r="S374" s="92">
        <f>Arkusz8!A18</f>
        <v>28</v>
      </c>
      <c r="T374" s="92"/>
      <c r="U374" s="92"/>
      <c r="V374" s="92">
        <f>Arkusz8!A17</f>
        <v>34</v>
      </c>
      <c r="W374" s="92"/>
      <c r="X374" s="92"/>
    </row>
    <row r="375" spans="1:24" ht="15.75" thickBot="1" x14ac:dyDescent="0.3">
      <c r="B375" s="251" t="s">
        <v>89</v>
      </c>
      <c r="C375" s="252"/>
      <c r="D375" s="252"/>
      <c r="E375" s="252"/>
      <c r="F375" s="252"/>
      <c r="G375" s="252"/>
      <c r="H375" s="252"/>
      <c r="I375" s="252"/>
      <c r="J375" s="234">
        <f>Arkusz8!A26</f>
        <v>3</v>
      </c>
      <c r="K375" s="234"/>
      <c r="L375" s="234"/>
      <c r="M375" s="234">
        <f>Arkusz8!A25</f>
        <v>3</v>
      </c>
      <c r="N375" s="234"/>
      <c r="O375" s="234"/>
      <c r="P375" s="234">
        <f>Arkusz8!A24</f>
        <v>3</v>
      </c>
      <c r="Q375" s="234"/>
      <c r="R375" s="234"/>
      <c r="S375" s="234">
        <f>Arkusz8!A23</f>
        <v>2</v>
      </c>
      <c r="T375" s="234"/>
      <c r="U375" s="234"/>
      <c r="V375" s="234">
        <f>Arkusz8!A22</f>
        <v>2</v>
      </c>
      <c r="W375" s="234"/>
      <c r="X375" s="234"/>
    </row>
    <row r="376" spans="1:24" ht="15.75" thickBot="1" x14ac:dyDescent="0.3">
      <c r="B376" s="249" t="s">
        <v>90</v>
      </c>
      <c r="C376" s="250"/>
      <c r="D376" s="250"/>
      <c r="E376" s="250"/>
      <c r="F376" s="250"/>
      <c r="G376" s="250"/>
      <c r="H376" s="250"/>
      <c r="I376" s="250"/>
      <c r="J376" s="248">
        <f>SUM(J371,J372,J375)</f>
        <v>2929</v>
      </c>
      <c r="K376" s="248"/>
      <c r="L376" s="248"/>
      <c r="M376" s="248">
        <f>SUM(M371,M372,M375)</f>
        <v>2921</v>
      </c>
      <c r="N376" s="248"/>
      <c r="O376" s="248"/>
      <c r="P376" s="248">
        <f>SUM(P371,P372,P375)</f>
        <v>2926</v>
      </c>
      <c r="Q376" s="248"/>
      <c r="R376" s="248"/>
      <c r="S376" s="248">
        <f>SUM(S371,S372,S375)</f>
        <v>2895</v>
      </c>
      <c r="T376" s="248"/>
      <c r="U376" s="248"/>
      <c r="V376" s="248">
        <f>SUM(V371,V372,V375)</f>
        <v>2880</v>
      </c>
      <c r="W376" s="248"/>
      <c r="X376" s="270"/>
    </row>
    <row r="377" spans="1:24" x14ac:dyDescent="0.25">
      <c r="B377" s="22"/>
      <c r="C377" s="22"/>
      <c r="D377" s="22"/>
      <c r="E377" s="22"/>
      <c r="F377" s="22"/>
      <c r="G377" s="22"/>
      <c r="H377" s="22"/>
      <c r="I377" s="22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91" spans="1:2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5" s="50" customForma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Y392" s="6"/>
    </row>
    <row r="393" spans="1:2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5" x14ac:dyDescent="0.25">
      <c r="A394" s="121" t="s">
        <v>171</v>
      </c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</row>
    <row r="395" spans="1:25" x14ac:dyDescent="0.25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</row>
    <row r="396" spans="1:25" x14ac:dyDescent="0.25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</row>
    <row r="397" spans="1:25" x14ac:dyDescent="0.2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</row>
    <row r="398" spans="1:25" x14ac:dyDescent="0.25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</row>
    <row r="399" spans="1:25" x14ac:dyDescent="0.25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</row>
    <row r="400" spans="1:25" x14ac:dyDescent="0.25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</row>
    <row r="401" spans="1:25" x14ac:dyDescent="0.25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</row>
    <row r="404" spans="1:25" x14ac:dyDescent="0.25">
      <c r="A404" s="35" t="s">
        <v>46</v>
      </c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R404" s="36"/>
      <c r="S404" s="36"/>
      <c r="T404" s="36"/>
    </row>
    <row r="405" spans="1:25" x14ac:dyDescent="0.25">
      <c r="P405" s="37"/>
      <c r="Q405" s="37"/>
      <c r="R405" s="36"/>
      <c r="S405" s="36"/>
      <c r="T405" s="36"/>
      <c r="U405" s="37"/>
    </row>
    <row r="406" spans="1:25" x14ac:dyDescent="0.25">
      <c r="A406" s="121" t="s">
        <v>164</v>
      </c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</row>
    <row r="407" spans="1:25" x14ac:dyDescent="0.25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</row>
    <row r="408" spans="1:25" x14ac:dyDescent="0.25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</row>
    <row r="409" spans="1:25" x14ac:dyDescent="0.25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</row>
    <row r="410" spans="1:25" x14ac:dyDescent="0.25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</row>
    <row r="411" spans="1:25" x14ac:dyDescent="0.25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</row>
    <row r="412" spans="1:25" x14ac:dyDescent="0.25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</row>
    <row r="413" spans="1:25" x14ac:dyDescent="0.25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</row>
    <row r="414" spans="1:25" x14ac:dyDescent="0.25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</row>
    <row r="415" spans="1:25" x14ac:dyDescent="0.2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</row>
    <row r="416" spans="1:25" x14ac:dyDescent="0.25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</row>
    <row r="417" spans="1:25" x14ac:dyDescent="0.25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</row>
    <row r="418" spans="1:25" x14ac:dyDescent="0.25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</row>
    <row r="419" spans="1:25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</row>
    <row r="420" spans="1:25" s="50" customForma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Y420" s="6"/>
    </row>
    <row r="421" spans="1:25" s="50" customFormat="1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Y421" s="6"/>
    </row>
    <row r="422" spans="1:25" s="50" customFormat="1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Y422" s="6"/>
    </row>
    <row r="423" spans="1:25" s="50" customFormat="1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Y423" s="6"/>
    </row>
    <row r="424" spans="1:25" s="50" customFormat="1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Y424" s="6"/>
    </row>
    <row r="425" spans="1:25" x14ac:dyDescent="0.25">
      <c r="P425" s="39"/>
      <c r="Q425" s="39"/>
      <c r="R425" s="38"/>
      <c r="S425" s="38"/>
      <c r="T425" s="38"/>
      <c r="U425" s="39"/>
    </row>
    <row r="426" spans="1:25" x14ac:dyDescent="0.25">
      <c r="A426" s="40" t="s">
        <v>167</v>
      </c>
      <c r="B426" s="40"/>
      <c r="C426" s="40"/>
      <c r="D426" s="40"/>
      <c r="E426" s="40"/>
      <c r="F426" s="40"/>
      <c r="G426" s="40"/>
      <c r="H426" s="40"/>
      <c r="I426" s="40"/>
      <c r="N426" s="39"/>
      <c r="O426" s="39"/>
      <c r="P426" s="41"/>
      <c r="Q426" s="41"/>
      <c r="R426" s="38"/>
      <c r="S426" s="38"/>
      <c r="T426" s="38"/>
    </row>
    <row r="427" spans="1:25" x14ac:dyDescent="0.25">
      <c r="M427" s="42"/>
      <c r="N427" s="42"/>
      <c r="R427" s="38"/>
      <c r="S427" s="38"/>
      <c r="T427" s="38"/>
    </row>
    <row r="428" spans="1:25" x14ac:dyDescent="0.25">
      <c r="A428" s="49" t="s">
        <v>168</v>
      </c>
      <c r="B428" s="43"/>
      <c r="C428" s="43"/>
      <c r="D428" s="44"/>
      <c r="E428" s="44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U428" s="42"/>
    </row>
    <row r="429" spans="1:25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U429" s="38"/>
    </row>
    <row r="430" spans="1:25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U430" s="38"/>
    </row>
  </sheetData>
  <sheetProtection formatCells="0" insertColumns="0" insertRows="0" deleteColumns="0" deleteRows="0"/>
  <mergeCells count="596">
    <mergeCell ref="M24:N24"/>
    <mergeCell ref="O24:P24"/>
    <mergeCell ref="Q24:R24"/>
    <mergeCell ref="Q25:R25"/>
    <mergeCell ref="M26:N26"/>
    <mergeCell ref="M25:N25"/>
    <mergeCell ref="O25:P25"/>
    <mergeCell ref="L109:M109"/>
    <mergeCell ref="L103:M103"/>
    <mergeCell ref="M55:N55"/>
    <mergeCell ref="O75:P75"/>
    <mergeCell ref="G76:N76"/>
    <mergeCell ref="O76:P76"/>
    <mergeCell ref="G77:N77"/>
    <mergeCell ref="O77:P77"/>
    <mergeCell ref="Q50:R50"/>
    <mergeCell ref="Q51:R51"/>
    <mergeCell ref="Q52:R52"/>
    <mergeCell ref="Q76:R76"/>
    <mergeCell ref="V104:W104"/>
    <mergeCell ref="V105:W105"/>
    <mergeCell ref="V106:W106"/>
    <mergeCell ref="V107:W107"/>
    <mergeCell ref="V108:W108"/>
    <mergeCell ref="V117:W117"/>
    <mergeCell ref="V114:W114"/>
    <mergeCell ref="V109:W109"/>
    <mergeCell ref="V102:W102"/>
    <mergeCell ref="V103:W103"/>
    <mergeCell ref="P193:R193"/>
    <mergeCell ref="D162:G162"/>
    <mergeCell ref="K162:M162"/>
    <mergeCell ref="A182:Y186"/>
    <mergeCell ref="C117:K117"/>
    <mergeCell ref="A353:Y363"/>
    <mergeCell ref="A394:Y401"/>
    <mergeCell ref="A81:Y96"/>
    <mergeCell ref="A146:Y154"/>
    <mergeCell ref="C116:K116"/>
    <mergeCell ref="L104:M104"/>
    <mergeCell ref="L105:M105"/>
    <mergeCell ref="V101:W101"/>
    <mergeCell ref="L101:M101"/>
    <mergeCell ref="L102:M102"/>
    <mergeCell ref="A98:U99"/>
    <mergeCell ref="V110:W110"/>
    <mergeCell ref="V111:W111"/>
    <mergeCell ref="V112:W112"/>
    <mergeCell ref="V113:W113"/>
    <mergeCell ref="C115:K115"/>
    <mergeCell ref="Q143:S143"/>
    <mergeCell ref="V115:W115"/>
    <mergeCell ref="V116:W116"/>
    <mergeCell ref="G59:J59"/>
    <mergeCell ref="K27:L27"/>
    <mergeCell ref="M27:N27"/>
    <mergeCell ref="O27:P27"/>
    <mergeCell ref="Q27:R27"/>
    <mergeCell ref="C105:K105"/>
    <mergeCell ref="C106:K106"/>
    <mergeCell ref="C114:K114"/>
    <mergeCell ref="H162:J162"/>
    <mergeCell ref="A406:Y418"/>
    <mergeCell ref="V376:X376"/>
    <mergeCell ref="P376:R376"/>
    <mergeCell ref="J372:L372"/>
    <mergeCell ref="M372:O372"/>
    <mergeCell ref="J339:L339"/>
    <mergeCell ref="M339:O339"/>
    <mergeCell ref="C349:F349"/>
    <mergeCell ref="P197:R197"/>
    <mergeCell ref="D201:F202"/>
    <mergeCell ref="G202:I202"/>
    <mergeCell ref="J202:L202"/>
    <mergeCell ref="M375:O375"/>
    <mergeCell ref="P375:R375"/>
    <mergeCell ref="J370:L370"/>
    <mergeCell ref="M310:O311"/>
    <mergeCell ref="D318:E318"/>
    <mergeCell ref="F318:G318"/>
    <mergeCell ref="A209:Y212"/>
    <mergeCell ref="K265:L265"/>
    <mergeCell ref="I269:J269"/>
    <mergeCell ref="K269:L269"/>
    <mergeCell ref="M269:N269"/>
    <mergeCell ref="O269:P269"/>
    <mergeCell ref="M263:N263"/>
    <mergeCell ref="M264:N264"/>
    <mergeCell ref="M265:N265"/>
    <mergeCell ref="M266:N266"/>
    <mergeCell ref="Q23:R23"/>
    <mergeCell ref="K22:L23"/>
    <mergeCell ref="G27:J27"/>
    <mergeCell ref="K24:L24"/>
    <mergeCell ref="O23:P23"/>
    <mergeCell ref="O237:P237"/>
    <mergeCell ref="Q237:R237"/>
    <mergeCell ref="I236:J236"/>
    <mergeCell ref="M236:N236"/>
    <mergeCell ref="O236:P236"/>
    <mergeCell ref="Q236:R236"/>
    <mergeCell ref="L110:M110"/>
    <mergeCell ref="L111:M111"/>
    <mergeCell ref="L112:M112"/>
    <mergeCell ref="L113:M113"/>
    <mergeCell ref="L114:M114"/>
    <mergeCell ref="L115:M115"/>
    <mergeCell ref="L116:M116"/>
    <mergeCell ref="G235:H235"/>
    <mergeCell ref="L143:M143"/>
    <mergeCell ref="J376:L376"/>
    <mergeCell ref="M376:O376"/>
    <mergeCell ref="S376:U376"/>
    <mergeCell ref="B376:I376"/>
    <mergeCell ref="G264:H264"/>
    <mergeCell ref="G349:I349"/>
    <mergeCell ref="G350:I350"/>
    <mergeCell ref="B375:I375"/>
    <mergeCell ref="B374:I374"/>
    <mergeCell ref="S346:U346"/>
    <mergeCell ref="U268:V268"/>
    <mergeCell ref="S268:T268"/>
    <mergeCell ref="Q269:R269"/>
    <mergeCell ref="G269:H269"/>
    <mergeCell ref="M309:U309"/>
    <mergeCell ref="T310:U311"/>
    <mergeCell ref="P310:Q311"/>
    <mergeCell ref="R310:S311"/>
    <mergeCell ref="D312:E312"/>
    <mergeCell ref="Q267:R267"/>
    <mergeCell ref="O58:P58"/>
    <mergeCell ref="O46:P47"/>
    <mergeCell ref="G54:J55"/>
    <mergeCell ref="K54:L55"/>
    <mergeCell ref="M54:R54"/>
    <mergeCell ref="I235:J235"/>
    <mergeCell ref="K235:L235"/>
    <mergeCell ref="I237:J237"/>
    <mergeCell ref="M237:N237"/>
    <mergeCell ref="O229:R229"/>
    <mergeCell ref="Q144:S144"/>
    <mergeCell ref="N143:P143"/>
    <mergeCell ref="L144:M144"/>
    <mergeCell ref="N144:P144"/>
    <mergeCell ref="D144:K144"/>
    <mergeCell ref="D143:K143"/>
    <mergeCell ref="D205:F205"/>
    <mergeCell ref="G205:I205"/>
    <mergeCell ref="J205:L205"/>
    <mergeCell ref="D196:F196"/>
    <mergeCell ref="G196:I196"/>
    <mergeCell ref="J196:L196"/>
    <mergeCell ref="H159:J159"/>
    <mergeCell ref="D163:G163"/>
    <mergeCell ref="V372:X372"/>
    <mergeCell ref="J373:L373"/>
    <mergeCell ref="S373:U373"/>
    <mergeCell ref="V375:X375"/>
    <mergeCell ref="J374:L374"/>
    <mergeCell ref="M374:O374"/>
    <mergeCell ref="P374:R374"/>
    <mergeCell ref="S374:U374"/>
    <mergeCell ref="M370:O370"/>
    <mergeCell ref="P372:R372"/>
    <mergeCell ref="M373:O373"/>
    <mergeCell ref="P373:R373"/>
    <mergeCell ref="V373:X373"/>
    <mergeCell ref="V370:X370"/>
    <mergeCell ref="J371:L371"/>
    <mergeCell ref="S370:U370"/>
    <mergeCell ref="V371:X371"/>
    <mergeCell ref="S375:U375"/>
    <mergeCell ref="J375:L375"/>
    <mergeCell ref="P370:R370"/>
    <mergeCell ref="V374:X374"/>
    <mergeCell ref="S371:U371"/>
    <mergeCell ref="E5:Q8"/>
    <mergeCell ref="G265:H265"/>
    <mergeCell ref="G266:H266"/>
    <mergeCell ref="G268:H268"/>
    <mergeCell ref="Q264:R264"/>
    <mergeCell ref="O265:P265"/>
    <mergeCell ref="Q265:R265"/>
    <mergeCell ref="O266:P266"/>
    <mergeCell ref="Q266:R266"/>
    <mergeCell ref="O268:P268"/>
    <mergeCell ref="Q268:R268"/>
    <mergeCell ref="O264:P264"/>
    <mergeCell ref="O261:R261"/>
    <mergeCell ref="O263:P263"/>
    <mergeCell ref="Q263:R263"/>
    <mergeCell ref="K268:L268"/>
    <mergeCell ref="A225:U225"/>
    <mergeCell ref="M268:N268"/>
    <mergeCell ref="G260:V260"/>
    <mergeCell ref="M22:R22"/>
    <mergeCell ref="M23:N23"/>
    <mergeCell ref="K25:L25"/>
    <mergeCell ref="G25:J25"/>
    <mergeCell ref="G24:J24"/>
    <mergeCell ref="U264:V264"/>
    <mergeCell ref="S265:T265"/>
    <mergeCell ref="U265:V265"/>
    <mergeCell ref="H318:I318"/>
    <mergeCell ref="M318:O318"/>
    <mergeCell ref="U237:V237"/>
    <mergeCell ref="A306:U306"/>
    <mergeCell ref="G261:J261"/>
    <mergeCell ref="K261:N261"/>
    <mergeCell ref="I268:J268"/>
    <mergeCell ref="K262:L262"/>
    <mergeCell ref="K263:L263"/>
    <mergeCell ref="K264:L264"/>
    <mergeCell ref="K266:L266"/>
    <mergeCell ref="I262:J262"/>
    <mergeCell ref="I264:J264"/>
    <mergeCell ref="S237:T237"/>
    <mergeCell ref="D249:E249"/>
    <mergeCell ref="G237:H237"/>
    <mergeCell ref="S263:T263"/>
    <mergeCell ref="U263:V263"/>
    <mergeCell ref="I266:J266"/>
    <mergeCell ref="F312:G312"/>
    <mergeCell ref="H310:I311"/>
    <mergeCell ref="H314:I314"/>
    <mergeCell ref="H317:I317"/>
    <mergeCell ref="A309:I309"/>
    <mergeCell ref="D315:E315"/>
    <mergeCell ref="D313:E313"/>
    <mergeCell ref="F313:G313"/>
    <mergeCell ref="D316:E316"/>
    <mergeCell ref="F316:G316"/>
    <mergeCell ref="F314:G314"/>
    <mergeCell ref="D317:E317"/>
    <mergeCell ref="F317:G317"/>
    <mergeCell ref="D314:E314"/>
    <mergeCell ref="H312:I312"/>
    <mergeCell ref="C101:K101"/>
    <mergeCell ref="C102:K102"/>
    <mergeCell ref="C103:K103"/>
    <mergeCell ref="C104:K104"/>
    <mergeCell ref="L107:M107"/>
    <mergeCell ref="L108:M108"/>
    <mergeCell ref="L117:M117"/>
    <mergeCell ref="C235:F235"/>
    <mergeCell ref="C237:F237"/>
    <mergeCell ref="C236:F236"/>
    <mergeCell ref="C107:K107"/>
    <mergeCell ref="C108:K108"/>
    <mergeCell ref="C109:K109"/>
    <mergeCell ref="K163:M163"/>
    <mergeCell ref="D195:F195"/>
    <mergeCell ref="D197:F197"/>
    <mergeCell ref="J197:L197"/>
    <mergeCell ref="M197:O197"/>
    <mergeCell ref="H163:J163"/>
    <mergeCell ref="D192:F193"/>
    <mergeCell ref="G192:R192"/>
    <mergeCell ref="G193:I193"/>
    <mergeCell ref="J193:L193"/>
    <mergeCell ref="M193:O193"/>
    <mergeCell ref="E9:Q9"/>
    <mergeCell ref="O26:P26"/>
    <mergeCell ref="Q26:R26"/>
    <mergeCell ref="K26:L26"/>
    <mergeCell ref="A18:U20"/>
    <mergeCell ref="G56:J56"/>
    <mergeCell ref="K56:L56"/>
    <mergeCell ref="G79:N79"/>
    <mergeCell ref="G78:N78"/>
    <mergeCell ref="O78:P78"/>
    <mergeCell ref="G22:J23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Q58:R58"/>
    <mergeCell ref="M349:O349"/>
    <mergeCell ref="G344:I344"/>
    <mergeCell ref="M333:O333"/>
    <mergeCell ref="C345:F345"/>
    <mergeCell ref="M316:O316"/>
    <mergeCell ref="M315:O315"/>
    <mergeCell ref="A317:C317"/>
    <mergeCell ref="A316:C316"/>
    <mergeCell ref="A315:C315"/>
    <mergeCell ref="A318:C318"/>
    <mergeCell ref="G334:I334"/>
    <mergeCell ref="G338:I338"/>
    <mergeCell ref="J335:L335"/>
    <mergeCell ref="M336:O336"/>
    <mergeCell ref="G340:I340"/>
    <mergeCell ref="J340:L340"/>
    <mergeCell ref="M340:O340"/>
    <mergeCell ref="G337:I337"/>
    <mergeCell ref="M317:O317"/>
    <mergeCell ref="C344:F344"/>
    <mergeCell ref="G342:U342"/>
    <mergeCell ref="G343:I343"/>
    <mergeCell ref="J343:L343"/>
    <mergeCell ref="M343:O343"/>
    <mergeCell ref="S333:U333"/>
    <mergeCell ref="S336:U336"/>
    <mergeCell ref="S340:U340"/>
    <mergeCell ref="J334:L334"/>
    <mergeCell ref="S339:U339"/>
    <mergeCell ref="P336:R336"/>
    <mergeCell ref="P316:Q316"/>
    <mergeCell ref="P312:Q312"/>
    <mergeCell ref="M312:O312"/>
    <mergeCell ref="T312:U312"/>
    <mergeCell ref="P318:Q318"/>
    <mergeCell ref="R318:S318"/>
    <mergeCell ref="T318:U318"/>
    <mergeCell ref="R312:S312"/>
    <mergeCell ref="G332:U332"/>
    <mergeCell ref="M334:O334"/>
    <mergeCell ref="P334:R334"/>
    <mergeCell ref="S334:U334"/>
    <mergeCell ref="G333:I333"/>
    <mergeCell ref="P315:Q315"/>
    <mergeCell ref="R315:S315"/>
    <mergeCell ref="J336:L336"/>
    <mergeCell ref="H315:I315"/>
    <mergeCell ref="H316:I316"/>
    <mergeCell ref="S343:U343"/>
    <mergeCell ref="P340:R340"/>
    <mergeCell ref="P335:R335"/>
    <mergeCell ref="M344:O344"/>
    <mergeCell ref="J344:L344"/>
    <mergeCell ref="S344:U344"/>
    <mergeCell ref="C336:F336"/>
    <mergeCell ref="G336:I336"/>
    <mergeCell ref="P343:R343"/>
    <mergeCell ref="C338:F338"/>
    <mergeCell ref="C339:F339"/>
    <mergeCell ref="G339:I339"/>
    <mergeCell ref="G335:I335"/>
    <mergeCell ref="M337:O337"/>
    <mergeCell ref="M335:O335"/>
    <mergeCell ref="J338:L338"/>
    <mergeCell ref="M338:O338"/>
    <mergeCell ref="P344:R344"/>
    <mergeCell ref="P339:R339"/>
    <mergeCell ref="P338:R338"/>
    <mergeCell ref="P337:R337"/>
    <mergeCell ref="C337:F337"/>
    <mergeCell ref="C340:F340"/>
    <mergeCell ref="C342:F343"/>
    <mergeCell ref="C334:F334"/>
    <mergeCell ref="F315:G315"/>
    <mergeCell ref="A312:C312"/>
    <mergeCell ref="C332:F333"/>
    <mergeCell ref="D310:E311"/>
    <mergeCell ref="K236:L236"/>
    <mergeCell ref="D284:E284"/>
    <mergeCell ref="F310:G311"/>
    <mergeCell ref="A313:C313"/>
    <mergeCell ref="K237:L237"/>
    <mergeCell ref="C263:F263"/>
    <mergeCell ref="C264:F264"/>
    <mergeCell ref="C265:F265"/>
    <mergeCell ref="C266:F266"/>
    <mergeCell ref="C267:F267"/>
    <mergeCell ref="C268:F268"/>
    <mergeCell ref="C269:F269"/>
    <mergeCell ref="A271:Z271"/>
    <mergeCell ref="A327:Z327"/>
    <mergeCell ref="R314:S314"/>
    <mergeCell ref="T314:U314"/>
    <mergeCell ref="T315:U315"/>
    <mergeCell ref="T316:U316"/>
    <mergeCell ref="J333:L333"/>
    <mergeCell ref="P348:R348"/>
    <mergeCell ref="M346:O346"/>
    <mergeCell ref="P346:R346"/>
    <mergeCell ref="B372:I372"/>
    <mergeCell ref="B373:I373"/>
    <mergeCell ref="C348:F348"/>
    <mergeCell ref="G348:I348"/>
    <mergeCell ref="J348:L348"/>
    <mergeCell ref="M371:O371"/>
    <mergeCell ref="P371:R371"/>
    <mergeCell ref="A367:Y368"/>
    <mergeCell ref="J350:L350"/>
    <mergeCell ref="J349:L349"/>
    <mergeCell ref="P347:R347"/>
    <mergeCell ref="G347:I347"/>
    <mergeCell ref="J347:L347"/>
    <mergeCell ref="M347:O347"/>
    <mergeCell ref="C350:F350"/>
    <mergeCell ref="C346:F346"/>
    <mergeCell ref="S348:U348"/>
    <mergeCell ref="S349:U349"/>
    <mergeCell ref="S372:U372"/>
    <mergeCell ref="C347:F347"/>
    <mergeCell ref="P350:R350"/>
    <mergeCell ref="C110:K110"/>
    <mergeCell ref="C111:K111"/>
    <mergeCell ref="C112:K112"/>
    <mergeCell ref="C113:K113"/>
    <mergeCell ref="G230:H230"/>
    <mergeCell ref="I230:J230"/>
    <mergeCell ref="K230:L230"/>
    <mergeCell ref="D159:G159"/>
    <mergeCell ref="K159:M159"/>
    <mergeCell ref="D160:G160"/>
    <mergeCell ref="K160:M160"/>
    <mergeCell ref="D161:G161"/>
    <mergeCell ref="K161:M161"/>
    <mergeCell ref="H161:J161"/>
    <mergeCell ref="H160:J160"/>
    <mergeCell ref="D194:F194"/>
    <mergeCell ref="C228:F230"/>
    <mergeCell ref="C231:F231"/>
    <mergeCell ref="M230:N230"/>
    <mergeCell ref="M196:O196"/>
    <mergeCell ref="P206:R206"/>
    <mergeCell ref="D204:F204"/>
    <mergeCell ref="G204:I204"/>
    <mergeCell ref="J204:L204"/>
    <mergeCell ref="M206:O206"/>
    <mergeCell ref="M204:O204"/>
    <mergeCell ref="M205:O205"/>
    <mergeCell ref="P204:R204"/>
    <mergeCell ref="P205:R205"/>
    <mergeCell ref="D206:F206"/>
    <mergeCell ref="D203:F203"/>
    <mergeCell ref="G203:I203"/>
    <mergeCell ref="J203:L203"/>
    <mergeCell ref="M203:O203"/>
    <mergeCell ref="P203:R203"/>
    <mergeCell ref="M202:O202"/>
    <mergeCell ref="P202:R202"/>
    <mergeCell ref="P196:R196"/>
    <mergeCell ref="I231:J231"/>
    <mergeCell ref="K229:N229"/>
    <mergeCell ref="O230:P230"/>
    <mergeCell ref="Q230:R230"/>
    <mergeCell ref="U232:V232"/>
    <mergeCell ref="S232:T232"/>
    <mergeCell ref="Q232:R232"/>
    <mergeCell ref="O232:P232"/>
    <mergeCell ref="M232:N232"/>
    <mergeCell ref="K232:L232"/>
    <mergeCell ref="I232:J232"/>
    <mergeCell ref="B371:I371"/>
    <mergeCell ref="B370:I370"/>
    <mergeCell ref="O267:P267"/>
    <mergeCell ref="M267:N267"/>
    <mergeCell ref="U269:V269"/>
    <mergeCell ref="S338:U338"/>
    <mergeCell ref="S335:U335"/>
    <mergeCell ref="R316:S316"/>
    <mergeCell ref="P317:Q317"/>
    <mergeCell ref="R317:S317"/>
    <mergeCell ref="A320:Y325"/>
    <mergeCell ref="S337:U337"/>
    <mergeCell ref="A314:C314"/>
    <mergeCell ref="A329:U329"/>
    <mergeCell ref="T317:U317"/>
    <mergeCell ref="M313:O313"/>
    <mergeCell ref="P313:Q313"/>
    <mergeCell ref="C335:F335"/>
    <mergeCell ref="J337:L337"/>
    <mergeCell ref="G346:I346"/>
    <mergeCell ref="J346:L346"/>
    <mergeCell ref="P345:R345"/>
    <mergeCell ref="S345:U345"/>
    <mergeCell ref="S347:U347"/>
    <mergeCell ref="K234:L234"/>
    <mergeCell ref="I234:J234"/>
    <mergeCell ref="G234:H234"/>
    <mergeCell ref="Q262:R262"/>
    <mergeCell ref="U262:V262"/>
    <mergeCell ref="M262:N262"/>
    <mergeCell ref="O262:P262"/>
    <mergeCell ref="C232:F232"/>
    <mergeCell ref="C233:F233"/>
    <mergeCell ref="U234:V234"/>
    <mergeCell ref="S234:T234"/>
    <mergeCell ref="Q234:R234"/>
    <mergeCell ref="O234:P234"/>
    <mergeCell ref="M234:N234"/>
    <mergeCell ref="C234:F234"/>
    <mergeCell ref="K233:L233"/>
    <mergeCell ref="I233:J233"/>
    <mergeCell ref="G233:H233"/>
    <mergeCell ref="G262:H262"/>
    <mergeCell ref="C260:F262"/>
    <mergeCell ref="S261:V261"/>
    <mergeCell ref="S262:T262"/>
    <mergeCell ref="R313:S313"/>
    <mergeCell ref="U235:V235"/>
    <mergeCell ref="S235:T235"/>
    <mergeCell ref="Q235:R235"/>
    <mergeCell ref="O235:P235"/>
    <mergeCell ref="M235:N235"/>
    <mergeCell ref="U236:V236"/>
    <mergeCell ref="S236:T236"/>
    <mergeCell ref="T313:U313"/>
    <mergeCell ref="S269:T269"/>
    <mergeCell ref="S264:T264"/>
    <mergeCell ref="A294:Y303"/>
    <mergeCell ref="U267:V267"/>
    <mergeCell ref="S267:T267"/>
    <mergeCell ref="U266:V266"/>
    <mergeCell ref="S266:T266"/>
    <mergeCell ref="K267:L267"/>
    <mergeCell ref="G263:H263"/>
    <mergeCell ref="A310:C311"/>
    <mergeCell ref="H313:I313"/>
    <mergeCell ref="G267:H267"/>
    <mergeCell ref="I267:J267"/>
    <mergeCell ref="I263:J263"/>
    <mergeCell ref="I265:J265"/>
    <mergeCell ref="J195:L195"/>
    <mergeCell ref="M195:O195"/>
    <mergeCell ref="P195:R195"/>
    <mergeCell ref="G197:I197"/>
    <mergeCell ref="G75:N75"/>
    <mergeCell ref="U230:V230"/>
    <mergeCell ref="S230:T230"/>
    <mergeCell ref="S229:V229"/>
    <mergeCell ref="U233:V233"/>
    <mergeCell ref="S233:T233"/>
    <mergeCell ref="Q233:R233"/>
    <mergeCell ref="O233:P233"/>
    <mergeCell ref="M233:N233"/>
    <mergeCell ref="G232:H232"/>
    <mergeCell ref="G229:J229"/>
    <mergeCell ref="G228:V228"/>
    <mergeCell ref="G231:H231"/>
    <mergeCell ref="G206:I206"/>
    <mergeCell ref="U231:V231"/>
    <mergeCell ref="S231:T231"/>
    <mergeCell ref="Q231:R231"/>
    <mergeCell ref="O231:P231"/>
    <mergeCell ref="M231:N231"/>
    <mergeCell ref="K231:L231"/>
    <mergeCell ref="G46:N47"/>
    <mergeCell ref="L100:V100"/>
    <mergeCell ref="O79:P79"/>
    <mergeCell ref="G73:N74"/>
    <mergeCell ref="O73:P74"/>
    <mergeCell ref="G345:I345"/>
    <mergeCell ref="J345:L345"/>
    <mergeCell ref="M345:O345"/>
    <mergeCell ref="P349:R349"/>
    <mergeCell ref="M348:O348"/>
    <mergeCell ref="M56:N56"/>
    <mergeCell ref="O56:P56"/>
    <mergeCell ref="Q56:R56"/>
    <mergeCell ref="M314:O314"/>
    <mergeCell ref="P314:Q314"/>
    <mergeCell ref="L106:M106"/>
    <mergeCell ref="G236:H236"/>
    <mergeCell ref="J206:L206"/>
    <mergeCell ref="G201:R201"/>
    <mergeCell ref="P194:R194"/>
    <mergeCell ref="G194:I194"/>
    <mergeCell ref="J194:L194"/>
    <mergeCell ref="M194:O194"/>
    <mergeCell ref="G195:I195"/>
    <mergeCell ref="Q77:R77"/>
    <mergeCell ref="Q78:R78"/>
    <mergeCell ref="Q79:R79"/>
    <mergeCell ref="Q73:R74"/>
    <mergeCell ref="Q75:R75"/>
    <mergeCell ref="S350:U350"/>
    <mergeCell ref="P333:R333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50:O350"/>
    <mergeCell ref="O55:P55"/>
    <mergeCell ref="Q55:R5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97</v>
      </c>
      <c r="B1" t="s">
        <v>115</v>
      </c>
      <c r="C1" t="s">
        <v>107</v>
      </c>
      <c r="D1" t="s">
        <v>92</v>
      </c>
    </row>
    <row r="2" spans="1:4" x14ac:dyDescent="0.25">
      <c r="A2">
        <v>0</v>
      </c>
      <c r="B2" t="s">
        <v>86</v>
      </c>
      <c r="C2" t="s">
        <v>63</v>
      </c>
      <c r="D2">
        <v>1</v>
      </c>
    </row>
    <row r="3" spans="1:4" x14ac:dyDescent="0.25">
      <c r="A3">
        <v>0</v>
      </c>
      <c r="B3" t="s">
        <v>86</v>
      </c>
      <c r="C3" t="s">
        <v>88</v>
      </c>
      <c r="D3">
        <v>2</v>
      </c>
    </row>
    <row r="4" spans="1:4" x14ac:dyDescent="0.25">
      <c r="A4">
        <v>0</v>
      </c>
      <c r="B4" t="s">
        <v>86</v>
      </c>
      <c r="C4" t="s">
        <v>62</v>
      </c>
      <c r="D4">
        <v>3</v>
      </c>
    </row>
    <row r="5" spans="1:4" x14ac:dyDescent="0.25">
      <c r="A5">
        <v>0</v>
      </c>
      <c r="B5" t="s">
        <v>86</v>
      </c>
      <c r="C5" t="s">
        <v>87</v>
      </c>
      <c r="D5">
        <v>4</v>
      </c>
    </row>
    <row r="6" spans="1:4" x14ac:dyDescent="0.25">
      <c r="A6">
        <v>2431</v>
      </c>
      <c r="B6" t="s">
        <v>49</v>
      </c>
      <c r="C6" t="s">
        <v>63</v>
      </c>
      <c r="D6">
        <v>1</v>
      </c>
    </row>
    <row r="7" spans="1:4" x14ac:dyDescent="0.25">
      <c r="A7">
        <v>29</v>
      </c>
      <c r="B7" t="s">
        <v>49</v>
      </c>
      <c r="C7" t="s">
        <v>88</v>
      </c>
      <c r="D7">
        <v>2</v>
      </c>
    </row>
    <row r="8" spans="1:4" x14ac:dyDescent="0.25">
      <c r="A8">
        <v>44</v>
      </c>
      <c r="B8" t="s">
        <v>49</v>
      </c>
      <c r="C8" t="s">
        <v>62</v>
      </c>
      <c r="D8">
        <v>3</v>
      </c>
    </row>
    <row r="9" spans="1:4" x14ac:dyDescent="0.25">
      <c r="A9">
        <v>2</v>
      </c>
      <c r="B9" t="s">
        <v>49</v>
      </c>
      <c r="C9" t="s">
        <v>87</v>
      </c>
      <c r="D9">
        <v>4</v>
      </c>
    </row>
    <row r="10" spans="1:4" x14ac:dyDescent="0.25">
      <c r="A10">
        <v>1006</v>
      </c>
      <c r="B10" t="s">
        <v>50</v>
      </c>
      <c r="C10" t="s">
        <v>63</v>
      </c>
      <c r="D10">
        <v>1</v>
      </c>
    </row>
    <row r="11" spans="1:4" x14ac:dyDescent="0.25">
      <c r="A11">
        <v>4</v>
      </c>
      <c r="B11" t="s">
        <v>50</v>
      </c>
      <c r="C11" t="s">
        <v>88</v>
      </c>
      <c r="D11">
        <v>2</v>
      </c>
    </row>
    <row r="12" spans="1:4" x14ac:dyDescent="0.25">
      <c r="A12">
        <v>46</v>
      </c>
      <c r="B12" t="s">
        <v>50</v>
      </c>
      <c r="C12" t="s">
        <v>62</v>
      </c>
      <c r="D12">
        <v>3</v>
      </c>
    </row>
    <row r="13" spans="1:4" x14ac:dyDescent="0.25">
      <c r="A13">
        <v>6</v>
      </c>
      <c r="B13" t="s">
        <v>50</v>
      </c>
      <c r="C13" t="s">
        <v>87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92</v>
      </c>
      <c r="B1" t="s">
        <v>102</v>
      </c>
      <c r="C1" t="s">
        <v>58</v>
      </c>
      <c r="D1" t="s">
        <v>59</v>
      </c>
      <c r="E1" t="s">
        <v>60</v>
      </c>
      <c r="F1" t="s">
        <v>69</v>
      </c>
      <c r="G1" t="s">
        <v>61</v>
      </c>
    </row>
    <row r="2" spans="1:7" x14ac:dyDescent="0.25">
      <c r="A2">
        <v>1</v>
      </c>
      <c r="B2" t="s">
        <v>120</v>
      </c>
      <c r="C2">
        <v>1</v>
      </c>
      <c r="D2">
        <v>24</v>
      </c>
      <c r="E2">
        <v>1</v>
      </c>
      <c r="F2">
        <v>87</v>
      </c>
      <c r="G2">
        <v>94</v>
      </c>
    </row>
    <row r="3" spans="1:7" x14ac:dyDescent="0.25">
      <c r="A3">
        <v>2</v>
      </c>
      <c r="B3" t="s">
        <v>119</v>
      </c>
      <c r="C3">
        <v>0</v>
      </c>
      <c r="D3">
        <v>2</v>
      </c>
      <c r="E3">
        <v>0</v>
      </c>
      <c r="F3">
        <v>20</v>
      </c>
      <c r="G3">
        <v>5</v>
      </c>
    </row>
    <row r="4" spans="1:7" x14ac:dyDescent="0.25">
      <c r="A4">
        <v>3</v>
      </c>
      <c r="B4" t="s">
        <v>151</v>
      </c>
      <c r="C4">
        <v>0</v>
      </c>
      <c r="D4">
        <v>0</v>
      </c>
      <c r="E4">
        <v>0</v>
      </c>
      <c r="F4">
        <v>15</v>
      </c>
      <c r="G4">
        <v>0</v>
      </c>
    </row>
    <row r="5" spans="1:7" x14ac:dyDescent="0.25">
      <c r="A5">
        <v>4</v>
      </c>
      <c r="B5" t="s">
        <v>132</v>
      </c>
      <c r="C5">
        <v>0</v>
      </c>
      <c r="D5">
        <v>0</v>
      </c>
      <c r="E5">
        <v>0</v>
      </c>
      <c r="F5">
        <v>7</v>
      </c>
      <c r="G5">
        <v>5</v>
      </c>
    </row>
    <row r="6" spans="1:7" x14ac:dyDescent="0.25">
      <c r="A6">
        <v>5</v>
      </c>
      <c r="B6" t="s">
        <v>133</v>
      </c>
      <c r="C6">
        <v>1</v>
      </c>
      <c r="D6">
        <v>0</v>
      </c>
      <c r="E6">
        <v>0</v>
      </c>
      <c r="F6">
        <v>10</v>
      </c>
      <c r="G6">
        <v>0</v>
      </c>
    </row>
    <row r="7" spans="1:7" x14ac:dyDescent="0.25">
      <c r="A7">
        <v>6</v>
      </c>
      <c r="B7" t="s">
        <v>99</v>
      </c>
      <c r="C7">
        <v>6</v>
      </c>
      <c r="D7">
        <v>1</v>
      </c>
      <c r="E7">
        <v>0</v>
      </c>
      <c r="F7">
        <v>18</v>
      </c>
      <c r="G7">
        <v>23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92</v>
      </c>
      <c r="B1" t="s">
        <v>102</v>
      </c>
      <c r="C1" t="s">
        <v>58</v>
      </c>
      <c r="D1" t="s">
        <v>59</v>
      </c>
      <c r="E1" t="s">
        <v>60</v>
      </c>
      <c r="F1" t="s">
        <v>69</v>
      </c>
      <c r="G1" t="s">
        <v>61</v>
      </c>
    </row>
    <row r="2" spans="1:7" x14ac:dyDescent="0.25">
      <c r="A2">
        <v>1</v>
      </c>
      <c r="B2" t="s">
        <v>120</v>
      </c>
      <c r="C2">
        <v>3</v>
      </c>
      <c r="D2">
        <v>30</v>
      </c>
      <c r="E2">
        <v>1</v>
      </c>
      <c r="F2">
        <v>230</v>
      </c>
      <c r="G2">
        <v>206</v>
      </c>
    </row>
    <row r="3" spans="1:7" x14ac:dyDescent="0.25">
      <c r="A3">
        <v>2</v>
      </c>
      <c r="B3" t="s">
        <v>119</v>
      </c>
      <c r="C3">
        <v>0</v>
      </c>
      <c r="D3">
        <v>2</v>
      </c>
      <c r="E3">
        <v>0</v>
      </c>
      <c r="F3">
        <v>54</v>
      </c>
      <c r="G3">
        <v>11</v>
      </c>
    </row>
    <row r="4" spans="1:7" x14ac:dyDescent="0.25">
      <c r="A4">
        <v>3</v>
      </c>
      <c r="B4" t="s">
        <v>151</v>
      </c>
      <c r="C4">
        <v>0</v>
      </c>
      <c r="D4">
        <v>0</v>
      </c>
      <c r="E4">
        <v>0</v>
      </c>
      <c r="F4">
        <v>16</v>
      </c>
      <c r="G4">
        <v>2</v>
      </c>
    </row>
    <row r="5" spans="1:7" x14ac:dyDescent="0.25">
      <c r="A5">
        <v>4</v>
      </c>
      <c r="B5" t="s">
        <v>132</v>
      </c>
      <c r="C5">
        <v>0</v>
      </c>
      <c r="D5">
        <v>0</v>
      </c>
      <c r="E5">
        <v>0</v>
      </c>
      <c r="F5">
        <v>12</v>
      </c>
      <c r="G5">
        <v>5</v>
      </c>
    </row>
    <row r="6" spans="1:7" x14ac:dyDescent="0.25">
      <c r="A6">
        <v>5</v>
      </c>
      <c r="B6" t="s">
        <v>133</v>
      </c>
      <c r="C6">
        <v>1</v>
      </c>
      <c r="D6">
        <v>0</v>
      </c>
      <c r="E6">
        <v>0</v>
      </c>
      <c r="F6">
        <v>12</v>
      </c>
      <c r="G6">
        <v>1</v>
      </c>
    </row>
    <row r="7" spans="1:7" x14ac:dyDescent="0.25">
      <c r="A7">
        <v>6</v>
      </c>
      <c r="B7" t="s">
        <v>99</v>
      </c>
      <c r="C7">
        <v>12</v>
      </c>
      <c r="D7">
        <v>7</v>
      </c>
      <c r="E7">
        <v>0</v>
      </c>
      <c r="F7">
        <v>46</v>
      </c>
      <c r="G7">
        <v>46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103</v>
      </c>
      <c r="B1" t="s">
        <v>8</v>
      </c>
      <c r="C1" t="s">
        <v>104</v>
      </c>
    </row>
    <row r="2" spans="1:3" x14ac:dyDescent="0.25">
      <c r="A2">
        <v>1233</v>
      </c>
      <c r="B2" t="s">
        <v>105</v>
      </c>
      <c r="C2" t="s">
        <v>156</v>
      </c>
    </row>
    <row r="3" spans="1:3" x14ac:dyDescent="0.25">
      <c r="A3">
        <v>1226</v>
      </c>
      <c r="B3" t="s">
        <v>105</v>
      </c>
      <c r="C3" t="s">
        <v>157</v>
      </c>
    </row>
    <row r="4" spans="1:3" x14ac:dyDescent="0.25">
      <c r="A4">
        <v>1256</v>
      </c>
      <c r="B4" t="s">
        <v>105</v>
      </c>
      <c r="C4" t="s">
        <v>158</v>
      </c>
    </row>
    <row r="5" spans="1:3" x14ac:dyDescent="0.25">
      <c r="A5">
        <v>1238</v>
      </c>
      <c r="B5" t="s">
        <v>105</v>
      </c>
      <c r="C5" t="s">
        <v>159</v>
      </c>
    </row>
    <row r="6" spans="1:3" x14ac:dyDescent="0.25">
      <c r="A6">
        <v>1251</v>
      </c>
      <c r="B6" t="s">
        <v>105</v>
      </c>
      <c r="C6" t="s">
        <v>160</v>
      </c>
    </row>
    <row r="7" spans="1:3" x14ac:dyDescent="0.25">
      <c r="A7">
        <v>1645</v>
      </c>
      <c r="B7" t="s">
        <v>5</v>
      </c>
      <c r="C7" t="s">
        <v>156</v>
      </c>
    </row>
    <row r="8" spans="1:3" x14ac:dyDescent="0.25">
      <c r="A8">
        <v>1667</v>
      </c>
      <c r="B8" t="s">
        <v>5</v>
      </c>
      <c r="C8" t="s">
        <v>157</v>
      </c>
    </row>
    <row r="9" spans="1:3" x14ac:dyDescent="0.25">
      <c r="A9">
        <v>1667</v>
      </c>
      <c r="B9" t="s">
        <v>5</v>
      </c>
      <c r="C9" t="s">
        <v>158</v>
      </c>
    </row>
    <row r="10" spans="1:3" x14ac:dyDescent="0.25">
      <c r="A10">
        <v>1680</v>
      </c>
      <c r="B10" t="s">
        <v>5</v>
      </c>
      <c r="C10" t="s">
        <v>159</v>
      </c>
    </row>
    <row r="11" spans="1:3" x14ac:dyDescent="0.25">
      <c r="A11">
        <v>1675</v>
      </c>
      <c r="B11" t="s">
        <v>5</v>
      </c>
      <c r="C11" t="s">
        <v>160</v>
      </c>
    </row>
    <row r="12" spans="1:3" x14ac:dyDescent="0.25">
      <c r="A12">
        <v>40</v>
      </c>
      <c r="B12" t="s">
        <v>6</v>
      </c>
      <c r="C12" t="s">
        <v>156</v>
      </c>
    </row>
    <row r="13" spans="1:3" x14ac:dyDescent="0.25">
      <c r="A13">
        <v>62</v>
      </c>
      <c r="B13" t="s">
        <v>6</v>
      </c>
      <c r="C13" t="s">
        <v>157</v>
      </c>
    </row>
    <row r="14" spans="1:3" x14ac:dyDescent="0.25">
      <c r="A14">
        <v>44</v>
      </c>
      <c r="B14" t="s">
        <v>6</v>
      </c>
      <c r="C14" t="s">
        <v>158</v>
      </c>
    </row>
    <row r="15" spans="1:3" x14ac:dyDescent="0.25">
      <c r="A15">
        <v>50</v>
      </c>
      <c r="B15" t="s">
        <v>6</v>
      </c>
      <c r="C15" t="s">
        <v>159</v>
      </c>
    </row>
    <row r="16" spans="1:3" x14ac:dyDescent="0.25">
      <c r="A16">
        <v>47</v>
      </c>
      <c r="B16" t="s">
        <v>6</v>
      </c>
      <c r="C16" t="s">
        <v>160</v>
      </c>
    </row>
    <row r="17" spans="1:3" x14ac:dyDescent="0.25">
      <c r="A17">
        <v>34</v>
      </c>
      <c r="B17" t="s">
        <v>7</v>
      </c>
      <c r="C17" t="s">
        <v>156</v>
      </c>
    </row>
    <row r="18" spans="1:3" x14ac:dyDescent="0.25">
      <c r="A18">
        <v>28</v>
      </c>
      <c r="B18" t="s">
        <v>7</v>
      </c>
      <c r="C18" t="s">
        <v>157</v>
      </c>
    </row>
    <row r="19" spans="1:3" x14ac:dyDescent="0.25">
      <c r="A19">
        <v>49</v>
      </c>
      <c r="B19" t="s">
        <v>7</v>
      </c>
      <c r="C19" t="s">
        <v>158</v>
      </c>
    </row>
    <row r="20" spans="1:3" x14ac:dyDescent="0.25">
      <c r="A20">
        <v>38</v>
      </c>
      <c r="B20" t="s">
        <v>7</v>
      </c>
      <c r="C20" t="s">
        <v>159</v>
      </c>
    </row>
    <row r="21" spans="1:3" x14ac:dyDescent="0.25">
      <c r="A21" s="2">
        <v>67</v>
      </c>
      <c r="B21" s="2" t="s">
        <v>7</v>
      </c>
      <c r="C21" s="2" t="s">
        <v>160</v>
      </c>
    </row>
    <row r="22" spans="1:3" x14ac:dyDescent="0.25">
      <c r="A22" s="2">
        <v>2</v>
      </c>
      <c r="B22" s="2" t="s">
        <v>130</v>
      </c>
      <c r="C22" s="2" t="s">
        <v>156</v>
      </c>
    </row>
    <row r="23" spans="1:3" x14ac:dyDescent="0.25">
      <c r="A23" s="2">
        <v>2</v>
      </c>
      <c r="B23" s="2" t="s">
        <v>130</v>
      </c>
      <c r="C23" s="2" t="s">
        <v>157</v>
      </c>
    </row>
    <row r="24" spans="1:3" x14ac:dyDescent="0.25">
      <c r="A24" s="2">
        <v>3</v>
      </c>
      <c r="B24" s="2" t="s">
        <v>130</v>
      </c>
      <c r="C24" s="2" t="s">
        <v>158</v>
      </c>
    </row>
    <row r="25" spans="1:3" x14ac:dyDescent="0.25">
      <c r="A25" s="2">
        <v>3</v>
      </c>
      <c r="B25" s="2" t="s">
        <v>130</v>
      </c>
      <c r="C25" s="2" t="s">
        <v>159</v>
      </c>
    </row>
    <row r="26" spans="1:3" x14ac:dyDescent="0.25">
      <c r="A26" s="2">
        <v>3</v>
      </c>
      <c r="B26" s="2" t="s">
        <v>130</v>
      </c>
      <c r="C26" s="2" t="s">
        <v>160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106</v>
      </c>
      <c r="B1" t="s">
        <v>97</v>
      </c>
      <c r="C1" t="s">
        <v>107</v>
      </c>
    </row>
    <row r="2" spans="1:3" x14ac:dyDescent="0.25">
      <c r="A2" t="s">
        <v>108</v>
      </c>
      <c r="B2">
        <v>2306</v>
      </c>
      <c r="C2" t="s">
        <v>32</v>
      </c>
    </row>
    <row r="3" spans="1:3" x14ac:dyDescent="0.25">
      <c r="A3" t="s">
        <v>109</v>
      </c>
      <c r="B3">
        <v>10157</v>
      </c>
      <c r="C3" t="s">
        <v>32</v>
      </c>
    </row>
    <row r="4" spans="1:3" x14ac:dyDescent="0.25">
      <c r="A4" t="s">
        <v>110</v>
      </c>
      <c r="B4">
        <v>657</v>
      </c>
      <c r="C4" t="s">
        <v>32</v>
      </c>
    </row>
    <row r="5" spans="1:3" x14ac:dyDescent="0.25">
      <c r="A5" t="s">
        <v>28</v>
      </c>
      <c r="B5">
        <v>18239</v>
      </c>
      <c r="C5" t="s">
        <v>32</v>
      </c>
    </row>
    <row r="6" spans="1:3" x14ac:dyDescent="0.25">
      <c r="A6" t="s">
        <v>108</v>
      </c>
      <c r="B6">
        <v>82</v>
      </c>
      <c r="C6" t="s">
        <v>22</v>
      </c>
    </row>
    <row r="7" spans="1:3" x14ac:dyDescent="0.25">
      <c r="A7" t="s">
        <v>109</v>
      </c>
      <c r="B7">
        <v>106</v>
      </c>
      <c r="C7" t="s">
        <v>22</v>
      </c>
    </row>
    <row r="8" spans="1:3" x14ac:dyDescent="0.25">
      <c r="A8" t="s">
        <v>110</v>
      </c>
      <c r="B8">
        <v>38</v>
      </c>
      <c r="C8" t="s">
        <v>22</v>
      </c>
    </row>
    <row r="9" spans="1:3" x14ac:dyDescent="0.25">
      <c r="A9" t="s">
        <v>28</v>
      </c>
      <c r="B9">
        <v>206</v>
      </c>
      <c r="C9" t="s">
        <v>22</v>
      </c>
    </row>
    <row r="10" spans="1:3" x14ac:dyDescent="0.25">
      <c r="A10" t="s">
        <v>108</v>
      </c>
      <c r="B10">
        <v>176</v>
      </c>
      <c r="C10" t="s">
        <v>33</v>
      </c>
    </row>
    <row r="11" spans="1:3" x14ac:dyDescent="0.25">
      <c r="A11" t="s">
        <v>109</v>
      </c>
      <c r="B11">
        <v>1269</v>
      </c>
      <c r="C11" t="s">
        <v>33</v>
      </c>
    </row>
    <row r="12" spans="1:3" x14ac:dyDescent="0.25">
      <c r="A12" t="s">
        <v>110</v>
      </c>
      <c r="B12">
        <v>77</v>
      </c>
      <c r="C12" t="s">
        <v>33</v>
      </c>
    </row>
    <row r="13" spans="1:3" x14ac:dyDescent="0.25">
      <c r="A13" t="s">
        <v>28</v>
      </c>
      <c r="B13">
        <v>1362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97</v>
      </c>
      <c r="B1" t="s">
        <v>107</v>
      </c>
      <c r="C1" t="s">
        <v>95</v>
      </c>
      <c r="D1" t="s">
        <v>92</v>
      </c>
    </row>
    <row r="2" spans="1:4" x14ac:dyDescent="0.25">
      <c r="A2">
        <v>614</v>
      </c>
      <c r="B2" t="s">
        <v>131</v>
      </c>
      <c r="C2" t="s">
        <v>3</v>
      </c>
      <c r="D2">
        <v>1</v>
      </c>
    </row>
    <row r="3" spans="1:4" x14ac:dyDescent="0.25">
      <c r="A3">
        <v>622</v>
      </c>
      <c r="B3" t="s">
        <v>131</v>
      </c>
      <c r="C3" t="s">
        <v>75</v>
      </c>
      <c r="D3">
        <v>1</v>
      </c>
    </row>
    <row r="4" spans="1:4" x14ac:dyDescent="0.25">
      <c r="A4">
        <v>85</v>
      </c>
      <c r="B4" t="s">
        <v>161</v>
      </c>
      <c r="C4" t="s">
        <v>3</v>
      </c>
      <c r="D4">
        <v>2</v>
      </c>
    </row>
    <row r="5" spans="1:4" x14ac:dyDescent="0.25">
      <c r="A5">
        <v>114</v>
      </c>
      <c r="B5" t="s">
        <v>161</v>
      </c>
      <c r="C5" t="s">
        <v>75</v>
      </c>
      <c r="D5">
        <v>2</v>
      </c>
    </row>
    <row r="6" spans="1:4" x14ac:dyDescent="0.25">
      <c r="A6">
        <v>21</v>
      </c>
      <c r="B6" t="s">
        <v>162</v>
      </c>
      <c r="C6" t="s">
        <v>3</v>
      </c>
      <c r="D6">
        <v>3</v>
      </c>
    </row>
    <row r="7" spans="1:4" x14ac:dyDescent="0.25">
      <c r="A7">
        <v>28</v>
      </c>
      <c r="B7" t="s">
        <v>162</v>
      </c>
      <c r="C7" t="s">
        <v>75</v>
      </c>
      <c r="D7">
        <v>3</v>
      </c>
    </row>
    <row r="8" spans="1:4" x14ac:dyDescent="0.25">
      <c r="A8">
        <v>3</v>
      </c>
      <c r="B8" t="s">
        <v>163</v>
      </c>
      <c r="C8" t="s">
        <v>3</v>
      </c>
      <c r="D8">
        <v>4</v>
      </c>
    </row>
    <row r="9" spans="1:4" x14ac:dyDescent="0.25">
      <c r="A9">
        <v>2</v>
      </c>
      <c r="B9" t="s">
        <v>163</v>
      </c>
      <c r="C9" t="s">
        <v>75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106</v>
      </c>
      <c r="B1" t="s">
        <v>97</v>
      </c>
      <c r="C1" t="s">
        <v>107</v>
      </c>
    </row>
    <row r="2" spans="1:3" x14ac:dyDescent="0.25">
      <c r="A2" t="s">
        <v>108</v>
      </c>
      <c r="B2">
        <v>4229</v>
      </c>
      <c r="C2" t="s">
        <v>32</v>
      </c>
    </row>
    <row r="3" spans="1:3" x14ac:dyDescent="0.25">
      <c r="A3" t="s">
        <v>109</v>
      </c>
      <c r="B3">
        <v>20368</v>
      </c>
      <c r="C3" t="s">
        <v>32</v>
      </c>
    </row>
    <row r="4" spans="1:3" x14ac:dyDescent="0.25">
      <c r="A4" t="s">
        <v>110</v>
      </c>
      <c r="B4">
        <v>1362</v>
      </c>
      <c r="C4" t="s">
        <v>32</v>
      </c>
    </row>
    <row r="5" spans="1:3" x14ac:dyDescent="0.25">
      <c r="A5" t="s">
        <v>28</v>
      </c>
      <c r="B5">
        <v>40188</v>
      </c>
      <c r="C5" t="s">
        <v>32</v>
      </c>
    </row>
    <row r="6" spans="1:3" x14ac:dyDescent="0.25">
      <c r="A6" t="s">
        <v>108</v>
      </c>
      <c r="B6">
        <v>116</v>
      </c>
      <c r="C6" t="s">
        <v>22</v>
      </c>
    </row>
    <row r="7" spans="1:3" x14ac:dyDescent="0.25">
      <c r="A7" t="s">
        <v>109</v>
      </c>
      <c r="B7">
        <v>199</v>
      </c>
      <c r="C7" t="s">
        <v>22</v>
      </c>
    </row>
    <row r="8" spans="1:3" x14ac:dyDescent="0.25">
      <c r="A8" t="s">
        <v>110</v>
      </c>
      <c r="B8">
        <v>70</v>
      </c>
      <c r="C8" t="s">
        <v>22</v>
      </c>
    </row>
    <row r="9" spans="1:3" x14ac:dyDescent="0.25">
      <c r="A9" t="s">
        <v>28</v>
      </c>
      <c r="B9">
        <v>380</v>
      </c>
      <c r="C9" t="s">
        <v>22</v>
      </c>
    </row>
    <row r="10" spans="1:3" x14ac:dyDescent="0.25">
      <c r="A10" t="s">
        <v>108</v>
      </c>
      <c r="B10">
        <v>391</v>
      </c>
      <c r="C10" t="s">
        <v>33</v>
      </c>
    </row>
    <row r="11" spans="1:3" x14ac:dyDescent="0.25">
      <c r="A11" t="s">
        <v>109</v>
      </c>
      <c r="B11">
        <v>2383</v>
      </c>
      <c r="C11" t="s">
        <v>33</v>
      </c>
    </row>
    <row r="12" spans="1:3" x14ac:dyDescent="0.25">
      <c r="A12" t="s">
        <v>110</v>
      </c>
      <c r="B12">
        <v>144</v>
      </c>
      <c r="C12" t="s">
        <v>33</v>
      </c>
    </row>
    <row r="13" spans="1:3" x14ac:dyDescent="0.25">
      <c r="A13" t="s">
        <v>28</v>
      </c>
      <c r="B13">
        <v>3115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97</v>
      </c>
      <c r="B1" t="s">
        <v>107</v>
      </c>
      <c r="C1" t="s">
        <v>95</v>
      </c>
      <c r="D1" t="s">
        <v>92</v>
      </c>
    </row>
    <row r="2" spans="1:4" x14ac:dyDescent="0.25">
      <c r="A2">
        <v>1208</v>
      </c>
      <c r="B2" t="s">
        <v>131</v>
      </c>
      <c r="C2" t="s">
        <v>3</v>
      </c>
      <c r="D2">
        <v>1</v>
      </c>
    </row>
    <row r="3" spans="1:4" x14ac:dyDescent="0.25">
      <c r="A3">
        <v>1272</v>
      </c>
      <c r="B3" t="s">
        <v>131</v>
      </c>
      <c r="C3" t="s">
        <v>75</v>
      </c>
      <c r="D3">
        <v>1</v>
      </c>
    </row>
    <row r="4" spans="1:4" x14ac:dyDescent="0.25">
      <c r="A4">
        <v>141</v>
      </c>
      <c r="B4" t="s">
        <v>161</v>
      </c>
      <c r="C4" t="s">
        <v>3</v>
      </c>
      <c r="D4">
        <v>2</v>
      </c>
    </row>
    <row r="5" spans="1:4" x14ac:dyDescent="0.25">
      <c r="A5">
        <v>229</v>
      </c>
      <c r="B5" t="s">
        <v>161</v>
      </c>
      <c r="C5" t="s">
        <v>75</v>
      </c>
      <c r="D5">
        <v>2</v>
      </c>
    </row>
    <row r="6" spans="1:4" x14ac:dyDescent="0.25">
      <c r="A6">
        <v>46</v>
      </c>
      <c r="B6" t="s">
        <v>162</v>
      </c>
      <c r="C6" t="s">
        <v>3</v>
      </c>
      <c r="D6">
        <v>3</v>
      </c>
    </row>
    <row r="7" spans="1:4" x14ac:dyDescent="0.25">
      <c r="A7">
        <v>58</v>
      </c>
      <c r="B7" t="s">
        <v>162</v>
      </c>
      <c r="C7" t="s">
        <v>75</v>
      </c>
      <c r="D7">
        <v>3</v>
      </c>
    </row>
    <row r="8" spans="1:4" x14ac:dyDescent="0.25">
      <c r="A8">
        <v>3</v>
      </c>
      <c r="B8" t="s">
        <v>163</v>
      </c>
      <c r="C8" t="s">
        <v>3</v>
      </c>
      <c r="D8">
        <v>4</v>
      </c>
    </row>
    <row r="9" spans="1:4" x14ac:dyDescent="0.25">
      <c r="A9">
        <v>3</v>
      </c>
      <c r="B9" t="s">
        <v>163</v>
      </c>
      <c r="C9" t="s">
        <v>75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92</v>
      </c>
      <c r="B1" t="s">
        <v>2</v>
      </c>
      <c r="C1" t="s">
        <v>97</v>
      </c>
      <c r="D1" t="s">
        <v>107</v>
      </c>
      <c r="E1" t="s">
        <v>111</v>
      </c>
    </row>
    <row r="2" spans="1:5" x14ac:dyDescent="0.25">
      <c r="A2">
        <v>1</v>
      </c>
      <c r="B2" t="s">
        <v>32</v>
      </c>
      <c r="C2">
        <v>2278</v>
      </c>
      <c r="D2" t="s">
        <v>112</v>
      </c>
      <c r="E2">
        <v>1</v>
      </c>
    </row>
    <row r="3" spans="1:5" x14ac:dyDescent="0.25">
      <c r="A3">
        <v>2</v>
      </c>
      <c r="B3" t="s">
        <v>33</v>
      </c>
      <c r="C3">
        <v>143</v>
      </c>
      <c r="D3" t="s">
        <v>112</v>
      </c>
      <c r="E3">
        <v>1</v>
      </c>
    </row>
    <row r="4" spans="1:5" x14ac:dyDescent="0.25">
      <c r="A4">
        <v>3</v>
      </c>
      <c r="B4" t="s">
        <v>34</v>
      </c>
      <c r="C4">
        <v>70</v>
      </c>
      <c r="D4" t="s">
        <v>112</v>
      </c>
      <c r="E4">
        <v>1</v>
      </c>
    </row>
    <row r="5" spans="1:5" x14ac:dyDescent="0.25">
      <c r="A5">
        <v>4</v>
      </c>
      <c r="B5" t="s">
        <v>35</v>
      </c>
      <c r="C5">
        <v>0</v>
      </c>
      <c r="D5" t="s">
        <v>112</v>
      </c>
      <c r="E5">
        <v>1</v>
      </c>
    </row>
    <row r="6" spans="1:5" x14ac:dyDescent="0.25">
      <c r="A6">
        <v>5</v>
      </c>
      <c r="B6" t="s">
        <v>36</v>
      </c>
      <c r="C6">
        <v>0</v>
      </c>
      <c r="D6" t="s">
        <v>112</v>
      </c>
      <c r="E6">
        <v>1</v>
      </c>
    </row>
    <row r="7" spans="1:5" x14ac:dyDescent="0.25">
      <c r="A7">
        <v>6</v>
      </c>
      <c r="B7" t="s">
        <v>44</v>
      </c>
      <c r="C7">
        <v>1</v>
      </c>
      <c r="D7" t="s">
        <v>112</v>
      </c>
      <c r="E7">
        <v>1</v>
      </c>
    </row>
    <row r="8" spans="1:5" x14ac:dyDescent="0.25">
      <c r="A8">
        <v>7</v>
      </c>
      <c r="B8" t="s">
        <v>113</v>
      </c>
      <c r="C8">
        <v>0</v>
      </c>
      <c r="D8" t="s">
        <v>112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112</v>
      </c>
      <c r="E9">
        <v>1</v>
      </c>
    </row>
    <row r="10" spans="1:5" x14ac:dyDescent="0.25">
      <c r="A10">
        <v>9</v>
      </c>
      <c r="B10" t="s">
        <v>37</v>
      </c>
      <c r="C10">
        <v>9</v>
      </c>
      <c r="D10" t="s">
        <v>112</v>
      </c>
      <c r="E10">
        <v>1</v>
      </c>
    </row>
    <row r="11" spans="1:5" x14ac:dyDescent="0.25">
      <c r="A11">
        <v>10</v>
      </c>
      <c r="B11" t="s">
        <v>38</v>
      </c>
      <c r="C11">
        <v>0</v>
      </c>
      <c r="D11" t="s">
        <v>112</v>
      </c>
      <c r="E11">
        <v>1</v>
      </c>
    </row>
    <row r="12" spans="1:5" x14ac:dyDescent="0.25">
      <c r="A12">
        <v>11</v>
      </c>
      <c r="B12" t="s">
        <v>39</v>
      </c>
      <c r="C12">
        <v>391</v>
      </c>
      <c r="D12" t="s">
        <v>112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112</v>
      </c>
      <c r="E13">
        <v>1</v>
      </c>
    </row>
    <row r="14" spans="1:5" x14ac:dyDescent="0.25">
      <c r="A14">
        <v>13</v>
      </c>
      <c r="B14" t="s">
        <v>10</v>
      </c>
      <c r="C14">
        <v>1</v>
      </c>
      <c r="D14" t="s">
        <v>112</v>
      </c>
      <c r="E14">
        <v>1</v>
      </c>
    </row>
    <row r="15" spans="1:5" x14ac:dyDescent="0.25">
      <c r="A15">
        <v>14</v>
      </c>
      <c r="B15" t="s">
        <v>41</v>
      </c>
      <c r="C15">
        <v>1</v>
      </c>
      <c r="D15" t="s">
        <v>112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112</v>
      </c>
      <c r="E16">
        <v>1</v>
      </c>
    </row>
    <row r="17" spans="1:5" x14ac:dyDescent="0.25">
      <c r="A17">
        <v>16</v>
      </c>
      <c r="B17" t="s">
        <v>43</v>
      </c>
      <c r="C17">
        <v>0</v>
      </c>
      <c r="D17" t="s">
        <v>112</v>
      </c>
      <c r="E17">
        <v>1</v>
      </c>
    </row>
    <row r="18" spans="1:5" x14ac:dyDescent="0.25">
      <c r="A18">
        <v>1</v>
      </c>
      <c r="B18" t="s">
        <v>32</v>
      </c>
      <c r="C18">
        <v>210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20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3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113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127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65</v>
      </c>
      <c r="D34" t="s">
        <v>91</v>
      </c>
      <c r="E34">
        <v>3</v>
      </c>
    </row>
    <row r="35" spans="1:5" x14ac:dyDescent="0.25">
      <c r="A35">
        <v>2</v>
      </c>
      <c r="B35" t="s">
        <v>33</v>
      </c>
      <c r="C35">
        <v>17</v>
      </c>
      <c r="D35" t="s">
        <v>91</v>
      </c>
      <c r="E35">
        <v>3</v>
      </c>
    </row>
    <row r="36" spans="1:5" x14ac:dyDescent="0.25">
      <c r="A36">
        <v>3</v>
      </c>
      <c r="B36" t="s">
        <v>34</v>
      </c>
      <c r="C36">
        <v>2</v>
      </c>
      <c r="D36" t="s">
        <v>91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91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91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91</v>
      </c>
      <c r="E39">
        <v>3</v>
      </c>
    </row>
    <row r="40" spans="1:5" x14ac:dyDescent="0.25">
      <c r="A40">
        <v>7</v>
      </c>
      <c r="B40" t="s">
        <v>113</v>
      </c>
      <c r="C40">
        <v>0</v>
      </c>
      <c r="D40" t="s">
        <v>91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91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91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91</v>
      </c>
      <c r="E43">
        <v>3</v>
      </c>
    </row>
    <row r="44" spans="1:5" x14ac:dyDescent="0.25">
      <c r="A44">
        <v>11</v>
      </c>
      <c r="B44" t="s">
        <v>39</v>
      </c>
      <c r="C44">
        <v>9</v>
      </c>
      <c r="D44" t="s">
        <v>91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91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91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91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91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91</v>
      </c>
      <c r="E49">
        <v>3</v>
      </c>
    </row>
    <row r="50" spans="1:5" x14ac:dyDescent="0.25">
      <c r="A50">
        <v>1</v>
      </c>
      <c r="B50" t="s">
        <v>32</v>
      </c>
      <c r="C50">
        <v>71</v>
      </c>
      <c r="D50" t="s">
        <v>82</v>
      </c>
      <c r="E50">
        <v>4</v>
      </c>
    </row>
    <row r="51" spans="1:5" x14ac:dyDescent="0.25">
      <c r="A51">
        <v>2</v>
      </c>
      <c r="B51" t="s">
        <v>33</v>
      </c>
      <c r="C51">
        <v>3</v>
      </c>
      <c r="D51" t="s">
        <v>82</v>
      </c>
      <c r="E51">
        <v>4</v>
      </c>
    </row>
    <row r="52" spans="1:5" x14ac:dyDescent="0.25">
      <c r="A52">
        <v>3</v>
      </c>
      <c r="B52" t="s">
        <v>34</v>
      </c>
      <c r="C52">
        <v>17</v>
      </c>
      <c r="D52" t="s">
        <v>82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82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82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82</v>
      </c>
      <c r="E55">
        <v>4</v>
      </c>
    </row>
    <row r="56" spans="1:5" x14ac:dyDescent="0.25">
      <c r="A56">
        <v>7</v>
      </c>
      <c r="B56" t="s">
        <v>113</v>
      </c>
      <c r="C56">
        <v>0</v>
      </c>
      <c r="D56" t="s">
        <v>82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82</v>
      </c>
      <c r="E57">
        <v>4</v>
      </c>
    </row>
    <row r="58" spans="1:5" x14ac:dyDescent="0.25">
      <c r="A58">
        <v>9</v>
      </c>
      <c r="B58" t="s">
        <v>37</v>
      </c>
      <c r="C58">
        <v>0</v>
      </c>
      <c r="D58" t="s">
        <v>82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82</v>
      </c>
      <c r="E59">
        <v>4</v>
      </c>
    </row>
    <row r="60" spans="1:5" x14ac:dyDescent="0.25">
      <c r="A60">
        <v>11</v>
      </c>
      <c r="B60" t="s">
        <v>39</v>
      </c>
      <c r="C60">
        <v>18</v>
      </c>
      <c r="D60" t="s">
        <v>82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82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82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82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82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82</v>
      </c>
      <c r="E65">
        <v>4</v>
      </c>
    </row>
    <row r="66" spans="1:5" x14ac:dyDescent="0.25">
      <c r="A66">
        <v>1</v>
      </c>
      <c r="B66" t="s">
        <v>32</v>
      </c>
      <c r="C66">
        <v>8</v>
      </c>
      <c r="D66" t="s">
        <v>114</v>
      </c>
      <c r="E66">
        <v>5</v>
      </c>
    </row>
    <row r="67" spans="1:5" x14ac:dyDescent="0.25">
      <c r="A67">
        <v>2</v>
      </c>
      <c r="B67" t="s">
        <v>33</v>
      </c>
      <c r="C67">
        <v>6</v>
      </c>
      <c r="D67" t="s">
        <v>114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114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114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114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114</v>
      </c>
      <c r="E71">
        <v>5</v>
      </c>
    </row>
    <row r="72" spans="1:5" x14ac:dyDescent="0.25">
      <c r="A72">
        <v>7</v>
      </c>
      <c r="B72" t="s">
        <v>113</v>
      </c>
      <c r="C72">
        <v>0</v>
      </c>
      <c r="D72" t="s">
        <v>114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114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114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114</v>
      </c>
      <c r="E75">
        <v>5</v>
      </c>
    </row>
    <row r="76" spans="1:5" x14ac:dyDescent="0.25">
      <c r="A76">
        <v>11</v>
      </c>
      <c r="B76" t="s">
        <v>39</v>
      </c>
      <c r="C76">
        <v>42</v>
      </c>
      <c r="D76" t="s">
        <v>114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114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114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114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114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114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113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0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10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113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113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29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730</v>
      </c>
      <c r="D130" s="2" t="s">
        <v>81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54</v>
      </c>
      <c r="D131" s="2" t="s">
        <v>81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26</v>
      </c>
      <c r="D132" s="2" t="s">
        <v>81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81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81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0</v>
      </c>
      <c r="D135" s="2" t="s">
        <v>81</v>
      </c>
      <c r="E135" s="2">
        <v>9</v>
      </c>
    </row>
    <row r="136" spans="1:5" x14ac:dyDescent="0.25">
      <c r="A136" s="2">
        <v>7</v>
      </c>
      <c r="B136" s="2" t="s">
        <v>113</v>
      </c>
      <c r="C136" s="2">
        <v>0</v>
      </c>
      <c r="D136" s="2" t="s">
        <v>81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81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0</v>
      </c>
      <c r="D138" s="2" t="s">
        <v>81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0</v>
      </c>
      <c r="D139" s="2" t="s">
        <v>81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266</v>
      </c>
      <c r="D140" s="2" t="s">
        <v>81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81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0</v>
      </c>
      <c r="D142" s="2" t="s">
        <v>81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2</v>
      </c>
      <c r="D143" s="2" t="s">
        <v>81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81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0</v>
      </c>
      <c r="D145" s="2" t="s">
        <v>81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92</v>
      </c>
      <c r="B1" t="s">
        <v>97</v>
      </c>
      <c r="C1" t="s">
        <v>2</v>
      </c>
      <c r="D1" t="s">
        <v>107</v>
      </c>
    </row>
    <row r="2" spans="1:4" x14ac:dyDescent="0.25">
      <c r="A2">
        <v>1</v>
      </c>
      <c r="B2">
        <v>1</v>
      </c>
      <c r="C2" t="s">
        <v>83</v>
      </c>
      <c r="D2" t="s">
        <v>3</v>
      </c>
    </row>
    <row r="3" spans="1:4" x14ac:dyDescent="0.25">
      <c r="A3">
        <v>2</v>
      </c>
      <c r="B3">
        <v>3</v>
      </c>
      <c r="C3" t="s">
        <v>83</v>
      </c>
      <c r="D3" t="s">
        <v>84</v>
      </c>
    </row>
    <row r="4" spans="1:4" x14ac:dyDescent="0.25">
      <c r="A4">
        <v>3</v>
      </c>
      <c r="B4">
        <v>0</v>
      </c>
      <c r="C4" t="s">
        <v>83</v>
      </c>
      <c r="D4" t="s">
        <v>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92</v>
      </c>
      <c r="B1" t="s">
        <v>128</v>
      </c>
      <c r="C1" t="s">
        <v>97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78</v>
      </c>
      <c r="C5">
        <v>97</v>
      </c>
    </row>
    <row r="6" spans="1:3" x14ac:dyDescent="0.25">
      <c r="A6">
        <v>5</v>
      </c>
      <c r="B6" t="s">
        <v>79</v>
      </c>
      <c r="C6">
        <v>0</v>
      </c>
    </row>
    <row r="7" spans="1:3" x14ac:dyDescent="0.25">
      <c r="A7">
        <v>6</v>
      </c>
      <c r="B7" t="s">
        <v>129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92</v>
      </c>
      <c r="B1" t="s">
        <v>124</v>
      </c>
      <c r="C1" t="s">
        <v>28</v>
      </c>
      <c r="D1" t="s">
        <v>125</v>
      </c>
    </row>
    <row r="2" spans="1:4" x14ac:dyDescent="0.25">
      <c r="A2">
        <v>1</v>
      </c>
      <c r="B2" t="s">
        <v>126</v>
      </c>
      <c r="C2">
        <v>0</v>
      </c>
      <c r="D2">
        <v>0</v>
      </c>
    </row>
    <row r="3" spans="1:4" x14ac:dyDescent="0.25">
      <c r="A3">
        <v>2</v>
      </c>
      <c r="B3" t="s">
        <v>127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19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13</v>
      </c>
      <c r="G3">
        <v>1</v>
      </c>
    </row>
    <row r="4" spans="1:7" x14ac:dyDescent="0.25">
      <c r="A4">
        <v>3</v>
      </c>
      <c r="B4" t="s">
        <v>133</v>
      </c>
      <c r="C4" t="s">
        <v>29</v>
      </c>
      <c r="D4" t="s">
        <v>28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150</v>
      </c>
      <c r="C5" t="s">
        <v>29</v>
      </c>
      <c r="D5" t="s">
        <v>28</v>
      </c>
      <c r="E5">
        <v>1</v>
      </c>
      <c r="F5">
        <v>9</v>
      </c>
      <c r="G5">
        <v>1</v>
      </c>
    </row>
    <row r="6" spans="1:7" x14ac:dyDescent="0.25">
      <c r="A6">
        <v>5</v>
      </c>
      <c r="B6" t="s">
        <v>151</v>
      </c>
      <c r="C6" t="s">
        <v>29</v>
      </c>
      <c r="D6" t="s">
        <v>28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99</v>
      </c>
      <c r="C7" t="s">
        <v>29</v>
      </c>
      <c r="D7" t="s">
        <v>28</v>
      </c>
      <c r="E7">
        <v>1</v>
      </c>
      <c r="F7">
        <v>27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72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13</v>
      </c>
      <c r="G9">
        <v>1</v>
      </c>
    </row>
    <row r="10" spans="1:7" x14ac:dyDescent="0.25">
      <c r="A10">
        <v>3</v>
      </c>
      <c r="B10" t="s">
        <v>133</v>
      </c>
      <c r="C10" t="s">
        <v>29</v>
      </c>
      <c r="D10" t="s">
        <v>9</v>
      </c>
      <c r="E10">
        <v>2</v>
      </c>
      <c r="F10">
        <v>6</v>
      </c>
      <c r="G10">
        <v>1</v>
      </c>
    </row>
    <row r="11" spans="1:7" x14ac:dyDescent="0.25">
      <c r="A11">
        <v>4</v>
      </c>
      <c r="B11" t="s">
        <v>150</v>
      </c>
      <c r="C11" t="s">
        <v>29</v>
      </c>
      <c r="D11" t="s">
        <v>9</v>
      </c>
      <c r="E11">
        <v>2</v>
      </c>
      <c r="F11">
        <v>9</v>
      </c>
      <c r="G11">
        <v>1</v>
      </c>
    </row>
    <row r="12" spans="1:7" x14ac:dyDescent="0.25">
      <c r="A12">
        <v>5</v>
      </c>
      <c r="B12" t="s">
        <v>151</v>
      </c>
      <c r="C12" t="s">
        <v>29</v>
      </c>
      <c r="D12" t="s">
        <v>9</v>
      </c>
      <c r="E12">
        <v>2</v>
      </c>
      <c r="F12">
        <v>6</v>
      </c>
      <c r="G12">
        <v>1</v>
      </c>
    </row>
    <row r="13" spans="1:7" x14ac:dyDescent="0.25">
      <c r="A13">
        <v>6</v>
      </c>
      <c r="B13" t="s">
        <v>99</v>
      </c>
      <c r="C13" t="s">
        <v>29</v>
      </c>
      <c r="D13" t="s">
        <v>9</v>
      </c>
      <c r="E13">
        <v>2</v>
      </c>
      <c r="F13">
        <v>30</v>
      </c>
      <c r="G13">
        <v>1</v>
      </c>
    </row>
    <row r="14" spans="1:7" x14ac:dyDescent="0.25">
      <c r="A14">
        <v>1</v>
      </c>
      <c r="B14" t="s">
        <v>120</v>
      </c>
      <c r="C14" t="s">
        <v>53</v>
      </c>
      <c r="D14" t="s">
        <v>28</v>
      </c>
      <c r="E14">
        <v>1</v>
      </c>
      <c r="F14">
        <v>46</v>
      </c>
      <c r="G14">
        <v>2</v>
      </c>
    </row>
    <row r="15" spans="1:7" x14ac:dyDescent="0.25">
      <c r="A15">
        <v>2</v>
      </c>
      <c r="B15" t="s">
        <v>119</v>
      </c>
      <c r="C15" s="2" t="s">
        <v>53</v>
      </c>
      <c r="D15" t="s">
        <v>28</v>
      </c>
      <c r="E15">
        <v>1</v>
      </c>
      <c r="F15" s="2">
        <v>23</v>
      </c>
      <c r="G15">
        <v>2</v>
      </c>
    </row>
    <row r="16" spans="1:7" x14ac:dyDescent="0.25">
      <c r="A16">
        <v>3</v>
      </c>
      <c r="B16" t="s">
        <v>133</v>
      </c>
      <c r="C16" s="2" t="s">
        <v>53</v>
      </c>
      <c r="D16" t="s">
        <v>28</v>
      </c>
      <c r="E16">
        <v>1</v>
      </c>
      <c r="F16" s="2">
        <v>4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28</v>
      </c>
      <c r="E17">
        <v>1</v>
      </c>
      <c r="F17" s="2">
        <v>10</v>
      </c>
      <c r="G17">
        <v>2</v>
      </c>
    </row>
    <row r="18" spans="1:7" x14ac:dyDescent="0.25">
      <c r="A18">
        <v>5</v>
      </c>
      <c r="B18" t="s">
        <v>151</v>
      </c>
      <c r="C18" s="2" t="s">
        <v>53</v>
      </c>
      <c r="D18" t="s">
        <v>28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99</v>
      </c>
      <c r="C19" s="2" t="s">
        <v>53</v>
      </c>
      <c r="D19" t="s">
        <v>28</v>
      </c>
      <c r="E19">
        <v>1</v>
      </c>
      <c r="F19" s="2">
        <v>37</v>
      </c>
      <c r="G19">
        <v>2</v>
      </c>
    </row>
    <row r="20" spans="1:7" x14ac:dyDescent="0.25">
      <c r="A20">
        <v>1</v>
      </c>
      <c r="B20" t="s">
        <v>120</v>
      </c>
      <c r="C20" s="2" t="s">
        <v>53</v>
      </c>
      <c r="D20" t="s">
        <v>9</v>
      </c>
      <c r="E20">
        <v>2</v>
      </c>
      <c r="F20" s="2">
        <v>150</v>
      </c>
      <c r="G20">
        <v>2</v>
      </c>
    </row>
    <row r="21" spans="1:7" x14ac:dyDescent="0.25">
      <c r="A21">
        <v>2</v>
      </c>
      <c r="B21" t="s">
        <v>119</v>
      </c>
      <c r="C21" s="2" t="s">
        <v>53</v>
      </c>
      <c r="D21" t="s">
        <v>9</v>
      </c>
      <c r="E21">
        <v>2</v>
      </c>
      <c r="F21" s="2">
        <v>29</v>
      </c>
      <c r="G21">
        <v>2</v>
      </c>
    </row>
    <row r="22" spans="1:7" x14ac:dyDescent="0.25">
      <c r="A22">
        <v>3</v>
      </c>
      <c r="B22" t="s">
        <v>133</v>
      </c>
      <c r="C22" s="2" t="s">
        <v>53</v>
      </c>
      <c r="D22" t="s">
        <v>9</v>
      </c>
      <c r="E22">
        <v>2</v>
      </c>
      <c r="F22" s="2">
        <v>17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10</v>
      </c>
      <c r="G23">
        <v>2</v>
      </c>
    </row>
    <row r="24" spans="1:7" x14ac:dyDescent="0.25">
      <c r="A24">
        <v>5</v>
      </c>
      <c r="B24" t="s">
        <v>151</v>
      </c>
      <c r="C24" s="2" t="s">
        <v>53</v>
      </c>
      <c r="D24" t="s">
        <v>9</v>
      </c>
      <c r="E24">
        <v>2</v>
      </c>
      <c r="F24" s="2">
        <v>7</v>
      </c>
      <c r="G24">
        <v>2</v>
      </c>
    </row>
    <row r="25" spans="1:7" x14ac:dyDescent="0.25">
      <c r="A25">
        <v>6</v>
      </c>
      <c r="B25" t="s">
        <v>99</v>
      </c>
      <c r="C25" s="2" t="s">
        <v>53</v>
      </c>
      <c r="D25" t="s">
        <v>9</v>
      </c>
      <c r="E25">
        <v>2</v>
      </c>
      <c r="F25" s="2">
        <v>41</v>
      </c>
      <c r="G25">
        <v>2</v>
      </c>
    </row>
    <row r="26" spans="1:7" x14ac:dyDescent="0.25">
      <c r="A26">
        <v>1</v>
      </c>
      <c r="B26" t="s">
        <v>120</v>
      </c>
      <c r="C26" t="s">
        <v>100</v>
      </c>
      <c r="D26" t="s">
        <v>28</v>
      </c>
      <c r="E26">
        <v>1</v>
      </c>
      <c r="F26">
        <v>11</v>
      </c>
      <c r="G26">
        <v>3</v>
      </c>
    </row>
    <row r="27" spans="1:7" x14ac:dyDescent="0.25">
      <c r="A27">
        <v>2</v>
      </c>
      <c r="B27" t="s">
        <v>119</v>
      </c>
      <c r="C27" t="s">
        <v>100</v>
      </c>
      <c r="D27" t="s">
        <v>28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133</v>
      </c>
      <c r="C28" t="s">
        <v>100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150</v>
      </c>
      <c r="C29" t="s">
        <v>100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151</v>
      </c>
      <c r="C30" t="s">
        <v>100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99</v>
      </c>
      <c r="C31" t="s">
        <v>100</v>
      </c>
      <c r="D31" t="s">
        <v>28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120</v>
      </c>
      <c r="C32" t="s">
        <v>100</v>
      </c>
      <c r="D32" t="s">
        <v>9</v>
      </c>
      <c r="E32">
        <v>2</v>
      </c>
      <c r="F32">
        <v>43</v>
      </c>
      <c r="G32">
        <v>3</v>
      </c>
    </row>
    <row r="33" spans="1:7" x14ac:dyDescent="0.25">
      <c r="A33">
        <v>2</v>
      </c>
      <c r="B33" t="s">
        <v>119</v>
      </c>
      <c r="C33" t="s">
        <v>100</v>
      </c>
      <c r="D33" t="s">
        <v>9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133</v>
      </c>
      <c r="C34" t="s">
        <v>100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150</v>
      </c>
      <c r="C35" t="s">
        <v>100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151</v>
      </c>
      <c r="C36" t="s">
        <v>100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99</v>
      </c>
      <c r="C37" t="s">
        <v>100</v>
      </c>
      <c r="D37" t="s">
        <v>9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52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40</v>
      </c>
      <c r="G3">
        <v>1</v>
      </c>
    </row>
    <row r="4" spans="1:7" x14ac:dyDescent="0.25">
      <c r="A4">
        <v>3</v>
      </c>
      <c r="B4" t="s">
        <v>133</v>
      </c>
      <c r="C4" t="s">
        <v>29</v>
      </c>
      <c r="D4" t="s">
        <v>28</v>
      </c>
      <c r="E4">
        <v>1</v>
      </c>
      <c r="F4">
        <v>7</v>
      </c>
      <c r="G4">
        <v>1</v>
      </c>
    </row>
    <row r="5" spans="1:7" x14ac:dyDescent="0.25">
      <c r="A5">
        <v>4</v>
      </c>
      <c r="B5" t="s">
        <v>152</v>
      </c>
      <c r="C5" t="s">
        <v>29</v>
      </c>
      <c r="D5" t="s">
        <v>28</v>
      </c>
      <c r="E5">
        <v>1</v>
      </c>
      <c r="F5">
        <v>8</v>
      </c>
      <c r="G5">
        <v>1</v>
      </c>
    </row>
    <row r="6" spans="1:7" x14ac:dyDescent="0.25">
      <c r="A6">
        <v>5</v>
      </c>
      <c r="B6" t="s">
        <v>150</v>
      </c>
      <c r="C6" t="s">
        <v>29</v>
      </c>
      <c r="D6" t="s">
        <v>28</v>
      </c>
      <c r="E6">
        <v>1</v>
      </c>
      <c r="F6">
        <v>15</v>
      </c>
      <c r="G6">
        <v>1</v>
      </c>
    </row>
    <row r="7" spans="1:7" x14ac:dyDescent="0.25">
      <c r="A7">
        <v>6</v>
      </c>
      <c r="B7" t="s">
        <v>99</v>
      </c>
      <c r="C7" t="s">
        <v>29</v>
      </c>
      <c r="D7" t="s">
        <v>28</v>
      </c>
      <c r="E7">
        <v>1</v>
      </c>
      <c r="F7">
        <v>64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169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46</v>
      </c>
      <c r="G9">
        <v>1</v>
      </c>
    </row>
    <row r="10" spans="1:7" x14ac:dyDescent="0.25">
      <c r="A10">
        <v>3</v>
      </c>
      <c r="B10" t="s">
        <v>133</v>
      </c>
      <c r="C10" t="s">
        <v>29</v>
      </c>
      <c r="D10" t="s">
        <v>9</v>
      </c>
      <c r="E10">
        <v>2</v>
      </c>
      <c r="F10">
        <v>11</v>
      </c>
      <c r="G10">
        <v>1</v>
      </c>
    </row>
    <row r="11" spans="1:7" x14ac:dyDescent="0.25">
      <c r="A11">
        <v>4</v>
      </c>
      <c r="B11" t="s">
        <v>152</v>
      </c>
      <c r="C11" t="s">
        <v>29</v>
      </c>
      <c r="D11" t="s">
        <v>9</v>
      </c>
      <c r="E11">
        <v>2</v>
      </c>
      <c r="F11">
        <v>18</v>
      </c>
      <c r="G11">
        <v>1</v>
      </c>
    </row>
    <row r="12" spans="1:7" x14ac:dyDescent="0.25">
      <c r="A12">
        <v>5</v>
      </c>
      <c r="B12" t="s">
        <v>150</v>
      </c>
      <c r="C12" t="s">
        <v>29</v>
      </c>
      <c r="D12" t="s">
        <v>9</v>
      </c>
      <c r="E12">
        <v>2</v>
      </c>
      <c r="F12">
        <v>15</v>
      </c>
      <c r="G12">
        <v>1</v>
      </c>
    </row>
    <row r="13" spans="1:7" x14ac:dyDescent="0.25">
      <c r="A13">
        <v>6</v>
      </c>
      <c r="B13" t="s">
        <v>99</v>
      </c>
      <c r="C13" t="s">
        <v>29</v>
      </c>
      <c r="D13" t="s">
        <v>9</v>
      </c>
      <c r="E13">
        <v>2</v>
      </c>
      <c r="F13">
        <v>79</v>
      </c>
      <c r="G13">
        <v>1</v>
      </c>
    </row>
    <row r="14" spans="1:7" x14ac:dyDescent="0.25">
      <c r="A14">
        <v>1</v>
      </c>
      <c r="B14" t="s">
        <v>120</v>
      </c>
      <c r="C14" t="s">
        <v>53</v>
      </c>
      <c r="D14" t="s">
        <v>28</v>
      </c>
      <c r="E14">
        <v>1</v>
      </c>
      <c r="F14">
        <v>100</v>
      </c>
      <c r="G14">
        <v>2</v>
      </c>
    </row>
    <row r="15" spans="1:7" x14ac:dyDescent="0.25">
      <c r="A15">
        <v>2</v>
      </c>
      <c r="B15" t="s">
        <v>119</v>
      </c>
      <c r="C15" s="2" t="s">
        <v>53</v>
      </c>
      <c r="D15" t="s">
        <v>28</v>
      </c>
      <c r="E15">
        <v>1</v>
      </c>
      <c r="F15" s="2">
        <v>65</v>
      </c>
      <c r="G15">
        <v>2</v>
      </c>
    </row>
    <row r="16" spans="1:7" x14ac:dyDescent="0.25">
      <c r="A16">
        <v>3</v>
      </c>
      <c r="B16" t="s">
        <v>133</v>
      </c>
      <c r="C16" s="2" t="s">
        <v>53</v>
      </c>
      <c r="D16" t="s">
        <v>28</v>
      </c>
      <c r="E16">
        <v>1</v>
      </c>
      <c r="F16" s="2">
        <v>10</v>
      </c>
      <c r="G16">
        <v>2</v>
      </c>
    </row>
    <row r="17" spans="1:7" x14ac:dyDescent="0.25">
      <c r="A17">
        <v>4</v>
      </c>
      <c r="B17" t="s">
        <v>152</v>
      </c>
      <c r="C17" s="2" t="s">
        <v>53</v>
      </c>
      <c r="D17" t="s">
        <v>28</v>
      </c>
      <c r="E17">
        <v>1</v>
      </c>
      <c r="F17" s="2">
        <v>8</v>
      </c>
      <c r="G17">
        <v>2</v>
      </c>
    </row>
    <row r="18" spans="1:7" x14ac:dyDescent="0.25">
      <c r="A18">
        <v>5</v>
      </c>
      <c r="B18" t="s">
        <v>150</v>
      </c>
      <c r="C18" s="2" t="s">
        <v>53</v>
      </c>
      <c r="D18" t="s">
        <v>28</v>
      </c>
      <c r="E18">
        <v>1</v>
      </c>
      <c r="F18" s="2">
        <v>16</v>
      </c>
      <c r="G18">
        <v>2</v>
      </c>
    </row>
    <row r="19" spans="1:7" x14ac:dyDescent="0.25">
      <c r="A19">
        <v>6</v>
      </c>
      <c r="B19" t="s">
        <v>99</v>
      </c>
      <c r="C19" s="2" t="s">
        <v>53</v>
      </c>
      <c r="D19" t="s">
        <v>28</v>
      </c>
      <c r="E19">
        <v>1</v>
      </c>
      <c r="F19" s="2">
        <v>88</v>
      </c>
      <c r="G19">
        <v>2</v>
      </c>
    </row>
    <row r="20" spans="1:7" x14ac:dyDescent="0.25">
      <c r="A20">
        <v>1</v>
      </c>
      <c r="B20" t="s">
        <v>120</v>
      </c>
      <c r="C20" s="2" t="s">
        <v>53</v>
      </c>
      <c r="D20" t="s">
        <v>9</v>
      </c>
      <c r="E20">
        <v>2</v>
      </c>
      <c r="F20" s="2">
        <v>303</v>
      </c>
      <c r="G20">
        <v>2</v>
      </c>
    </row>
    <row r="21" spans="1:7" x14ac:dyDescent="0.25">
      <c r="A21">
        <v>2</v>
      </c>
      <c r="B21" t="s">
        <v>119</v>
      </c>
      <c r="C21" s="2" t="s">
        <v>53</v>
      </c>
      <c r="D21" t="s">
        <v>9</v>
      </c>
      <c r="E21">
        <v>2</v>
      </c>
      <c r="F21" s="2">
        <v>89</v>
      </c>
      <c r="G21">
        <v>2</v>
      </c>
    </row>
    <row r="22" spans="1:7" x14ac:dyDescent="0.25">
      <c r="A22">
        <v>3</v>
      </c>
      <c r="B22" t="s">
        <v>133</v>
      </c>
      <c r="C22" s="2" t="s">
        <v>53</v>
      </c>
      <c r="D22" t="s">
        <v>9</v>
      </c>
      <c r="E22">
        <v>2</v>
      </c>
      <c r="F22" s="2">
        <v>23</v>
      </c>
      <c r="G22">
        <v>2</v>
      </c>
    </row>
    <row r="23" spans="1:7" x14ac:dyDescent="0.25">
      <c r="A23">
        <v>4</v>
      </c>
      <c r="B23" t="s">
        <v>152</v>
      </c>
      <c r="C23" s="2" t="s">
        <v>53</v>
      </c>
      <c r="D23" t="s">
        <v>9</v>
      </c>
      <c r="E23">
        <v>2</v>
      </c>
      <c r="F23" s="2">
        <v>18</v>
      </c>
      <c r="G23">
        <v>2</v>
      </c>
    </row>
    <row r="24" spans="1:7" x14ac:dyDescent="0.25">
      <c r="A24">
        <v>5</v>
      </c>
      <c r="B24" t="s">
        <v>150</v>
      </c>
      <c r="C24" s="2" t="s">
        <v>53</v>
      </c>
      <c r="D24" t="s">
        <v>9</v>
      </c>
      <c r="E24">
        <v>2</v>
      </c>
      <c r="F24" s="2">
        <v>16</v>
      </c>
      <c r="G24">
        <v>2</v>
      </c>
    </row>
    <row r="25" spans="1:7" x14ac:dyDescent="0.25">
      <c r="A25">
        <v>6</v>
      </c>
      <c r="B25" t="s">
        <v>99</v>
      </c>
      <c r="C25" s="2" t="s">
        <v>53</v>
      </c>
      <c r="D25" t="s">
        <v>9</v>
      </c>
      <c r="E25">
        <v>2</v>
      </c>
      <c r="F25" s="2">
        <v>104</v>
      </c>
      <c r="G25">
        <v>2</v>
      </c>
    </row>
    <row r="26" spans="1:7" x14ac:dyDescent="0.25">
      <c r="A26">
        <v>1</v>
      </c>
      <c r="B26" t="s">
        <v>120</v>
      </c>
      <c r="C26" t="s">
        <v>100</v>
      </c>
      <c r="D26" t="s">
        <v>28</v>
      </c>
      <c r="E26">
        <v>1</v>
      </c>
      <c r="F26">
        <v>15</v>
      </c>
      <c r="G26">
        <v>3</v>
      </c>
    </row>
    <row r="27" spans="1:7" x14ac:dyDescent="0.25">
      <c r="A27">
        <v>2</v>
      </c>
      <c r="B27" t="s">
        <v>119</v>
      </c>
      <c r="C27" t="s">
        <v>100</v>
      </c>
      <c r="D27" t="s">
        <v>28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133</v>
      </c>
      <c r="C28" t="s">
        <v>100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152</v>
      </c>
      <c r="C29" t="s">
        <v>100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150</v>
      </c>
      <c r="C30" t="s">
        <v>100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99</v>
      </c>
      <c r="C31" t="s">
        <v>100</v>
      </c>
      <c r="D31" t="s">
        <v>28</v>
      </c>
      <c r="E31">
        <v>1</v>
      </c>
      <c r="F31">
        <v>3</v>
      </c>
      <c r="G31">
        <v>3</v>
      </c>
    </row>
    <row r="32" spans="1:7" x14ac:dyDescent="0.25">
      <c r="A32">
        <v>1</v>
      </c>
      <c r="B32" t="s">
        <v>120</v>
      </c>
      <c r="C32" t="s">
        <v>100</v>
      </c>
      <c r="D32" t="s">
        <v>9</v>
      </c>
      <c r="E32">
        <v>2</v>
      </c>
      <c r="F32">
        <v>50</v>
      </c>
      <c r="G32">
        <v>3</v>
      </c>
    </row>
    <row r="33" spans="1:7" x14ac:dyDescent="0.25">
      <c r="A33">
        <v>2</v>
      </c>
      <c r="B33" t="s">
        <v>119</v>
      </c>
      <c r="C33" t="s">
        <v>100</v>
      </c>
      <c r="D33" t="s">
        <v>9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133</v>
      </c>
      <c r="C34" t="s">
        <v>100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152</v>
      </c>
      <c r="C35" t="s">
        <v>100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150</v>
      </c>
      <c r="C36" t="s">
        <v>100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99</v>
      </c>
      <c r="C37" t="s">
        <v>100</v>
      </c>
      <c r="D37" t="s">
        <v>9</v>
      </c>
      <c r="E37">
        <v>2</v>
      </c>
      <c r="F37">
        <v>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92</v>
      </c>
      <c r="B1" t="s">
        <v>0</v>
      </c>
      <c r="C1" t="s">
        <v>55</v>
      </c>
      <c r="D1" t="s">
        <v>101</v>
      </c>
      <c r="E1" t="s">
        <v>52</v>
      </c>
    </row>
    <row r="2" spans="1:5" x14ac:dyDescent="0.25">
      <c r="A2">
        <v>1</v>
      </c>
      <c r="B2" t="s">
        <v>121</v>
      </c>
      <c r="C2">
        <v>315</v>
      </c>
      <c r="D2">
        <v>282</v>
      </c>
      <c r="E2">
        <v>91</v>
      </c>
    </row>
    <row r="3" spans="1:5" x14ac:dyDescent="0.25">
      <c r="A3">
        <v>2</v>
      </c>
      <c r="B3" t="s">
        <v>122</v>
      </c>
      <c r="C3">
        <v>233</v>
      </c>
      <c r="D3">
        <v>157</v>
      </c>
      <c r="E3">
        <v>20</v>
      </c>
    </row>
    <row r="4" spans="1:5" x14ac:dyDescent="0.25">
      <c r="A4">
        <v>3</v>
      </c>
      <c r="B4" t="s">
        <v>135</v>
      </c>
      <c r="C4">
        <v>39</v>
      </c>
      <c r="D4">
        <v>38</v>
      </c>
      <c r="E4">
        <v>1</v>
      </c>
    </row>
    <row r="5" spans="1:5" x14ac:dyDescent="0.25">
      <c r="A5" s="2">
        <v>4</v>
      </c>
      <c r="B5" s="2" t="s">
        <v>136</v>
      </c>
      <c r="C5" s="2">
        <v>35</v>
      </c>
      <c r="D5" s="2">
        <v>30</v>
      </c>
      <c r="E5" s="2">
        <v>5</v>
      </c>
    </row>
    <row r="6" spans="1:5" x14ac:dyDescent="0.25">
      <c r="A6" s="2">
        <v>5</v>
      </c>
      <c r="B6" s="2" t="s">
        <v>153</v>
      </c>
      <c r="C6" s="2">
        <v>24</v>
      </c>
      <c r="D6" s="2">
        <v>22</v>
      </c>
      <c r="E6" s="2">
        <v>5</v>
      </c>
    </row>
    <row r="7" spans="1:5" x14ac:dyDescent="0.25">
      <c r="A7" s="2">
        <v>6</v>
      </c>
      <c r="B7" s="2" t="s">
        <v>99</v>
      </c>
      <c r="C7" s="2">
        <v>60</v>
      </c>
      <c r="D7" s="2">
        <v>43</v>
      </c>
      <c r="E7" s="2">
        <v>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92</v>
      </c>
      <c r="B1" t="s">
        <v>0</v>
      </c>
      <c r="C1" t="s">
        <v>57</v>
      </c>
      <c r="D1" t="s">
        <v>101</v>
      </c>
      <c r="E1" t="s">
        <v>52</v>
      </c>
    </row>
    <row r="2" spans="1:5" x14ac:dyDescent="0.25">
      <c r="A2" s="2">
        <v>1</v>
      </c>
      <c r="B2" s="2" t="s">
        <v>154</v>
      </c>
      <c r="C2" s="2">
        <v>9</v>
      </c>
      <c r="D2" s="2">
        <v>6</v>
      </c>
      <c r="E2" s="2">
        <v>0</v>
      </c>
    </row>
    <row r="3" spans="1:5" x14ac:dyDescent="0.25">
      <c r="A3" s="2">
        <v>2</v>
      </c>
      <c r="B3" s="2" t="s">
        <v>122</v>
      </c>
      <c r="C3" s="2">
        <v>5</v>
      </c>
      <c r="D3" s="2">
        <v>7</v>
      </c>
      <c r="E3" s="2">
        <v>2</v>
      </c>
    </row>
    <row r="4" spans="1:5" x14ac:dyDescent="0.25">
      <c r="A4" s="2">
        <v>3</v>
      </c>
      <c r="B4" s="2" t="s">
        <v>155</v>
      </c>
      <c r="C4" s="2">
        <v>5</v>
      </c>
      <c r="D4" s="2">
        <v>0</v>
      </c>
      <c r="E4" s="2">
        <v>0</v>
      </c>
    </row>
    <row r="5" spans="1:5" x14ac:dyDescent="0.25">
      <c r="A5" s="2">
        <v>4</v>
      </c>
      <c r="B5" s="2" t="s">
        <v>121</v>
      </c>
      <c r="C5" s="2">
        <v>5</v>
      </c>
      <c r="D5" s="2">
        <v>5</v>
      </c>
      <c r="E5" s="2">
        <v>4</v>
      </c>
    </row>
    <row r="6" spans="1:5" x14ac:dyDescent="0.25">
      <c r="A6" s="2">
        <v>5</v>
      </c>
      <c r="B6" s="2" t="s">
        <v>123</v>
      </c>
      <c r="C6" s="2">
        <v>1</v>
      </c>
      <c r="D6" s="2">
        <v>0</v>
      </c>
      <c r="E6" s="2">
        <v>0</v>
      </c>
    </row>
    <row r="7" spans="1:5" x14ac:dyDescent="0.25">
      <c r="A7" s="2">
        <v>6</v>
      </c>
      <c r="B7" s="2" t="s">
        <v>99</v>
      </c>
      <c r="C7" s="2">
        <v>4</v>
      </c>
      <c r="D7" s="2">
        <v>0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97</v>
      </c>
      <c r="B1" t="s">
        <v>115</v>
      </c>
      <c r="C1" t="s">
        <v>107</v>
      </c>
      <c r="D1" t="s">
        <v>92</v>
      </c>
    </row>
    <row r="2" spans="1:4" x14ac:dyDescent="0.25">
      <c r="A2">
        <v>0</v>
      </c>
      <c r="B2" t="s">
        <v>86</v>
      </c>
      <c r="C2" t="s">
        <v>63</v>
      </c>
      <c r="D2">
        <v>1</v>
      </c>
    </row>
    <row r="3" spans="1:4" x14ac:dyDescent="0.25">
      <c r="A3">
        <v>0</v>
      </c>
      <c r="B3" t="s">
        <v>86</v>
      </c>
      <c r="C3" t="s">
        <v>88</v>
      </c>
      <c r="D3">
        <v>2</v>
      </c>
    </row>
    <row r="4" spans="1:4" x14ac:dyDescent="0.25">
      <c r="A4">
        <v>0</v>
      </c>
      <c r="B4" t="s">
        <v>86</v>
      </c>
      <c r="C4" t="s">
        <v>62</v>
      </c>
      <c r="D4">
        <v>3</v>
      </c>
    </row>
    <row r="5" spans="1:4" x14ac:dyDescent="0.25">
      <c r="A5">
        <v>0</v>
      </c>
      <c r="B5" t="s">
        <v>86</v>
      </c>
      <c r="C5" t="s">
        <v>87</v>
      </c>
      <c r="D5">
        <v>4</v>
      </c>
    </row>
    <row r="6" spans="1:4" x14ac:dyDescent="0.25">
      <c r="A6">
        <v>1439</v>
      </c>
      <c r="B6" t="s">
        <v>49</v>
      </c>
      <c r="C6" t="s">
        <v>63</v>
      </c>
      <c r="D6">
        <v>1</v>
      </c>
    </row>
    <row r="7" spans="1:4" x14ac:dyDescent="0.25">
      <c r="A7">
        <v>12</v>
      </c>
      <c r="B7" t="s">
        <v>49</v>
      </c>
      <c r="C7" t="s">
        <v>88</v>
      </c>
      <c r="D7">
        <v>2</v>
      </c>
    </row>
    <row r="8" spans="1:4" x14ac:dyDescent="0.25">
      <c r="A8">
        <v>21</v>
      </c>
      <c r="B8" t="s">
        <v>49</v>
      </c>
      <c r="C8" t="s">
        <v>62</v>
      </c>
      <c r="D8">
        <v>3</v>
      </c>
    </row>
    <row r="9" spans="1:4" x14ac:dyDescent="0.25">
      <c r="A9">
        <v>1</v>
      </c>
      <c r="B9" t="s">
        <v>49</v>
      </c>
      <c r="C9" t="s">
        <v>87</v>
      </c>
      <c r="D9">
        <v>4</v>
      </c>
    </row>
    <row r="10" spans="1:4" x14ac:dyDescent="0.25">
      <c r="A10">
        <v>569</v>
      </c>
      <c r="B10" t="s">
        <v>50</v>
      </c>
      <c r="C10" t="s">
        <v>63</v>
      </c>
      <c r="D10">
        <v>1</v>
      </c>
    </row>
    <row r="11" spans="1:4" x14ac:dyDescent="0.25">
      <c r="A11">
        <v>2</v>
      </c>
      <c r="B11" t="s">
        <v>50</v>
      </c>
      <c r="C11" t="s">
        <v>88</v>
      </c>
      <c r="D11">
        <v>2</v>
      </c>
    </row>
    <row r="12" spans="1:4" x14ac:dyDescent="0.25">
      <c r="A12">
        <v>25</v>
      </c>
      <c r="B12" t="s">
        <v>50</v>
      </c>
      <c r="C12" t="s">
        <v>62</v>
      </c>
      <c r="D12">
        <v>3</v>
      </c>
    </row>
    <row r="13" spans="1:4" x14ac:dyDescent="0.25">
      <c r="A13">
        <v>0</v>
      </c>
      <c r="B13" t="s">
        <v>50</v>
      </c>
      <c r="C13" t="s">
        <v>87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2019-03-11T11:06:21Z</cp:lastPrinted>
  <dcterms:created xsi:type="dcterms:W3CDTF">2014-07-29T18:33:30Z</dcterms:created>
  <dcterms:modified xsi:type="dcterms:W3CDTF">2020-03-17T14:40:20Z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